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 for Web posting\FY2014\FY14 Final Midyear Calc. 060614\"/>
    </mc:Choice>
  </mc:AlternateContent>
  <bookViews>
    <workbookView xWindow="0" yWindow="0" windowWidth="28800" windowHeight="11820" tabRatio="1000"/>
  </bookViews>
  <sheets>
    <sheet name="FY14 Final 060614" sheetId="11" r:id="rId1"/>
  </sheets>
  <definedNames>
    <definedName name="_xlnm.Print_Area" localSheetId="0">'FY14 Final 060614'!$A$4:$AL$549</definedName>
    <definedName name="_xlnm.Print_Titles" localSheetId="0">'FY14 Final 060614'!$1:$3</definedName>
  </definedNames>
  <calcPr calcId="162913"/>
</workbook>
</file>

<file path=xl/calcChain.xml><?xml version="1.0" encoding="utf-8"?>
<calcChain xmlns="http://schemas.openxmlformats.org/spreadsheetml/2006/main">
  <c r="S545" i="11" l="1"/>
  <c r="S544" i="11"/>
  <c r="S543" i="11"/>
  <c r="S542" i="11"/>
  <c r="S541" i="11"/>
  <c r="S540" i="11"/>
  <c r="S539" i="11"/>
  <c r="S538" i="11"/>
  <c r="S537" i="11"/>
  <c r="S536" i="11"/>
  <c r="S535" i="11"/>
  <c r="S534" i="11"/>
  <c r="S533" i="11"/>
  <c r="S532" i="11"/>
  <c r="S531" i="11"/>
  <c r="S530" i="11"/>
  <c r="S529" i="11"/>
  <c r="S528" i="11"/>
  <c r="S527" i="11"/>
  <c r="S526" i="11"/>
  <c r="S525" i="11"/>
  <c r="S524" i="11"/>
  <c r="S523" i="11"/>
  <c r="S522" i="11"/>
  <c r="S521" i="11"/>
  <c r="S520" i="11"/>
  <c r="S519" i="11"/>
  <c r="S518" i="11"/>
  <c r="S517" i="11"/>
  <c r="S516" i="11"/>
  <c r="S515" i="11"/>
  <c r="S514" i="11"/>
  <c r="S513" i="11"/>
  <c r="S512" i="11"/>
  <c r="S511" i="11"/>
  <c r="S510" i="11"/>
  <c r="S509" i="11"/>
  <c r="S508" i="11"/>
  <c r="S507" i="11"/>
  <c r="S506" i="11"/>
  <c r="S505" i="11"/>
  <c r="S504" i="11"/>
  <c r="S503" i="11"/>
  <c r="S502" i="11"/>
  <c r="S501" i="11"/>
  <c r="S500" i="11"/>
  <c r="S499" i="11"/>
  <c r="S498" i="11"/>
  <c r="S497" i="11"/>
  <c r="S496" i="11"/>
  <c r="S495" i="11"/>
  <c r="S494" i="11"/>
  <c r="S493" i="11"/>
  <c r="S492" i="11"/>
  <c r="S491" i="11"/>
  <c r="S490" i="11"/>
  <c r="S489" i="11"/>
  <c r="S488" i="11"/>
  <c r="S487" i="11"/>
  <c r="S486" i="11"/>
  <c r="S485" i="11"/>
  <c r="S484" i="11"/>
  <c r="S483" i="11"/>
  <c r="S482" i="11"/>
  <c r="S481" i="11"/>
  <c r="S480" i="11"/>
  <c r="S479" i="11"/>
  <c r="S478" i="11"/>
  <c r="S477" i="11"/>
  <c r="S476" i="11"/>
  <c r="S475" i="11"/>
  <c r="S474" i="11"/>
  <c r="S473" i="11"/>
  <c r="S472" i="11"/>
  <c r="S471" i="11"/>
  <c r="S470" i="11"/>
  <c r="S469" i="11"/>
  <c r="S468" i="11"/>
  <c r="S467" i="11"/>
  <c r="S466" i="11"/>
  <c r="S465" i="11"/>
  <c r="S464" i="11"/>
  <c r="S463" i="11"/>
  <c r="S462" i="11"/>
  <c r="S461" i="11"/>
  <c r="S460" i="11"/>
  <c r="S459" i="11"/>
  <c r="S458" i="11"/>
  <c r="S457" i="11"/>
  <c r="S456" i="11"/>
  <c r="S455" i="11"/>
  <c r="S454" i="11"/>
  <c r="S453" i="11"/>
  <c r="S452" i="11"/>
  <c r="S451" i="11"/>
  <c r="S450" i="11"/>
  <c r="S449" i="11"/>
  <c r="S448" i="11"/>
  <c r="S447" i="11"/>
  <c r="S446" i="11"/>
  <c r="S445" i="11"/>
  <c r="S444" i="11"/>
  <c r="S443" i="11"/>
  <c r="S442" i="11"/>
  <c r="S441" i="11"/>
  <c r="S440" i="11"/>
  <c r="S439" i="11"/>
  <c r="S438" i="11"/>
  <c r="S437" i="11"/>
  <c r="S436" i="11"/>
  <c r="S435" i="11"/>
  <c r="S434" i="11"/>
  <c r="S433" i="11"/>
  <c r="S432" i="11"/>
  <c r="S431" i="11"/>
  <c r="S430" i="11"/>
  <c r="S429" i="11"/>
  <c r="S428" i="11"/>
  <c r="S427" i="11"/>
  <c r="S426" i="11"/>
  <c r="S425" i="11"/>
  <c r="S424" i="11"/>
  <c r="S423" i="11"/>
  <c r="S422" i="11"/>
  <c r="S421" i="11"/>
  <c r="S420" i="11"/>
  <c r="S419" i="11"/>
  <c r="S418" i="11"/>
  <c r="S417" i="11"/>
  <c r="S416" i="11"/>
  <c r="S415" i="11"/>
  <c r="S414" i="11"/>
  <c r="S413" i="11"/>
  <c r="S412" i="11"/>
  <c r="S411" i="11"/>
  <c r="S410" i="11"/>
  <c r="S409" i="11"/>
  <c r="S408" i="11"/>
  <c r="S407" i="11"/>
  <c r="S406" i="11"/>
  <c r="S405" i="11"/>
  <c r="S404" i="11"/>
  <c r="S403" i="11"/>
  <c r="S402" i="11"/>
  <c r="S401" i="11"/>
  <c r="S400" i="11"/>
  <c r="S399" i="11"/>
  <c r="S398" i="11"/>
  <c r="S397" i="11"/>
  <c r="S396" i="11"/>
  <c r="S395" i="11"/>
  <c r="S394" i="11"/>
  <c r="S393" i="11"/>
  <c r="S392" i="11"/>
  <c r="S391" i="11"/>
  <c r="S390" i="11"/>
  <c r="S389" i="11"/>
  <c r="S388" i="11"/>
  <c r="S387" i="11"/>
  <c r="S386" i="11"/>
  <c r="S385" i="11"/>
  <c r="S384" i="11"/>
  <c r="S383" i="11"/>
  <c r="S382" i="11"/>
  <c r="S381" i="11"/>
  <c r="S380" i="11"/>
  <c r="S379" i="11"/>
  <c r="S378" i="11"/>
  <c r="S377" i="11"/>
  <c r="S376" i="11"/>
  <c r="S375" i="11"/>
  <c r="S374" i="11"/>
  <c r="S373" i="11"/>
  <c r="S372" i="11"/>
  <c r="S371" i="11"/>
  <c r="S370" i="11"/>
  <c r="S369" i="11"/>
  <c r="S368" i="11"/>
  <c r="S367" i="11"/>
  <c r="S366" i="11"/>
  <c r="S365" i="11"/>
  <c r="S364" i="11"/>
  <c r="S363" i="11"/>
  <c r="S362" i="11"/>
  <c r="S361" i="11"/>
  <c r="S360" i="11"/>
  <c r="S359" i="11"/>
  <c r="S358" i="11"/>
  <c r="S357" i="11"/>
  <c r="S356" i="11"/>
  <c r="S355" i="11"/>
  <c r="S354" i="11"/>
  <c r="S353" i="11"/>
  <c r="S352" i="11"/>
  <c r="S351" i="11"/>
  <c r="S350" i="11"/>
  <c r="S349" i="11"/>
  <c r="S348" i="11"/>
  <c r="S347" i="11"/>
  <c r="S346" i="11"/>
  <c r="S345" i="11"/>
  <c r="S344" i="11"/>
  <c r="S343" i="11"/>
  <c r="S342" i="11"/>
  <c r="S341" i="11"/>
  <c r="S340" i="11"/>
  <c r="S339" i="11"/>
  <c r="S338" i="11"/>
  <c r="S337" i="11"/>
  <c r="S336" i="11"/>
  <c r="S335" i="11"/>
  <c r="S334" i="11"/>
  <c r="S333" i="11"/>
  <c r="S332" i="11"/>
  <c r="S331" i="11"/>
  <c r="S330" i="11"/>
  <c r="S329" i="11"/>
  <c r="S328" i="11"/>
  <c r="S327" i="11"/>
  <c r="S326" i="11"/>
  <c r="S325" i="11"/>
  <c r="S324" i="11"/>
  <c r="S323" i="11"/>
  <c r="S322" i="11"/>
  <c r="S321" i="11"/>
  <c r="S320" i="11"/>
  <c r="S319" i="11"/>
  <c r="S318" i="11"/>
  <c r="S317" i="11"/>
  <c r="S316" i="11"/>
  <c r="S315" i="11"/>
  <c r="S314" i="11"/>
  <c r="S313" i="11"/>
  <c r="S312" i="11"/>
  <c r="S311" i="11"/>
  <c r="S310" i="11"/>
  <c r="S309" i="11"/>
  <c r="S308" i="11"/>
  <c r="S307" i="11"/>
  <c r="S306" i="11"/>
  <c r="S305" i="11"/>
  <c r="S304" i="11"/>
  <c r="S303" i="11"/>
  <c r="S302" i="11"/>
  <c r="S301" i="11"/>
  <c r="S300" i="11"/>
  <c r="S299" i="11"/>
  <c r="S298" i="11"/>
  <c r="S297" i="11"/>
  <c r="S296" i="11"/>
  <c r="S295" i="11"/>
  <c r="S294" i="11"/>
  <c r="S293" i="11"/>
  <c r="S292" i="11"/>
  <c r="S291" i="11"/>
  <c r="S290" i="11"/>
  <c r="S289" i="11"/>
  <c r="S288" i="11"/>
  <c r="S287" i="11"/>
  <c r="S286" i="11"/>
  <c r="S285" i="11"/>
  <c r="S284" i="11"/>
  <c r="S283" i="11"/>
  <c r="S282" i="11"/>
  <c r="S281" i="11"/>
  <c r="S280" i="11"/>
  <c r="S279" i="11"/>
  <c r="S278" i="11"/>
  <c r="S277" i="11"/>
  <c r="S276" i="11"/>
  <c r="S275" i="11"/>
  <c r="S274" i="11"/>
  <c r="S273" i="11"/>
  <c r="S272" i="11"/>
  <c r="S271" i="11"/>
  <c r="S270" i="11"/>
  <c r="S269" i="11"/>
  <c r="S268" i="11"/>
  <c r="S267" i="11"/>
  <c r="S266" i="11"/>
  <c r="S265" i="11"/>
  <c r="S264" i="11"/>
  <c r="S263" i="11"/>
  <c r="S262" i="11"/>
  <c r="S261" i="11"/>
  <c r="S260" i="11"/>
  <c r="S259" i="11"/>
  <c r="S258" i="11"/>
  <c r="S257" i="11"/>
  <c r="S256" i="11"/>
  <c r="S255" i="11"/>
  <c r="S254" i="11"/>
  <c r="S253" i="11"/>
  <c r="S252" i="11"/>
  <c r="S251" i="11"/>
  <c r="S250" i="11"/>
  <c r="S249" i="11"/>
  <c r="S248" i="11"/>
  <c r="S247" i="11"/>
  <c r="S246" i="11"/>
  <c r="S245" i="11"/>
  <c r="S244" i="11"/>
  <c r="S243" i="11"/>
  <c r="S242" i="11"/>
  <c r="S241" i="11"/>
  <c r="S240" i="11"/>
  <c r="S239" i="11"/>
  <c r="S238" i="11"/>
  <c r="S237" i="11"/>
  <c r="S236" i="11"/>
  <c r="S235" i="11"/>
  <c r="S234" i="11"/>
  <c r="S233" i="11"/>
  <c r="S232" i="11"/>
  <c r="S231" i="11"/>
  <c r="S230" i="11"/>
  <c r="S229" i="11"/>
  <c r="S228" i="11"/>
  <c r="S227" i="11"/>
  <c r="S226" i="11"/>
  <c r="S225" i="11"/>
  <c r="S224" i="11"/>
  <c r="S223" i="11"/>
  <c r="S222" i="11"/>
  <c r="S221" i="11"/>
  <c r="S220" i="11"/>
  <c r="S219" i="11"/>
  <c r="S218" i="11"/>
  <c r="S217" i="11"/>
  <c r="S216" i="11"/>
  <c r="S215" i="11"/>
  <c r="S214" i="11"/>
  <c r="S213" i="11"/>
  <c r="S212" i="11"/>
  <c r="S211" i="11"/>
  <c r="S210" i="11"/>
  <c r="S209" i="11"/>
  <c r="S208" i="11"/>
  <c r="S207" i="11"/>
  <c r="S206" i="11"/>
  <c r="S205" i="11"/>
  <c r="S204" i="11"/>
  <c r="S203" i="11"/>
  <c r="S202" i="11"/>
  <c r="S201" i="11"/>
  <c r="S200" i="11"/>
  <c r="S199" i="11"/>
  <c r="S198" i="11"/>
  <c r="S197" i="11"/>
  <c r="S196" i="11"/>
  <c r="S195" i="11"/>
  <c r="S194" i="11"/>
  <c r="S193" i="11"/>
  <c r="S192" i="11"/>
  <c r="S191" i="11"/>
  <c r="S190" i="11"/>
  <c r="S189" i="11"/>
  <c r="S188" i="11"/>
  <c r="S187" i="11"/>
  <c r="S186" i="11"/>
  <c r="S185" i="11"/>
  <c r="S184" i="11"/>
  <c r="S183" i="11"/>
  <c r="S182" i="11"/>
  <c r="S181" i="11"/>
  <c r="S180" i="11"/>
  <c r="S179" i="11"/>
  <c r="S178" i="11"/>
  <c r="S177" i="11"/>
  <c r="S176" i="11"/>
  <c r="S175" i="11"/>
  <c r="S174" i="11"/>
  <c r="S173" i="11"/>
  <c r="S172" i="11"/>
  <c r="S171" i="11"/>
  <c r="S170" i="11"/>
  <c r="S169" i="11"/>
  <c r="S168" i="11"/>
  <c r="S167" i="11"/>
  <c r="S166" i="11"/>
  <c r="S165" i="11"/>
  <c r="S164" i="11"/>
  <c r="S163" i="11"/>
  <c r="S162" i="11"/>
  <c r="S161" i="11"/>
  <c r="S160" i="11"/>
  <c r="S159" i="11"/>
  <c r="S158" i="11"/>
  <c r="S157" i="11"/>
  <c r="S156" i="11"/>
  <c r="S155" i="11"/>
  <c r="S154" i="11"/>
  <c r="S153" i="11"/>
  <c r="S152" i="11"/>
  <c r="S151" i="11"/>
  <c r="S150" i="11"/>
  <c r="S149" i="11"/>
  <c r="S148" i="11"/>
  <c r="S147" i="11"/>
  <c r="S146" i="11"/>
  <c r="S145" i="11"/>
  <c r="S144" i="11"/>
  <c r="S143" i="11"/>
  <c r="S142" i="11"/>
  <c r="S141" i="11"/>
  <c r="S140" i="11"/>
  <c r="S139" i="11"/>
  <c r="S138" i="11"/>
  <c r="S137" i="11"/>
  <c r="S136" i="11"/>
  <c r="S135" i="11"/>
  <c r="S134" i="11"/>
  <c r="S133" i="11"/>
  <c r="S132" i="11"/>
  <c r="S131" i="11"/>
  <c r="S130" i="11"/>
  <c r="S129" i="11"/>
  <c r="S128" i="11"/>
  <c r="S127" i="11"/>
  <c r="S126" i="11"/>
  <c r="S125" i="11"/>
  <c r="S124" i="11"/>
  <c r="S123" i="11"/>
  <c r="S122" i="11"/>
  <c r="S121" i="11"/>
  <c r="S120" i="11"/>
  <c r="S119" i="11"/>
  <c r="S118" i="11"/>
  <c r="S117" i="11"/>
  <c r="S116" i="11"/>
  <c r="S115" i="11"/>
  <c r="S114" i="11"/>
  <c r="S113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S79" i="11"/>
  <c r="S78" i="11"/>
  <c r="S77" i="11"/>
  <c r="S76" i="11"/>
  <c r="S75" i="11"/>
  <c r="S74" i="11"/>
  <c r="S73" i="11"/>
  <c r="S72" i="11"/>
  <c r="S71" i="11"/>
  <c r="S70" i="11"/>
  <c r="S69" i="11"/>
  <c r="S68" i="11"/>
  <c r="S67" i="11"/>
  <c r="S66" i="11"/>
  <c r="S65" i="11"/>
  <c r="S64" i="11"/>
  <c r="S63" i="11"/>
  <c r="S62" i="11"/>
  <c r="S61" i="11"/>
  <c r="S60" i="11"/>
  <c r="S59" i="11"/>
  <c r="S58" i="11"/>
  <c r="S57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S6" i="11"/>
  <c r="S5" i="11"/>
  <c r="S4" i="11"/>
  <c r="F545" i="11"/>
  <c r="F544" i="11"/>
  <c r="F543" i="11"/>
  <c r="F542" i="11"/>
  <c r="F541" i="11"/>
  <c r="F540" i="11"/>
  <c r="F539" i="11"/>
  <c r="F538" i="11"/>
  <c r="F537" i="11"/>
  <c r="F536" i="11"/>
  <c r="F535" i="11"/>
  <c r="F534" i="11"/>
  <c r="F533" i="11"/>
  <c r="F532" i="11"/>
  <c r="F531" i="11"/>
  <c r="F530" i="11"/>
  <c r="F529" i="11"/>
  <c r="F528" i="11"/>
  <c r="F527" i="11"/>
  <c r="F526" i="11"/>
  <c r="F525" i="11"/>
  <c r="F524" i="11"/>
  <c r="F523" i="11"/>
  <c r="F522" i="11"/>
  <c r="F521" i="11"/>
  <c r="F520" i="11"/>
  <c r="F519" i="11"/>
  <c r="F518" i="11"/>
  <c r="F517" i="11"/>
  <c r="F516" i="11"/>
  <c r="F515" i="11"/>
  <c r="F514" i="11"/>
  <c r="F513" i="11"/>
  <c r="F512" i="11"/>
  <c r="F511" i="11"/>
  <c r="F510" i="11"/>
  <c r="F509" i="11"/>
  <c r="F508" i="11"/>
  <c r="F507" i="11"/>
  <c r="F506" i="11"/>
  <c r="F505" i="11"/>
  <c r="F504" i="11"/>
  <c r="F503" i="11"/>
  <c r="F502" i="11"/>
  <c r="F501" i="11"/>
  <c r="F500" i="11"/>
  <c r="F499" i="11"/>
  <c r="F498" i="11"/>
  <c r="F497" i="11"/>
  <c r="F496" i="11"/>
  <c r="F495" i="11"/>
  <c r="F494" i="11"/>
  <c r="F493" i="11"/>
  <c r="F492" i="11"/>
  <c r="F491" i="11"/>
  <c r="F490" i="11"/>
  <c r="F489" i="11"/>
  <c r="F488" i="11"/>
  <c r="F487" i="11"/>
  <c r="F486" i="11"/>
  <c r="F485" i="11"/>
  <c r="F484" i="11"/>
  <c r="F483" i="11"/>
  <c r="F482" i="11"/>
  <c r="F481" i="11"/>
  <c r="F480" i="11"/>
  <c r="F479" i="11"/>
  <c r="F478" i="11"/>
  <c r="F477" i="11"/>
  <c r="F476" i="11"/>
  <c r="F475" i="11"/>
  <c r="F474" i="11"/>
  <c r="F473" i="11"/>
  <c r="F472" i="11"/>
  <c r="F471" i="11"/>
  <c r="F470" i="11"/>
  <c r="F469" i="11"/>
  <c r="F468" i="11"/>
  <c r="F467" i="11"/>
  <c r="F466" i="11"/>
  <c r="F465" i="11"/>
  <c r="F464" i="11"/>
  <c r="F463" i="11"/>
  <c r="F462" i="11"/>
  <c r="F461" i="11"/>
  <c r="F460" i="11"/>
  <c r="F459" i="11"/>
  <c r="F458" i="11"/>
  <c r="F457" i="11"/>
  <c r="F456" i="11"/>
  <c r="F455" i="11"/>
  <c r="F454" i="11"/>
  <c r="F453" i="11"/>
  <c r="F452" i="11"/>
  <c r="F451" i="11"/>
  <c r="F450" i="11"/>
  <c r="F449" i="11"/>
  <c r="F448" i="11"/>
  <c r="F447" i="11"/>
  <c r="F446" i="11"/>
  <c r="F445" i="11"/>
  <c r="F444" i="11"/>
  <c r="F443" i="11"/>
  <c r="F442" i="11"/>
  <c r="F441" i="11"/>
  <c r="F440" i="11"/>
  <c r="F439" i="11"/>
  <c r="F438" i="11"/>
  <c r="F437" i="11"/>
  <c r="F436" i="11"/>
  <c r="F435" i="11"/>
  <c r="F434" i="11"/>
  <c r="F433" i="11"/>
  <c r="F432" i="11"/>
  <c r="F431" i="11"/>
  <c r="F430" i="11"/>
  <c r="F429" i="11"/>
  <c r="F428" i="11"/>
  <c r="F427" i="11"/>
  <c r="F426" i="11"/>
  <c r="F425" i="11"/>
  <c r="F424" i="11"/>
  <c r="F423" i="11"/>
  <c r="F422" i="11"/>
  <c r="F421" i="11"/>
  <c r="F420" i="11"/>
  <c r="F419" i="11"/>
  <c r="F418" i="11"/>
  <c r="F417" i="11"/>
  <c r="F416" i="11"/>
  <c r="F415" i="11"/>
  <c r="F414" i="11"/>
  <c r="F413" i="11"/>
  <c r="F412" i="11"/>
  <c r="F411" i="11"/>
  <c r="F410" i="11"/>
  <c r="F409" i="11"/>
  <c r="F408" i="11"/>
  <c r="F407" i="11"/>
  <c r="F406" i="11"/>
  <c r="F405" i="11"/>
  <c r="F404" i="11"/>
  <c r="F403" i="11"/>
  <c r="F402" i="11"/>
  <c r="F401" i="11"/>
  <c r="F400" i="11"/>
  <c r="F399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AJ548" i="11" l="1"/>
  <c r="AD549" i="11"/>
  <c r="AE549" i="11"/>
  <c r="AF549" i="11"/>
  <c r="AG549" i="11"/>
  <c r="AH549" i="11"/>
  <c r="AI549" i="11"/>
  <c r="AB549" i="11" l="1"/>
  <c r="Z549" i="11"/>
  <c r="Y549" i="11"/>
  <c r="T549" i="11"/>
  <c r="Q549" i="11"/>
  <c r="P549" i="11"/>
  <c r="M549" i="11"/>
  <c r="L549" i="11"/>
  <c r="K549" i="11"/>
  <c r="J549" i="11"/>
  <c r="H549" i="11"/>
  <c r="G549" i="11"/>
  <c r="E549" i="11"/>
  <c r="A549" i="11"/>
  <c r="U545" i="11"/>
  <c r="R545" i="11"/>
  <c r="I545" i="11"/>
  <c r="N545" i="11" s="1"/>
  <c r="U544" i="11"/>
  <c r="R544" i="11"/>
  <c r="I544" i="11"/>
  <c r="N544" i="11" s="1"/>
  <c r="U543" i="11"/>
  <c r="R543" i="11"/>
  <c r="I543" i="11"/>
  <c r="N543" i="11" s="1"/>
  <c r="U542" i="11"/>
  <c r="R542" i="11"/>
  <c r="I542" i="11"/>
  <c r="N542" i="11" s="1"/>
  <c r="U541" i="11"/>
  <c r="R541" i="11"/>
  <c r="I541" i="11"/>
  <c r="N541" i="11" s="1"/>
  <c r="U540" i="11"/>
  <c r="R540" i="11"/>
  <c r="I540" i="11"/>
  <c r="N540" i="11" s="1"/>
  <c r="U539" i="11"/>
  <c r="R539" i="11"/>
  <c r="I539" i="11"/>
  <c r="N539" i="11" s="1"/>
  <c r="U538" i="11"/>
  <c r="R538" i="11"/>
  <c r="I538" i="11"/>
  <c r="N538" i="11" s="1"/>
  <c r="U537" i="11"/>
  <c r="R537" i="11"/>
  <c r="I537" i="11"/>
  <c r="N537" i="11" s="1"/>
  <c r="U536" i="11"/>
  <c r="R536" i="11"/>
  <c r="I536" i="11"/>
  <c r="N536" i="11" s="1"/>
  <c r="U535" i="11"/>
  <c r="R535" i="11"/>
  <c r="I535" i="11"/>
  <c r="N535" i="11" s="1"/>
  <c r="U534" i="11"/>
  <c r="R534" i="11"/>
  <c r="I534" i="11"/>
  <c r="N534" i="11" s="1"/>
  <c r="U533" i="11"/>
  <c r="R533" i="11"/>
  <c r="I533" i="11"/>
  <c r="N533" i="11" s="1"/>
  <c r="U532" i="11"/>
  <c r="R532" i="11"/>
  <c r="I532" i="11"/>
  <c r="N532" i="11" s="1"/>
  <c r="U531" i="11"/>
  <c r="R531" i="11"/>
  <c r="I531" i="11"/>
  <c r="N531" i="11" s="1"/>
  <c r="U530" i="11"/>
  <c r="R530" i="11"/>
  <c r="I530" i="11"/>
  <c r="N530" i="11" s="1"/>
  <c r="U529" i="11"/>
  <c r="R529" i="11"/>
  <c r="I529" i="11"/>
  <c r="N529" i="11" s="1"/>
  <c r="U528" i="11"/>
  <c r="R528" i="11"/>
  <c r="I528" i="11"/>
  <c r="N528" i="11" s="1"/>
  <c r="U527" i="11"/>
  <c r="R527" i="11"/>
  <c r="I527" i="11"/>
  <c r="N527" i="11" s="1"/>
  <c r="U526" i="11"/>
  <c r="R526" i="11"/>
  <c r="I526" i="11"/>
  <c r="N526" i="11" s="1"/>
  <c r="U525" i="11"/>
  <c r="R525" i="11"/>
  <c r="I525" i="11"/>
  <c r="N525" i="11" s="1"/>
  <c r="U524" i="11"/>
  <c r="R524" i="11"/>
  <c r="I524" i="11"/>
  <c r="N524" i="11" s="1"/>
  <c r="U523" i="11"/>
  <c r="R523" i="11"/>
  <c r="I523" i="11"/>
  <c r="N523" i="11" s="1"/>
  <c r="U522" i="11"/>
  <c r="R522" i="11"/>
  <c r="I522" i="11"/>
  <c r="N522" i="11" s="1"/>
  <c r="U521" i="11"/>
  <c r="R521" i="11"/>
  <c r="I521" i="11"/>
  <c r="N521" i="11" s="1"/>
  <c r="U520" i="11"/>
  <c r="R520" i="11"/>
  <c r="I520" i="11"/>
  <c r="N520" i="11" s="1"/>
  <c r="U519" i="11"/>
  <c r="R519" i="11"/>
  <c r="I519" i="11"/>
  <c r="N519" i="11" s="1"/>
  <c r="U518" i="11"/>
  <c r="R518" i="11"/>
  <c r="I518" i="11"/>
  <c r="N518" i="11" s="1"/>
  <c r="U517" i="11"/>
  <c r="R517" i="11"/>
  <c r="I517" i="11"/>
  <c r="N517" i="11" s="1"/>
  <c r="U516" i="11"/>
  <c r="R516" i="11"/>
  <c r="I516" i="11"/>
  <c r="N516" i="11" s="1"/>
  <c r="U515" i="11"/>
  <c r="R515" i="11"/>
  <c r="I515" i="11"/>
  <c r="N515" i="11" s="1"/>
  <c r="U514" i="11"/>
  <c r="R514" i="11"/>
  <c r="I514" i="11"/>
  <c r="N514" i="11" s="1"/>
  <c r="U513" i="11"/>
  <c r="R513" i="11"/>
  <c r="I513" i="11"/>
  <c r="N513" i="11" s="1"/>
  <c r="U512" i="11"/>
  <c r="R512" i="11"/>
  <c r="I512" i="11"/>
  <c r="N512" i="11" s="1"/>
  <c r="U511" i="11"/>
  <c r="R511" i="11"/>
  <c r="I511" i="11"/>
  <c r="N511" i="11" s="1"/>
  <c r="U510" i="11"/>
  <c r="R510" i="11"/>
  <c r="I510" i="11"/>
  <c r="N510" i="11" s="1"/>
  <c r="U509" i="11"/>
  <c r="R509" i="11"/>
  <c r="I509" i="11"/>
  <c r="N509" i="11" s="1"/>
  <c r="U508" i="11"/>
  <c r="R508" i="11"/>
  <c r="I508" i="11"/>
  <c r="N508" i="11" s="1"/>
  <c r="U507" i="11"/>
  <c r="R507" i="11"/>
  <c r="I507" i="11"/>
  <c r="N507" i="11" s="1"/>
  <c r="U506" i="11"/>
  <c r="R506" i="11"/>
  <c r="I506" i="11"/>
  <c r="N506" i="11" s="1"/>
  <c r="U505" i="11"/>
  <c r="R505" i="11"/>
  <c r="I505" i="11"/>
  <c r="N505" i="11" s="1"/>
  <c r="U504" i="11"/>
  <c r="R504" i="11"/>
  <c r="I504" i="11"/>
  <c r="N504" i="11" s="1"/>
  <c r="U503" i="11"/>
  <c r="R503" i="11"/>
  <c r="I503" i="11"/>
  <c r="N503" i="11" s="1"/>
  <c r="U502" i="11"/>
  <c r="R502" i="11"/>
  <c r="I502" i="11"/>
  <c r="N502" i="11" s="1"/>
  <c r="U501" i="11"/>
  <c r="R501" i="11"/>
  <c r="I501" i="11"/>
  <c r="N501" i="11" s="1"/>
  <c r="U500" i="11"/>
  <c r="R500" i="11"/>
  <c r="I500" i="11"/>
  <c r="N500" i="11" s="1"/>
  <c r="U499" i="11"/>
  <c r="R499" i="11"/>
  <c r="I499" i="11"/>
  <c r="N499" i="11" s="1"/>
  <c r="U498" i="11"/>
  <c r="R498" i="11"/>
  <c r="I498" i="11"/>
  <c r="N498" i="11" s="1"/>
  <c r="U497" i="11"/>
  <c r="R497" i="11"/>
  <c r="I497" i="11"/>
  <c r="N497" i="11" s="1"/>
  <c r="U496" i="11"/>
  <c r="R496" i="11"/>
  <c r="I496" i="11"/>
  <c r="N496" i="11" s="1"/>
  <c r="U495" i="11"/>
  <c r="R495" i="11"/>
  <c r="I495" i="11"/>
  <c r="N495" i="11" s="1"/>
  <c r="U494" i="11"/>
  <c r="R494" i="11"/>
  <c r="I494" i="11"/>
  <c r="N494" i="11" s="1"/>
  <c r="U493" i="11"/>
  <c r="R493" i="11"/>
  <c r="I493" i="11"/>
  <c r="N493" i="11" s="1"/>
  <c r="U492" i="11"/>
  <c r="R492" i="11"/>
  <c r="I492" i="11"/>
  <c r="N492" i="11" s="1"/>
  <c r="U491" i="11"/>
  <c r="R491" i="11"/>
  <c r="I491" i="11"/>
  <c r="N491" i="11" s="1"/>
  <c r="U490" i="11"/>
  <c r="R490" i="11"/>
  <c r="I490" i="11"/>
  <c r="N490" i="11" s="1"/>
  <c r="U489" i="11"/>
  <c r="R489" i="11"/>
  <c r="I489" i="11"/>
  <c r="N489" i="11" s="1"/>
  <c r="U488" i="11"/>
  <c r="R488" i="11"/>
  <c r="I488" i="11"/>
  <c r="N488" i="11" s="1"/>
  <c r="U487" i="11"/>
  <c r="R487" i="11"/>
  <c r="I487" i="11"/>
  <c r="N487" i="11" s="1"/>
  <c r="U486" i="11"/>
  <c r="R486" i="11"/>
  <c r="I486" i="11"/>
  <c r="N486" i="11" s="1"/>
  <c r="U485" i="11"/>
  <c r="R485" i="11"/>
  <c r="I485" i="11"/>
  <c r="N485" i="11" s="1"/>
  <c r="U484" i="11"/>
  <c r="R484" i="11"/>
  <c r="I484" i="11"/>
  <c r="N484" i="11" s="1"/>
  <c r="U483" i="11"/>
  <c r="R483" i="11"/>
  <c r="I483" i="11"/>
  <c r="N483" i="11" s="1"/>
  <c r="U482" i="11"/>
  <c r="R482" i="11"/>
  <c r="I482" i="11"/>
  <c r="N482" i="11" s="1"/>
  <c r="U481" i="11"/>
  <c r="R481" i="11"/>
  <c r="I481" i="11"/>
  <c r="N481" i="11" s="1"/>
  <c r="U480" i="11"/>
  <c r="R480" i="11"/>
  <c r="I480" i="11"/>
  <c r="N480" i="11" s="1"/>
  <c r="U479" i="11"/>
  <c r="R479" i="11"/>
  <c r="I479" i="11"/>
  <c r="N479" i="11" s="1"/>
  <c r="U478" i="11"/>
  <c r="R478" i="11"/>
  <c r="I478" i="11"/>
  <c r="N478" i="11" s="1"/>
  <c r="U477" i="11"/>
  <c r="R477" i="11"/>
  <c r="I477" i="11"/>
  <c r="N477" i="11" s="1"/>
  <c r="U476" i="11"/>
  <c r="R476" i="11"/>
  <c r="I476" i="11"/>
  <c r="N476" i="11" s="1"/>
  <c r="U475" i="11"/>
  <c r="R475" i="11"/>
  <c r="I475" i="11"/>
  <c r="N475" i="11" s="1"/>
  <c r="U474" i="11"/>
  <c r="R474" i="11"/>
  <c r="I474" i="11"/>
  <c r="N474" i="11" s="1"/>
  <c r="U473" i="11"/>
  <c r="R473" i="11"/>
  <c r="I473" i="11"/>
  <c r="N473" i="11" s="1"/>
  <c r="U472" i="11"/>
  <c r="R472" i="11"/>
  <c r="I472" i="11"/>
  <c r="N472" i="11" s="1"/>
  <c r="U471" i="11"/>
  <c r="R471" i="11"/>
  <c r="I471" i="11"/>
  <c r="N471" i="11" s="1"/>
  <c r="U470" i="11"/>
  <c r="R470" i="11"/>
  <c r="I470" i="11"/>
  <c r="N470" i="11" s="1"/>
  <c r="U469" i="11"/>
  <c r="R469" i="11"/>
  <c r="I469" i="11"/>
  <c r="N469" i="11" s="1"/>
  <c r="U468" i="11"/>
  <c r="R468" i="11"/>
  <c r="I468" i="11"/>
  <c r="N468" i="11" s="1"/>
  <c r="U467" i="11"/>
  <c r="R467" i="11"/>
  <c r="I467" i="11"/>
  <c r="N467" i="11" s="1"/>
  <c r="U466" i="11"/>
  <c r="R466" i="11"/>
  <c r="I466" i="11"/>
  <c r="N466" i="11" s="1"/>
  <c r="U465" i="11"/>
  <c r="R465" i="11"/>
  <c r="I465" i="11"/>
  <c r="N465" i="11" s="1"/>
  <c r="U464" i="11"/>
  <c r="R464" i="11"/>
  <c r="I464" i="11"/>
  <c r="N464" i="11" s="1"/>
  <c r="U463" i="11"/>
  <c r="R463" i="11"/>
  <c r="I463" i="11"/>
  <c r="N463" i="11" s="1"/>
  <c r="U462" i="11"/>
  <c r="R462" i="11"/>
  <c r="I462" i="11"/>
  <c r="N462" i="11" s="1"/>
  <c r="U461" i="11"/>
  <c r="R461" i="11"/>
  <c r="I461" i="11"/>
  <c r="N461" i="11" s="1"/>
  <c r="U460" i="11"/>
  <c r="R460" i="11"/>
  <c r="I460" i="11"/>
  <c r="N460" i="11" s="1"/>
  <c r="U459" i="11"/>
  <c r="R459" i="11"/>
  <c r="I459" i="11"/>
  <c r="N459" i="11" s="1"/>
  <c r="U458" i="11"/>
  <c r="R458" i="11"/>
  <c r="I458" i="11"/>
  <c r="N458" i="11" s="1"/>
  <c r="U457" i="11"/>
  <c r="R457" i="11"/>
  <c r="I457" i="11"/>
  <c r="N457" i="11" s="1"/>
  <c r="U456" i="11"/>
  <c r="R456" i="11"/>
  <c r="I456" i="11"/>
  <c r="N456" i="11" s="1"/>
  <c r="U455" i="11"/>
  <c r="R455" i="11"/>
  <c r="I455" i="11"/>
  <c r="N455" i="11" s="1"/>
  <c r="U454" i="11"/>
  <c r="R454" i="11"/>
  <c r="I454" i="11"/>
  <c r="N454" i="11" s="1"/>
  <c r="U453" i="11"/>
  <c r="R453" i="11"/>
  <c r="I453" i="11"/>
  <c r="N453" i="11" s="1"/>
  <c r="U452" i="11"/>
  <c r="R452" i="11"/>
  <c r="I452" i="11"/>
  <c r="N452" i="11" s="1"/>
  <c r="U451" i="11"/>
  <c r="R451" i="11"/>
  <c r="I451" i="11"/>
  <c r="N451" i="11" s="1"/>
  <c r="U450" i="11"/>
  <c r="R450" i="11"/>
  <c r="I450" i="11"/>
  <c r="N450" i="11" s="1"/>
  <c r="U449" i="11"/>
  <c r="R449" i="11"/>
  <c r="I449" i="11"/>
  <c r="N449" i="11" s="1"/>
  <c r="U448" i="11"/>
  <c r="R448" i="11"/>
  <c r="I448" i="11"/>
  <c r="N448" i="11" s="1"/>
  <c r="U447" i="11"/>
  <c r="R447" i="11"/>
  <c r="I447" i="11"/>
  <c r="N447" i="11" s="1"/>
  <c r="U446" i="11"/>
  <c r="R446" i="11"/>
  <c r="I446" i="11"/>
  <c r="N446" i="11" s="1"/>
  <c r="U445" i="11"/>
  <c r="R445" i="11"/>
  <c r="I445" i="11"/>
  <c r="N445" i="11" s="1"/>
  <c r="U444" i="11"/>
  <c r="R444" i="11"/>
  <c r="I444" i="11"/>
  <c r="N444" i="11" s="1"/>
  <c r="U443" i="11"/>
  <c r="R443" i="11"/>
  <c r="I443" i="11"/>
  <c r="N443" i="11" s="1"/>
  <c r="U442" i="11"/>
  <c r="R442" i="11"/>
  <c r="I442" i="11"/>
  <c r="N442" i="11" s="1"/>
  <c r="U441" i="11"/>
  <c r="R441" i="11"/>
  <c r="I441" i="11"/>
  <c r="N441" i="11" s="1"/>
  <c r="U440" i="11"/>
  <c r="R440" i="11"/>
  <c r="I440" i="11"/>
  <c r="N440" i="11" s="1"/>
  <c r="U439" i="11"/>
  <c r="R439" i="11"/>
  <c r="I439" i="11"/>
  <c r="N439" i="11" s="1"/>
  <c r="U438" i="11"/>
  <c r="R438" i="11"/>
  <c r="I438" i="11"/>
  <c r="N438" i="11" s="1"/>
  <c r="U437" i="11"/>
  <c r="R437" i="11"/>
  <c r="I437" i="11"/>
  <c r="N437" i="11" s="1"/>
  <c r="U436" i="11"/>
  <c r="R436" i="11"/>
  <c r="I436" i="11"/>
  <c r="N436" i="11" s="1"/>
  <c r="U435" i="11"/>
  <c r="R435" i="11"/>
  <c r="I435" i="11"/>
  <c r="N435" i="11" s="1"/>
  <c r="U434" i="11"/>
  <c r="R434" i="11"/>
  <c r="I434" i="11"/>
  <c r="N434" i="11" s="1"/>
  <c r="U433" i="11"/>
  <c r="R433" i="11"/>
  <c r="I433" i="11"/>
  <c r="N433" i="11" s="1"/>
  <c r="U432" i="11"/>
  <c r="R432" i="11"/>
  <c r="I432" i="11"/>
  <c r="N432" i="11" s="1"/>
  <c r="U431" i="11"/>
  <c r="R431" i="11"/>
  <c r="I431" i="11"/>
  <c r="N431" i="11" s="1"/>
  <c r="U430" i="11"/>
  <c r="R430" i="11"/>
  <c r="I430" i="11"/>
  <c r="N430" i="11" s="1"/>
  <c r="U429" i="11"/>
  <c r="R429" i="11"/>
  <c r="I429" i="11"/>
  <c r="N429" i="11" s="1"/>
  <c r="U428" i="11"/>
  <c r="R428" i="11"/>
  <c r="I428" i="11"/>
  <c r="N428" i="11" s="1"/>
  <c r="U427" i="11"/>
  <c r="R427" i="11"/>
  <c r="I427" i="11"/>
  <c r="N427" i="11" s="1"/>
  <c r="U426" i="11"/>
  <c r="R426" i="11"/>
  <c r="I426" i="11"/>
  <c r="N426" i="11" s="1"/>
  <c r="U425" i="11"/>
  <c r="R425" i="11"/>
  <c r="I425" i="11"/>
  <c r="N425" i="11" s="1"/>
  <c r="U424" i="11"/>
  <c r="R424" i="11"/>
  <c r="I424" i="11"/>
  <c r="N424" i="11" s="1"/>
  <c r="U423" i="11"/>
  <c r="R423" i="11"/>
  <c r="I423" i="11"/>
  <c r="N423" i="11" s="1"/>
  <c r="U422" i="11"/>
  <c r="R422" i="11"/>
  <c r="I422" i="11"/>
  <c r="N422" i="11" s="1"/>
  <c r="U421" i="11"/>
  <c r="R421" i="11"/>
  <c r="I421" i="11"/>
  <c r="N421" i="11" s="1"/>
  <c r="U420" i="11"/>
  <c r="R420" i="11"/>
  <c r="I420" i="11"/>
  <c r="N420" i="11" s="1"/>
  <c r="U419" i="11"/>
  <c r="R419" i="11"/>
  <c r="I419" i="11"/>
  <c r="N419" i="11" s="1"/>
  <c r="U418" i="11"/>
  <c r="R418" i="11"/>
  <c r="I418" i="11"/>
  <c r="N418" i="11" s="1"/>
  <c r="U417" i="11"/>
  <c r="R417" i="11"/>
  <c r="I417" i="11"/>
  <c r="N417" i="11" s="1"/>
  <c r="U416" i="11"/>
  <c r="R416" i="11"/>
  <c r="I416" i="11"/>
  <c r="N416" i="11" s="1"/>
  <c r="U415" i="11"/>
  <c r="R415" i="11"/>
  <c r="I415" i="11"/>
  <c r="N415" i="11" s="1"/>
  <c r="U414" i="11"/>
  <c r="R414" i="11"/>
  <c r="I414" i="11"/>
  <c r="N414" i="11" s="1"/>
  <c r="U413" i="11"/>
  <c r="R413" i="11"/>
  <c r="I413" i="11"/>
  <c r="N413" i="11" s="1"/>
  <c r="U412" i="11"/>
  <c r="R412" i="11"/>
  <c r="I412" i="11"/>
  <c r="N412" i="11" s="1"/>
  <c r="U411" i="11"/>
  <c r="R411" i="11"/>
  <c r="I411" i="11"/>
  <c r="N411" i="11" s="1"/>
  <c r="U410" i="11"/>
  <c r="R410" i="11"/>
  <c r="I410" i="11"/>
  <c r="N410" i="11" s="1"/>
  <c r="U409" i="11"/>
  <c r="R409" i="11"/>
  <c r="I409" i="11"/>
  <c r="N409" i="11" s="1"/>
  <c r="U408" i="11"/>
  <c r="R408" i="11"/>
  <c r="I408" i="11"/>
  <c r="N408" i="11" s="1"/>
  <c r="U407" i="11"/>
  <c r="R407" i="11"/>
  <c r="I407" i="11"/>
  <c r="N407" i="11" s="1"/>
  <c r="U406" i="11"/>
  <c r="R406" i="11"/>
  <c r="I406" i="11"/>
  <c r="N406" i="11" s="1"/>
  <c r="U405" i="11"/>
  <c r="R405" i="11"/>
  <c r="I405" i="11"/>
  <c r="N405" i="11" s="1"/>
  <c r="U404" i="11"/>
  <c r="R404" i="11"/>
  <c r="I404" i="11"/>
  <c r="N404" i="11" s="1"/>
  <c r="U403" i="11"/>
  <c r="R403" i="11"/>
  <c r="I403" i="11"/>
  <c r="N403" i="11" s="1"/>
  <c r="U402" i="11"/>
  <c r="R402" i="11"/>
  <c r="I402" i="11"/>
  <c r="N402" i="11" s="1"/>
  <c r="U401" i="11"/>
  <c r="R401" i="11"/>
  <c r="I401" i="11"/>
  <c r="N401" i="11" s="1"/>
  <c r="U400" i="11"/>
  <c r="R400" i="11"/>
  <c r="I400" i="11"/>
  <c r="N400" i="11" s="1"/>
  <c r="U399" i="11"/>
  <c r="R399" i="11"/>
  <c r="I399" i="11"/>
  <c r="N399" i="11" s="1"/>
  <c r="U398" i="11"/>
  <c r="R398" i="11"/>
  <c r="I398" i="11"/>
  <c r="N398" i="11" s="1"/>
  <c r="U397" i="11"/>
  <c r="R397" i="11"/>
  <c r="I397" i="11"/>
  <c r="N397" i="11" s="1"/>
  <c r="U396" i="11"/>
  <c r="R396" i="11"/>
  <c r="I396" i="11"/>
  <c r="N396" i="11" s="1"/>
  <c r="U395" i="11"/>
  <c r="R395" i="11"/>
  <c r="I395" i="11"/>
  <c r="N395" i="11" s="1"/>
  <c r="U394" i="11"/>
  <c r="R394" i="11"/>
  <c r="I394" i="11"/>
  <c r="N394" i="11" s="1"/>
  <c r="U393" i="11"/>
  <c r="R393" i="11"/>
  <c r="I393" i="11"/>
  <c r="N393" i="11" s="1"/>
  <c r="U392" i="11"/>
  <c r="R392" i="11"/>
  <c r="I392" i="11"/>
  <c r="N392" i="11" s="1"/>
  <c r="U391" i="11"/>
  <c r="R391" i="11"/>
  <c r="I391" i="11"/>
  <c r="N391" i="11" s="1"/>
  <c r="U390" i="11"/>
  <c r="R390" i="11"/>
  <c r="I390" i="11"/>
  <c r="N390" i="11" s="1"/>
  <c r="U389" i="11"/>
  <c r="R389" i="11"/>
  <c r="I389" i="11"/>
  <c r="N389" i="11" s="1"/>
  <c r="U388" i="11"/>
  <c r="R388" i="11"/>
  <c r="I388" i="11"/>
  <c r="N388" i="11" s="1"/>
  <c r="U387" i="11"/>
  <c r="R387" i="11"/>
  <c r="I387" i="11"/>
  <c r="N387" i="11" s="1"/>
  <c r="U386" i="11"/>
  <c r="R386" i="11"/>
  <c r="I386" i="11"/>
  <c r="N386" i="11" s="1"/>
  <c r="U385" i="11"/>
  <c r="R385" i="11"/>
  <c r="I385" i="11"/>
  <c r="N385" i="11" s="1"/>
  <c r="U384" i="11"/>
  <c r="R384" i="11"/>
  <c r="I384" i="11"/>
  <c r="N384" i="11" s="1"/>
  <c r="U383" i="11"/>
  <c r="R383" i="11"/>
  <c r="I383" i="11"/>
  <c r="N383" i="11" s="1"/>
  <c r="U382" i="11"/>
  <c r="R382" i="11"/>
  <c r="I382" i="11"/>
  <c r="N382" i="11" s="1"/>
  <c r="U381" i="11"/>
  <c r="R381" i="11"/>
  <c r="I381" i="11"/>
  <c r="N381" i="11" s="1"/>
  <c r="U380" i="11"/>
  <c r="R380" i="11"/>
  <c r="I380" i="11"/>
  <c r="N380" i="11" s="1"/>
  <c r="U379" i="11"/>
  <c r="R379" i="11"/>
  <c r="I379" i="11"/>
  <c r="N379" i="11" s="1"/>
  <c r="U378" i="11"/>
  <c r="R378" i="11"/>
  <c r="I378" i="11"/>
  <c r="N378" i="11" s="1"/>
  <c r="U377" i="11"/>
  <c r="R377" i="11"/>
  <c r="I377" i="11"/>
  <c r="N377" i="11" s="1"/>
  <c r="U376" i="11"/>
  <c r="R376" i="11"/>
  <c r="I376" i="11"/>
  <c r="N376" i="11" s="1"/>
  <c r="U375" i="11"/>
  <c r="R375" i="11"/>
  <c r="I375" i="11"/>
  <c r="N375" i="11" s="1"/>
  <c r="U374" i="11"/>
  <c r="R374" i="11"/>
  <c r="I374" i="11"/>
  <c r="N374" i="11" s="1"/>
  <c r="U373" i="11"/>
  <c r="R373" i="11"/>
  <c r="I373" i="11"/>
  <c r="N373" i="11" s="1"/>
  <c r="U372" i="11"/>
  <c r="R372" i="11"/>
  <c r="I372" i="11"/>
  <c r="N372" i="11" s="1"/>
  <c r="U371" i="11"/>
  <c r="R371" i="11"/>
  <c r="I371" i="11"/>
  <c r="N371" i="11" s="1"/>
  <c r="U370" i="11"/>
  <c r="R370" i="11"/>
  <c r="I370" i="11"/>
  <c r="N370" i="11" s="1"/>
  <c r="U369" i="11"/>
  <c r="R369" i="11"/>
  <c r="I369" i="11"/>
  <c r="N369" i="11" s="1"/>
  <c r="U368" i="11"/>
  <c r="R368" i="11"/>
  <c r="I368" i="11"/>
  <c r="N368" i="11" s="1"/>
  <c r="U367" i="11"/>
  <c r="R367" i="11"/>
  <c r="I367" i="11"/>
  <c r="N367" i="11" s="1"/>
  <c r="U366" i="11"/>
  <c r="R366" i="11"/>
  <c r="I366" i="11"/>
  <c r="N366" i="11" s="1"/>
  <c r="U365" i="11"/>
  <c r="R365" i="11"/>
  <c r="I365" i="11"/>
  <c r="N365" i="11" s="1"/>
  <c r="U364" i="11"/>
  <c r="R364" i="11"/>
  <c r="I364" i="11"/>
  <c r="N364" i="11" s="1"/>
  <c r="U363" i="11"/>
  <c r="R363" i="11"/>
  <c r="I363" i="11"/>
  <c r="N363" i="11" s="1"/>
  <c r="U362" i="11"/>
  <c r="R362" i="11"/>
  <c r="I362" i="11"/>
  <c r="N362" i="11" s="1"/>
  <c r="U361" i="11"/>
  <c r="R361" i="11"/>
  <c r="I361" i="11"/>
  <c r="N361" i="11" s="1"/>
  <c r="U360" i="11"/>
  <c r="R360" i="11"/>
  <c r="I360" i="11"/>
  <c r="N360" i="11" s="1"/>
  <c r="U359" i="11"/>
  <c r="R359" i="11"/>
  <c r="I359" i="11"/>
  <c r="N359" i="11" s="1"/>
  <c r="U358" i="11"/>
  <c r="R358" i="11"/>
  <c r="I358" i="11"/>
  <c r="N358" i="11" s="1"/>
  <c r="U357" i="11"/>
  <c r="R357" i="11"/>
  <c r="I357" i="11"/>
  <c r="N357" i="11" s="1"/>
  <c r="U356" i="11"/>
  <c r="R356" i="11"/>
  <c r="I356" i="11"/>
  <c r="N356" i="11" s="1"/>
  <c r="U355" i="11"/>
  <c r="R355" i="11"/>
  <c r="I355" i="11"/>
  <c r="N355" i="11" s="1"/>
  <c r="U354" i="11"/>
  <c r="R354" i="11"/>
  <c r="I354" i="11"/>
  <c r="N354" i="11" s="1"/>
  <c r="U353" i="11"/>
  <c r="R353" i="11"/>
  <c r="I353" i="11"/>
  <c r="N353" i="11" s="1"/>
  <c r="U352" i="11"/>
  <c r="R352" i="11"/>
  <c r="I352" i="11"/>
  <c r="N352" i="11" s="1"/>
  <c r="U351" i="11"/>
  <c r="R351" i="11"/>
  <c r="I351" i="11"/>
  <c r="N351" i="11" s="1"/>
  <c r="U350" i="11"/>
  <c r="R350" i="11"/>
  <c r="I350" i="11"/>
  <c r="N350" i="11" s="1"/>
  <c r="U349" i="11"/>
  <c r="R349" i="11"/>
  <c r="I349" i="11"/>
  <c r="N349" i="11" s="1"/>
  <c r="U348" i="11"/>
  <c r="R348" i="11"/>
  <c r="I348" i="11"/>
  <c r="N348" i="11" s="1"/>
  <c r="U347" i="11"/>
  <c r="R347" i="11"/>
  <c r="I347" i="11"/>
  <c r="N347" i="11" s="1"/>
  <c r="U346" i="11"/>
  <c r="R346" i="11"/>
  <c r="I346" i="11"/>
  <c r="N346" i="11" s="1"/>
  <c r="U345" i="11"/>
  <c r="R345" i="11"/>
  <c r="I345" i="11"/>
  <c r="N345" i="11" s="1"/>
  <c r="U344" i="11"/>
  <c r="R344" i="11"/>
  <c r="I344" i="11"/>
  <c r="N344" i="11" s="1"/>
  <c r="U343" i="11"/>
  <c r="R343" i="11"/>
  <c r="I343" i="11"/>
  <c r="N343" i="11" s="1"/>
  <c r="U342" i="11"/>
  <c r="R342" i="11"/>
  <c r="I342" i="11"/>
  <c r="N342" i="11" s="1"/>
  <c r="U341" i="11"/>
  <c r="R341" i="11"/>
  <c r="I341" i="11"/>
  <c r="N341" i="11" s="1"/>
  <c r="U340" i="11"/>
  <c r="R340" i="11"/>
  <c r="I340" i="11"/>
  <c r="N340" i="11" s="1"/>
  <c r="U339" i="11"/>
  <c r="R339" i="11"/>
  <c r="I339" i="11"/>
  <c r="N339" i="11" s="1"/>
  <c r="U338" i="11"/>
  <c r="R338" i="11"/>
  <c r="I338" i="11"/>
  <c r="N338" i="11" s="1"/>
  <c r="U337" i="11"/>
  <c r="R337" i="11"/>
  <c r="I337" i="11"/>
  <c r="N337" i="11" s="1"/>
  <c r="U336" i="11"/>
  <c r="R336" i="11"/>
  <c r="I336" i="11"/>
  <c r="N336" i="11" s="1"/>
  <c r="U335" i="11"/>
  <c r="R335" i="11"/>
  <c r="I335" i="11"/>
  <c r="N335" i="11" s="1"/>
  <c r="U334" i="11"/>
  <c r="R334" i="11"/>
  <c r="I334" i="11"/>
  <c r="N334" i="11" s="1"/>
  <c r="U333" i="11"/>
  <c r="R333" i="11"/>
  <c r="I333" i="11"/>
  <c r="N333" i="11" s="1"/>
  <c r="U332" i="11"/>
  <c r="R332" i="11"/>
  <c r="I332" i="11"/>
  <c r="N332" i="11" s="1"/>
  <c r="U331" i="11"/>
  <c r="R331" i="11"/>
  <c r="I331" i="11"/>
  <c r="N331" i="11" s="1"/>
  <c r="U330" i="11"/>
  <c r="R330" i="11"/>
  <c r="I330" i="11"/>
  <c r="N330" i="11" s="1"/>
  <c r="U329" i="11"/>
  <c r="R329" i="11"/>
  <c r="I329" i="11"/>
  <c r="N329" i="11" s="1"/>
  <c r="U328" i="11"/>
  <c r="R328" i="11"/>
  <c r="I328" i="11"/>
  <c r="N328" i="11" s="1"/>
  <c r="U327" i="11"/>
  <c r="R327" i="11"/>
  <c r="I327" i="11"/>
  <c r="N327" i="11" s="1"/>
  <c r="U326" i="11"/>
  <c r="R326" i="11"/>
  <c r="I326" i="11"/>
  <c r="N326" i="11" s="1"/>
  <c r="U325" i="11"/>
  <c r="R325" i="11"/>
  <c r="I325" i="11"/>
  <c r="N325" i="11" s="1"/>
  <c r="U324" i="11"/>
  <c r="R324" i="11"/>
  <c r="I324" i="11"/>
  <c r="N324" i="11" s="1"/>
  <c r="U323" i="11"/>
  <c r="R323" i="11"/>
  <c r="I323" i="11"/>
  <c r="N323" i="11" s="1"/>
  <c r="U322" i="11"/>
  <c r="R322" i="11"/>
  <c r="I322" i="11"/>
  <c r="N322" i="11" s="1"/>
  <c r="U321" i="11"/>
  <c r="R321" i="11"/>
  <c r="I321" i="11"/>
  <c r="N321" i="11" s="1"/>
  <c r="U320" i="11"/>
  <c r="R320" i="11"/>
  <c r="I320" i="11"/>
  <c r="N320" i="11" s="1"/>
  <c r="U319" i="11"/>
  <c r="R319" i="11"/>
  <c r="I319" i="11"/>
  <c r="N319" i="11" s="1"/>
  <c r="U318" i="11"/>
  <c r="R318" i="11"/>
  <c r="I318" i="11"/>
  <c r="N318" i="11" s="1"/>
  <c r="U317" i="11"/>
  <c r="R317" i="11"/>
  <c r="I317" i="11"/>
  <c r="N317" i="11" s="1"/>
  <c r="U316" i="11"/>
  <c r="R316" i="11"/>
  <c r="I316" i="11"/>
  <c r="N316" i="11" s="1"/>
  <c r="U315" i="11"/>
  <c r="R315" i="11"/>
  <c r="I315" i="11"/>
  <c r="N315" i="11" s="1"/>
  <c r="U314" i="11"/>
  <c r="R314" i="11"/>
  <c r="I314" i="11"/>
  <c r="N314" i="11" s="1"/>
  <c r="U313" i="11"/>
  <c r="R313" i="11"/>
  <c r="I313" i="11"/>
  <c r="N313" i="11" s="1"/>
  <c r="U312" i="11"/>
  <c r="R312" i="11"/>
  <c r="I312" i="11"/>
  <c r="N312" i="11" s="1"/>
  <c r="U311" i="11"/>
  <c r="R311" i="11"/>
  <c r="I311" i="11"/>
  <c r="N311" i="11" s="1"/>
  <c r="U310" i="11"/>
  <c r="R310" i="11"/>
  <c r="I310" i="11"/>
  <c r="N310" i="11" s="1"/>
  <c r="U309" i="11"/>
  <c r="R309" i="11"/>
  <c r="I309" i="11"/>
  <c r="N309" i="11" s="1"/>
  <c r="U308" i="11"/>
  <c r="R308" i="11"/>
  <c r="I308" i="11"/>
  <c r="N308" i="11" s="1"/>
  <c r="U307" i="11"/>
  <c r="R307" i="11"/>
  <c r="I307" i="11"/>
  <c r="N307" i="11" s="1"/>
  <c r="U306" i="11"/>
  <c r="R306" i="11"/>
  <c r="I306" i="11"/>
  <c r="N306" i="11" s="1"/>
  <c r="U305" i="11"/>
  <c r="R305" i="11"/>
  <c r="I305" i="11"/>
  <c r="N305" i="11" s="1"/>
  <c r="U304" i="11"/>
  <c r="R304" i="11"/>
  <c r="I304" i="11"/>
  <c r="N304" i="11" s="1"/>
  <c r="U303" i="11"/>
  <c r="R303" i="11"/>
  <c r="I303" i="11"/>
  <c r="N303" i="11" s="1"/>
  <c r="U302" i="11"/>
  <c r="R302" i="11"/>
  <c r="I302" i="11"/>
  <c r="N302" i="11" s="1"/>
  <c r="U301" i="11"/>
  <c r="R301" i="11"/>
  <c r="I301" i="11"/>
  <c r="N301" i="11" s="1"/>
  <c r="U300" i="11"/>
  <c r="R300" i="11"/>
  <c r="I300" i="11"/>
  <c r="N300" i="11" s="1"/>
  <c r="U299" i="11"/>
  <c r="R299" i="11"/>
  <c r="I299" i="11"/>
  <c r="N299" i="11" s="1"/>
  <c r="U298" i="11"/>
  <c r="R298" i="11"/>
  <c r="I298" i="11"/>
  <c r="N298" i="11" s="1"/>
  <c r="U297" i="11"/>
  <c r="R297" i="11"/>
  <c r="I297" i="11"/>
  <c r="N297" i="11" s="1"/>
  <c r="U296" i="11"/>
  <c r="R296" i="11"/>
  <c r="I296" i="11"/>
  <c r="N296" i="11" s="1"/>
  <c r="U295" i="11"/>
  <c r="R295" i="11"/>
  <c r="I295" i="11"/>
  <c r="N295" i="11" s="1"/>
  <c r="U294" i="11"/>
  <c r="R294" i="11"/>
  <c r="I294" i="11"/>
  <c r="N294" i="11" s="1"/>
  <c r="U293" i="11"/>
  <c r="R293" i="11"/>
  <c r="I293" i="11"/>
  <c r="N293" i="11" s="1"/>
  <c r="U292" i="11"/>
  <c r="R292" i="11"/>
  <c r="I292" i="11"/>
  <c r="N292" i="11" s="1"/>
  <c r="U291" i="11"/>
  <c r="R291" i="11"/>
  <c r="I291" i="11"/>
  <c r="N291" i="11" s="1"/>
  <c r="U290" i="11"/>
  <c r="R290" i="11"/>
  <c r="I290" i="11"/>
  <c r="N290" i="11" s="1"/>
  <c r="U289" i="11"/>
  <c r="R289" i="11"/>
  <c r="I289" i="11"/>
  <c r="N289" i="11" s="1"/>
  <c r="U288" i="11"/>
  <c r="R288" i="11"/>
  <c r="I288" i="11"/>
  <c r="N288" i="11" s="1"/>
  <c r="U287" i="11"/>
  <c r="R287" i="11"/>
  <c r="I287" i="11"/>
  <c r="N287" i="11" s="1"/>
  <c r="U286" i="11"/>
  <c r="R286" i="11"/>
  <c r="I286" i="11"/>
  <c r="N286" i="11" s="1"/>
  <c r="U285" i="11"/>
  <c r="R285" i="11"/>
  <c r="I285" i="11"/>
  <c r="N285" i="11" s="1"/>
  <c r="U284" i="11"/>
  <c r="R284" i="11"/>
  <c r="I284" i="11"/>
  <c r="N284" i="11" s="1"/>
  <c r="U283" i="11"/>
  <c r="R283" i="11"/>
  <c r="I283" i="11"/>
  <c r="N283" i="11" s="1"/>
  <c r="U282" i="11"/>
  <c r="R282" i="11"/>
  <c r="I282" i="11"/>
  <c r="N282" i="11" s="1"/>
  <c r="U281" i="11"/>
  <c r="R281" i="11"/>
  <c r="I281" i="11"/>
  <c r="N281" i="11" s="1"/>
  <c r="U280" i="11"/>
  <c r="R280" i="11"/>
  <c r="I280" i="11"/>
  <c r="N280" i="11" s="1"/>
  <c r="U279" i="11"/>
  <c r="R279" i="11"/>
  <c r="I279" i="11"/>
  <c r="N279" i="11" s="1"/>
  <c r="U278" i="11"/>
  <c r="R278" i="11"/>
  <c r="I278" i="11"/>
  <c r="N278" i="11" s="1"/>
  <c r="U277" i="11"/>
  <c r="R277" i="11"/>
  <c r="I277" i="11"/>
  <c r="N277" i="11" s="1"/>
  <c r="U276" i="11"/>
  <c r="R276" i="11"/>
  <c r="I276" i="11"/>
  <c r="N276" i="11" s="1"/>
  <c r="U275" i="11"/>
  <c r="R275" i="11"/>
  <c r="I275" i="11"/>
  <c r="N275" i="11" s="1"/>
  <c r="U274" i="11"/>
  <c r="R274" i="11"/>
  <c r="I274" i="11"/>
  <c r="N274" i="11" s="1"/>
  <c r="U273" i="11"/>
  <c r="R273" i="11"/>
  <c r="I273" i="11"/>
  <c r="N273" i="11" s="1"/>
  <c r="U272" i="11"/>
  <c r="R272" i="11"/>
  <c r="I272" i="11"/>
  <c r="N272" i="11" s="1"/>
  <c r="U271" i="11"/>
  <c r="R271" i="11"/>
  <c r="I271" i="11"/>
  <c r="N271" i="11" s="1"/>
  <c r="U270" i="11"/>
  <c r="R270" i="11"/>
  <c r="I270" i="11"/>
  <c r="N270" i="11" s="1"/>
  <c r="U269" i="11"/>
  <c r="R269" i="11"/>
  <c r="I269" i="11"/>
  <c r="N269" i="11" s="1"/>
  <c r="U268" i="11"/>
  <c r="R268" i="11"/>
  <c r="I268" i="11"/>
  <c r="N268" i="11" s="1"/>
  <c r="U267" i="11"/>
  <c r="R267" i="11"/>
  <c r="I267" i="11"/>
  <c r="N267" i="11" s="1"/>
  <c r="U266" i="11"/>
  <c r="R266" i="11"/>
  <c r="I266" i="11"/>
  <c r="N266" i="11" s="1"/>
  <c r="U265" i="11"/>
  <c r="R265" i="11"/>
  <c r="I265" i="11"/>
  <c r="N265" i="11" s="1"/>
  <c r="U264" i="11"/>
  <c r="R264" i="11"/>
  <c r="I264" i="11"/>
  <c r="N264" i="11" s="1"/>
  <c r="U263" i="11"/>
  <c r="R263" i="11"/>
  <c r="I263" i="11"/>
  <c r="N263" i="11" s="1"/>
  <c r="U262" i="11"/>
  <c r="R262" i="11"/>
  <c r="I262" i="11"/>
  <c r="N262" i="11" s="1"/>
  <c r="U261" i="11"/>
  <c r="R261" i="11"/>
  <c r="I261" i="11"/>
  <c r="N261" i="11" s="1"/>
  <c r="U260" i="11"/>
  <c r="R260" i="11"/>
  <c r="I260" i="11"/>
  <c r="N260" i="11" s="1"/>
  <c r="U259" i="11"/>
  <c r="R259" i="11"/>
  <c r="I259" i="11"/>
  <c r="N259" i="11" s="1"/>
  <c r="U258" i="11"/>
  <c r="R258" i="11"/>
  <c r="I258" i="11"/>
  <c r="N258" i="11" s="1"/>
  <c r="U257" i="11"/>
  <c r="R257" i="11"/>
  <c r="I257" i="11"/>
  <c r="N257" i="11" s="1"/>
  <c r="U256" i="11"/>
  <c r="R256" i="11"/>
  <c r="I256" i="11"/>
  <c r="N256" i="11" s="1"/>
  <c r="U255" i="11"/>
  <c r="R255" i="11"/>
  <c r="I255" i="11"/>
  <c r="N255" i="11" s="1"/>
  <c r="U254" i="11"/>
  <c r="R254" i="11"/>
  <c r="I254" i="11"/>
  <c r="N254" i="11" s="1"/>
  <c r="U253" i="11"/>
  <c r="R253" i="11"/>
  <c r="I253" i="11"/>
  <c r="N253" i="11" s="1"/>
  <c r="U252" i="11"/>
  <c r="R252" i="11"/>
  <c r="I252" i="11"/>
  <c r="N252" i="11" s="1"/>
  <c r="U251" i="11"/>
  <c r="R251" i="11"/>
  <c r="I251" i="11"/>
  <c r="N251" i="11" s="1"/>
  <c r="U250" i="11"/>
  <c r="R250" i="11"/>
  <c r="I250" i="11"/>
  <c r="N250" i="11" s="1"/>
  <c r="U249" i="11"/>
  <c r="R249" i="11"/>
  <c r="I249" i="11"/>
  <c r="N249" i="11" s="1"/>
  <c r="U248" i="11"/>
  <c r="R248" i="11"/>
  <c r="I248" i="11"/>
  <c r="N248" i="11" s="1"/>
  <c r="U247" i="11"/>
  <c r="R247" i="11"/>
  <c r="I247" i="11"/>
  <c r="N247" i="11" s="1"/>
  <c r="U246" i="11"/>
  <c r="R246" i="11"/>
  <c r="I246" i="11"/>
  <c r="N246" i="11" s="1"/>
  <c r="U245" i="11"/>
  <c r="R245" i="11"/>
  <c r="I245" i="11"/>
  <c r="N245" i="11" s="1"/>
  <c r="U244" i="11"/>
  <c r="R244" i="11"/>
  <c r="I244" i="11"/>
  <c r="N244" i="11" s="1"/>
  <c r="U243" i="11"/>
  <c r="R243" i="11"/>
  <c r="I243" i="11"/>
  <c r="N243" i="11" s="1"/>
  <c r="U242" i="11"/>
  <c r="R242" i="11"/>
  <c r="I242" i="11"/>
  <c r="N242" i="11" s="1"/>
  <c r="U241" i="11"/>
  <c r="R241" i="11"/>
  <c r="I241" i="11"/>
  <c r="N241" i="11" s="1"/>
  <c r="U240" i="11"/>
  <c r="R240" i="11"/>
  <c r="I240" i="11"/>
  <c r="N240" i="11" s="1"/>
  <c r="U239" i="11"/>
  <c r="R239" i="11"/>
  <c r="I239" i="11"/>
  <c r="N239" i="11" s="1"/>
  <c r="U238" i="11"/>
  <c r="R238" i="11"/>
  <c r="I238" i="11"/>
  <c r="N238" i="11" s="1"/>
  <c r="U237" i="11"/>
  <c r="R237" i="11"/>
  <c r="I237" i="11"/>
  <c r="N237" i="11" s="1"/>
  <c r="U236" i="11"/>
  <c r="R236" i="11"/>
  <c r="I236" i="11"/>
  <c r="N236" i="11" s="1"/>
  <c r="U235" i="11"/>
  <c r="R235" i="11"/>
  <c r="I235" i="11"/>
  <c r="N235" i="11" s="1"/>
  <c r="U234" i="11"/>
  <c r="R234" i="11"/>
  <c r="I234" i="11"/>
  <c r="N234" i="11" s="1"/>
  <c r="U233" i="11"/>
  <c r="R233" i="11"/>
  <c r="I233" i="11"/>
  <c r="N233" i="11" s="1"/>
  <c r="U232" i="11"/>
  <c r="R232" i="11"/>
  <c r="I232" i="11"/>
  <c r="N232" i="11" s="1"/>
  <c r="U231" i="11"/>
  <c r="R231" i="11"/>
  <c r="I231" i="11"/>
  <c r="N231" i="11" s="1"/>
  <c r="U230" i="11"/>
  <c r="R230" i="11"/>
  <c r="I230" i="11"/>
  <c r="N230" i="11" s="1"/>
  <c r="U229" i="11"/>
  <c r="R229" i="11"/>
  <c r="I229" i="11"/>
  <c r="N229" i="11" s="1"/>
  <c r="U228" i="11"/>
  <c r="R228" i="11"/>
  <c r="I228" i="11"/>
  <c r="N228" i="11" s="1"/>
  <c r="U227" i="11"/>
  <c r="R227" i="11"/>
  <c r="I227" i="11"/>
  <c r="N227" i="11" s="1"/>
  <c r="U226" i="11"/>
  <c r="R226" i="11"/>
  <c r="I226" i="11"/>
  <c r="N226" i="11" s="1"/>
  <c r="U225" i="11"/>
  <c r="R225" i="11"/>
  <c r="I225" i="11"/>
  <c r="N225" i="11" s="1"/>
  <c r="U224" i="11"/>
  <c r="R224" i="11"/>
  <c r="I224" i="11"/>
  <c r="N224" i="11" s="1"/>
  <c r="U223" i="11"/>
  <c r="R223" i="11"/>
  <c r="I223" i="11"/>
  <c r="N223" i="11" s="1"/>
  <c r="U222" i="11"/>
  <c r="R222" i="11"/>
  <c r="I222" i="11"/>
  <c r="N222" i="11" s="1"/>
  <c r="U221" i="11"/>
  <c r="R221" i="11"/>
  <c r="I221" i="11"/>
  <c r="N221" i="11" s="1"/>
  <c r="U220" i="11"/>
  <c r="R220" i="11"/>
  <c r="I220" i="11"/>
  <c r="N220" i="11" s="1"/>
  <c r="U219" i="11"/>
  <c r="R219" i="11"/>
  <c r="I219" i="11"/>
  <c r="N219" i="11" s="1"/>
  <c r="U218" i="11"/>
  <c r="R218" i="11"/>
  <c r="I218" i="11"/>
  <c r="N218" i="11" s="1"/>
  <c r="U217" i="11"/>
  <c r="R217" i="11"/>
  <c r="I217" i="11"/>
  <c r="N217" i="11" s="1"/>
  <c r="U216" i="11"/>
  <c r="R216" i="11"/>
  <c r="I216" i="11"/>
  <c r="N216" i="11" s="1"/>
  <c r="U215" i="11"/>
  <c r="R215" i="11"/>
  <c r="I215" i="11"/>
  <c r="N215" i="11" s="1"/>
  <c r="U214" i="11"/>
  <c r="R214" i="11"/>
  <c r="I214" i="11"/>
  <c r="N214" i="11" s="1"/>
  <c r="U213" i="11"/>
  <c r="R213" i="11"/>
  <c r="I213" i="11"/>
  <c r="N213" i="11" s="1"/>
  <c r="U212" i="11"/>
  <c r="R212" i="11"/>
  <c r="I212" i="11"/>
  <c r="N212" i="11" s="1"/>
  <c r="U211" i="11"/>
  <c r="R211" i="11"/>
  <c r="I211" i="11"/>
  <c r="N211" i="11" s="1"/>
  <c r="U210" i="11"/>
  <c r="R210" i="11"/>
  <c r="I210" i="11"/>
  <c r="N210" i="11" s="1"/>
  <c r="U209" i="11"/>
  <c r="R209" i="11"/>
  <c r="I209" i="11"/>
  <c r="N209" i="11" s="1"/>
  <c r="U208" i="11"/>
  <c r="R208" i="11"/>
  <c r="I208" i="11"/>
  <c r="N208" i="11" s="1"/>
  <c r="U207" i="11"/>
  <c r="R207" i="11"/>
  <c r="I207" i="11"/>
  <c r="N207" i="11" s="1"/>
  <c r="U206" i="11"/>
  <c r="R206" i="11"/>
  <c r="I206" i="11"/>
  <c r="N206" i="11" s="1"/>
  <c r="U205" i="11"/>
  <c r="R205" i="11"/>
  <c r="I205" i="11"/>
  <c r="N205" i="11" s="1"/>
  <c r="U204" i="11"/>
  <c r="R204" i="11"/>
  <c r="I204" i="11"/>
  <c r="N204" i="11" s="1"/>
  <c r="U203" i="11"/>
  <c r="R203" i="11"/>
  <c r="I203" i="11"/>
  <c r="N203" i="11" s="1"/>
  <c r="U202" i="11"/>
  <c r="R202" i="11"/>
  <c r="I202" i="11"/>
  <c r="N202" i="11" s="1"/>
  <c r="U201" i="11"/>
  <c r="R201" i="11"/>
  <c r="I201" i="11"/>
  <c r="N201" i="11" s="1"/>
  <c r="U200" i="11"/>
  <c r="R200" i="11"/>
  <c r="I200" i="11"/>
  <c r="N200" i="11" s="1"/>
  <c r="U199" i="11"/>
  <c r="R199" i="11"/>
  <c r="I199" i="11"/>
  <c r="N199" i="11" s="1"/>
  <c r="U198" i="11"/>
  <c r="R198" i="11"/>
  <c r="I198" i="11"/>
  <c r="N198" i="11" s="1"/>
  <c r="U197" i="11"/>
  <c r="R197" i="11"/>
  <c r="I197" i="11"/>
  <c r="N197" i="11" s="1"/>
  <c r="U196" i="11"/>
  <c r="R196" i="11"/>
  <c r="I196" i="11"/>
  <c r="N196" i="11" s="1"/>
  <c r="U195" i="11"/>
  <c r="R195" i="11"/>
  <c r="I195" i="11"/>
  <c r="N195" i="11" s="1"/>
  <c r="U194" i="11"/>
  <c r="R194" i="11"/>
  <c r="I194" i="11"/>
  <c r="N194" i="11" s="1"/>
  <c r="U193" i="11"/>
  <c r="R193" i="11"/>
  <c r="I193" i="11"/>
  <c r="N193" i="11" s="1"/>
  <c r="U192" i="11"/>
  <c r="R192" i="11"/>
  <c r="I192" i="11"/>
  <c r="N192" i="11" s="1"/>
  <c r="U191" i="11"/>
  <c r="R191" i="11"/>
  <c r="I191" i="11"/>
  <c r="N191" i="11" s="1"/>
  <c r="U190" i="11"/>
  <c r="R190" i="11"/>
  <c r="I190" i="11"/>
  <c r="N190" i="11" s="1"/>
  <c r="U189" i="11"/>
  <c r="R189" i="11"/>
  <c r="I189" i="11"/>
  <c r="N189" i="11" s="1"/>
  <c r="U188" i="11"/>
  <c r="R188" i="11"/>
  <c r="I188" i="11"/>
  <c r="N188" i="11" s="1"/>
  <c r="U187" i="11"/>
  <c r="R187" i="11"/>
  <c r="I187" i="11"/>
  <c r="N187" i="11" s="1"/>
  <c r="U186" i="11"/>
  <c r="R186" i="11"/>
  <c r="I186" i="11"/>
  <c r="N186" i="11" s="1"/>
  <c r="U185" i="11"/>
  <c r="R185" i="11"/>
  <c r="I185" i="11"/>
  <c r="N185" i="11" s="1"/>
  <c r="U184" i="11"/>
  <c r="R184" i="11"/>
  <c r="I184" i="11"/>
  <c r="N184" i="11" s="1"/>
  <c r="U183" i="11"/>
  <c r="R183" i="11"/>
  <c r="I183" i="11"/>
  <c r="N183" i="11" s="1"/>
  <c r="U182" i="11"/>
  <c r="R182" i="11"/>
  <c r="I182" i="11"/>
  <c r="N182" i="11" s="1"/>
  <c r="U181" i="11"/>
  <c r="R181" i="11"/>
  <c r="I181" i="11"/>
  <c r="N181" i="11" s="1"/>
  <c r="U180" i="11"/>
  <c r="R180" i="11"/>
  <c r="I180" i="11"/>
  <c r="N180" i="11" s="1"/>
  <c r="U179" i="11"/>
  <c r="R179" i="11"/>
  <c r="I179" i="11"/>
  <c r="N179" i="11" s="1"/>
  <c r="U178" i="11"/>
  <c r="R178" i="11"/>
  <c r="I178" i="11"/>
  <c r="N178" i="11" s="1"/>
  <c r="U177" i="11"/>
  <c r="R177" i="11"/>
  <c r="I177" i="11"/>
  <c r="N177" i="11" s="1"/>
  <c r="U176" i="11"/>
  <c r="R176" i="11"/>
  <c r="I176" i="11"/>
  <c r="N176" i="11" s="1"/>
  <c r="U175" i="11"/>
  <c r="R175" i="11"/>
  <c r="I175" i="11"/>
  <c r="N175" i="11" s="1"/>
  <c r="U174" i="11"/>
  <c r="R174" i="11"/>
  <c r="I174" i="11"/>
  <c r="N174" i="11" s="1"/>
  <c r="U173" i="11"/>
  <c r="R173" i="11"/>
  <c r="I173" i="11"/>
  <c r="N173" i="11" s="1"/>
  <c r="U172" i="11"/>
  <c r="R172" i="11"/>
  <c r="I172" i="11"/>
  <c r="N172" i="11" s="1"/>
  <c r="U171" i="11"/>
  <c r="R171" i="11"/>
  <c r="I171" i="11"/>
  <c r="N171" i="11" s="1"/>
  <c r="U170" i="11"/>
  <c r="R170" i="11"/>
  <c r="I170" i="11"/>
  <c r="N170" i="11" s="1"/>
  <c r="U169" i="11"/>
  <c r="R169" i="11"/>
  <c r="I169" i="11"/>
  <c r="N169" i="11" s="1"/>
  <c r="U168" i="11"/>
  <c r="R168" i="11"/>
  <c r="I168" i="11"/>
  <c r="N168" i="11" s="1"/>
  <c r="U167" i="11"/>
  <c r="R167" i="11"/>
  <c r="I167" i="11"/>
  <c r="N167" i="11" s="1"/>
  <c r="U166" i="11"/>
  <c r="R166" i="11"/>
  <c r="I166" i="11"/>
  <c r="N166" i="11" s="1"/>
  <c r="U165" i="11"/>
  <c r="R165" i="11"/>
  <c r="I165" i="11"/>
  <c r="N165" i="11" s="1"/>
  <c r="U164" i="11"/>
  <c r="R164" i="11"/>
  <c r="I164" i="11"/>
  <c r="N164" i="11" s="1"/>
  <c r="U163" i="11"/>
  <c r="R163" i="11"/>
  <c r="I163" i="11"/>
  <c r="N163" i="11" s="1"/>
  <c r="U162" i="11"/>
  <c r="R162" i="11"/>
  <c r="I162" i="11"/>
  <c r="N162" i="11" s="1"/>
  <c r="U161" i="11"/>
  <c r="R161" i="11"/>
  <c r="I161" i="11"/>
  <c r="N161" i="11" s="1"/>
  <c r="U160" i="11"/>
  <c r="R160" i="11"/>
  <c r="I160" i="11"/>
  <c r="N160" i="11" s="1"/>
  <c r="U159" i="11"/>
  <c r="R159" i="11"/>
  <c r="I159" i="11"/>
  <c r="N159" i="11" s="1"/>
  <c r="U158" i="11"/>
  <c r="R158" i="11"/>
  <c r="I158" i="11"/>
  <c r="N158" i="11" s="1"/>
  <c r="U157" i="11"/>
  <c r="R157" i="11"/>
  <c r="I157" i="11"/>
  <c r="N157" i="11" s="1"/>
  <c r="U156" i="11"/>
  <c r="R156" i="11"/>
  <c r="I156" i="11"/>
  <c r="N156" i="11" s="1"/>
  <c r="U155" i="11"/>
  <c r="R155" i="11"/>
  <c r="I155" i="11"/>
  <c r="N155" i="11" s="1"/>
  <c r="U154" i="11"/>
  <c r="R154" i="11"/>
  <c r="I154" i="11"/>
  <c r="N154" i="11" s="1"/>
  <c r="U153" i="11"/>
  <c r="R153" i="11"/>
  <c r="I153" i="11"/>
  <c r="N153" i="11" s="1"/>
  <c r="U152" i="11"/>
  <c r="R152" i="11"/>
  <c r="I152" i="11"/>
  <c r="N152" i="11" s="1"/>
  <c r="U151" i="11"/>
  <c r="R151" i="11"/>
  <c r="I151" i="11"/>
  <c r="N151" i="11" s="1"/>
  <c r="U150" i="11"/>
  <c r="R150" i="11"/>
  <c r="I150" i="11"/>
  <c r="N150" i="11" s="1"/>
  <c r="U149" i="11"/>
  <c r="R149" i="11"/>
  <c r="I149" i="11"/>
  <c r="N149" i="11" s="1"/>
  <c r="U148" i="11"/>
  <c r="R148" i="11"/>
  <c r="I148" i="11"/>
  <c r="N148" i="11" s="1"/>
  <c r="U147" i="11"/>
  <c r="R147" i="11"/>
  <c r="I147" i="11"/>
  <c r="N147" i="11" s="1"/>
  <c r="U146" i="11"/>
  <c r="R146" i="11"/>
  <c r="I146" i="11"/>
  <c r="N146" i="11" s="1"/>
  <c r="U145" i="11"/>
  <c r="R145" i="11"/>
  <c r="I145" i="11"/>
  <c r="N145" i="11" s="1"/>
  <c r="U144" i="11"/>
  <c r="R144" i="11"/>
  <c r="I144" i="11"/>
  <c r="N144" i="11" s="1"/>
  <c r="U143" i="11"/>
  <c r="R143" i="11"/>
  <c r="I143" i="11"/>
  <c r="N143" i="11" s="1"/>
  <c r="U142" i="11"/>
  <c r="R142" i="11"/>
  <c r="I142" i="11"/>
  <c r="N142" i="11" s="1"/>
  <c r="U141" i="11"/>
  <c r="R141" i="11"/>
  <c r="I141" i="11"/>
  <c r="N141" i="11" s="1"/>
  <c r="U140" i="11"/>
  <c r="R140" i="11"/>
  <c r="I140" i="11"/>
  <c r="N140" i="11" s="1"/>
  <c r="U139" i="11"/>
  <c r="R139" i="11"/>
  <c r="I139" i="11"/>
  <c r="N139" i="11" s="1"/>
  <c r="U138" i="11"/>
  <c r="R138" i="11"/>
  <c r="I138" i="11"/>
  <c r="N138" i="11" s="1"/>
  <c r="U137" i="11"/>
  <c r="R137" i="11"/>
  <c r="I137" i="11"/>
  <c r="N137" i="11" s="1"/>
  <c r="U136" i="11"/>
  <c r="R136" i="11"/>
  <c r="I136" i="11"/>
  <c r="N136" i="11" s="1"/>
  <c r="U135" i="11"/>
  <c r="R135" i="11"/>
  <c r="I135" i="11"/>
  <c r="N135" i="11" s="1"/>
  <c r="U134" i="11"/>
  <c r="R134" i="11"/>
  <c r="I134" i="11"/>
  <c r="N134" i="11" s="1"/>
  <c r="U133" i="11"/>
  <c r="R133" i="11"/>
  <c r="I133" i="11"/>
  <c r="N133" i="11" s="1"/>
  <c r="U132" i="11"/>
  <c r="R132" i="11"/>
  <c r="I132" i="11"/>
  <c r="N132" i="11" s="1"/>
  <c r="U131" i="11"/>
  <c r="R131" i="11"/>
  <c r="I131" i="11"/>
  <c r="N131" i="11" s="1"/>
  <c r="U130" i="11"/>
  <c r="R130" i="11"/>
  <c r="I130" i="11"/>
  <c r="N130" i="11" s="1"/>
  <c r="U129" i="11"/>
  <c r="R129" i="11"/>
  <c r="I129" i="11"/>
  <c r="N129" i="11" s="1"/>
  <c r="U128" i="11"/>
  <c r="R128" i="11"/>
  <c r="I128" i="11"/>
  <c r="N128" i="11" s="1"/>
  <c r="U127" i="11"/>
  <c r="R127" i="11"/>
  <c r="I127" i="11"/>
  <c r="N127" i="11" s="1"/>
  <c r="U126" i="11"/>
  <c r="R126" i="11"/>
  <c r="I126" i="11"/>
  <c r="N126" i="11" s="1"/>
  <c r="U125" i="11"/>
  <c r="R125" i="11"/>
  <c r="I125" i="11"/>
  <c r="N125" i="11" s="1"/>
  <c r="U124" i="11"/>
  <c r="R124" i="11"/>
  <c r="I124" i="11"/>
  <c r="N124" i="11" s="1"/>
  <c r="U123" i="11"/>
  <c r="R123" i="11"/>
  <c r="I123" i="11"/>
  <c r="N123" i="11" s="1"/>
  <c r="U122" i="11"/>
  <c r="R122" i="11"/>
  <c r="I122" i="11"/>
  <c r="N122" i="11" s="1"/>
  <c r="U121" i="11"/>
  <c r="R121" i="11"/>
  <c r="I121" i="11"/>
  <c r="N121" i="11" s="1"/>
  <c r="U120" i="11"/>
  <c r="R120" i="11"/>
  <c r="I120" i="11"/>
  <c r="N120" i="11" s="1"/>
  <c r="U119" i="11"/>
  <c r="R119" i="11"/>
  <c r="I119" i="11"/>
  <c r="N119" i="11" s="1"/>
  <c r="U118" i="11"/>
  <c r="R118" i="11"/>
  <c r="I118" i="11"/>
  <c r="N118" i="11" s="1"/>
  <c r="U117" i="11"/>
  <c r="R117" i="11"/>
  <c r="I117" i="11"/>
  <c r="N117" i="11" s="1"/>
  <c r="U116" i="11"/>
  <c r="R116" i="11"/>
  <c r="I116" i="11"/>
  <c r="N116" i="11" s="1"/>
  <c r="U115" i="11"/>
  <c r="R115" i="11"/>
  <c r="I115" i="11"/>
  <c r="N115" i="11" s="1"/>
  <c r="U114" i="11"/>
  <c r="R114" i="11"/>
  <c r="I114" i="11"/>
  <c r="N114" i="11" s="1"/>
  <c r="U113" i="11"/>
  <c r="R113" i="11"/>
  <c r="I113" i="11"/>
  <c r="N113" i="11" s="1"/>
  <c r="U112" i="11"/>
  <c r="R112" i="11"/>
  <c r="I112" i="11"/>
  <c r="N112" i="11" s="1"/>
  <c r="U111" i="11"/>
  <c r="R111" i="11"/>
  <c r="I111" i="11"/>
  <c r="N111" i="11" s="1"/>
  <c r="U110" i="11"/>
  <c r="R110" i="11"/>
  <c r="I110" i="11"/>
  <c r="N110" i="11" s="1"/>
  <c r="U109" i="11"/>
  <c r="R109" i="11"/>
  <c r="I109" i="11"/>
  <c r="N109" i="11" s="1"/>
  <c r="U108" i="11"/>
  <c r="R108" i="11"/>
  <c r="I108" i="11"/>
  <c r="N108" i="11" s="1"/>
  <c r="U107" i="11"/>
  <c r="R107" i="11"/>
  <c r="I107" i="11"/>
  <c r="N107" i="11" s="1"/>
  <c r="U106" i="11"/>
  <c r="R106" i="11"/>
  <c r="I106" i="11"/>
  <c r="N106" i="11" s="1"/>
  <c r="U105" i="11"/>
  <c r="R105" i="11"/>
  <c r="I105" i="11"/>
  <c r="N105" i="11" s="1"/>
  <c r="U104" i="11"/>
  <c r="R104" i="11"/>
  <c r="I104" i="11"/>
  <c r="N104" i="11" s="1"/>
  <c r="U103" i="11"/>
  <c r="R103" i="11"/>
  <c r="I103" i="11"/>
  <c r="N103" i="11" s="1"/>
  <c r="U102" i="11"/>
  <c r="R102" i="11"/>
  <c r="I102" i="11"/>
  <c r="N102" i="11" s="1"/>
  <c r="U101" i="11"/>
  <c r="R101" i="11"/>
  <c r="I101" i="11"/>
  <c r="N101" i="11" s="1"/>
  <c r="U100" i="11"/>
  <c r="R100" i="11"/>
  <c r="I100" i="11"/>
  <c r="N100" i="11" s="1"/>
  <c r="U99" i="11"/>
  <c r="R99" i="11"/>
  <c r="I99" i="11"/>
  <c r="N99" i="11" s="1"/>
  <c r="U98" i="11"/>
  <c r="R98" i="11"/>
  <c r="I98" i="11"/>
  <c r="N98" i="11" s="1"/>
  <c r="U97" i="11"/>
  <c r="R97" i="11"/>
  <c r="I97" i="11"/>
  <c r="N97" i="11" s="1"/>
  <c r="U96" i="11"/>
  <c r="R96" i="11"/>
  <c r="I96" i="11"/>
  <c r="N96" i="11" s="1"/>
  <c r="U95" i="11"/>
  <c r="R95" i="11"/>
  <c r="I95" i="11"/>
  <c r="N95" i="11" s="1"/>
  <c r="U94" i="11"/>
  <c r="R94" i="11"/>
  <c r="I94" i="11"/>
  <c r="N94" i="11" s="1"/>
  <c r="U93" i="11"/>
  <c r="R93" i="11"/>
  <c r="I93" i="11"/>
  <c r="N93" i="11" s="1"/>
  <c r="U92" i="11"/>
  <c r="R92" i="11"/>
  <c r="I92" i="11"/>
  <c r="N92" i="11" s="1"/>
  <c r="U91" i="11"/>
  <c r="R91" i="11"/>
  <c r="I91" i="11"/>
  <c r="N91" i="11" s="1"/>
  <c r="U90" i="11"/>
  <c r="R90" i="11"/>
  <c r="I90" i="11"/>
  <c r="N90" i="11" s="1"/>
  <c r="U89" i="11"/>
  <c r="R89" i="11"/>
  <c r="I89" i="11"/>
  <c r="N89" i="11" s="1"/>
  <c r="U88" i="11"/>
  <c r="R88" i="11"/>
  <c r="I88" i="11"/>
  <c r="N88" i="11" s="1"/>
  <c r="U87" i="11"/>
  <c r="R87" i="11"/>
  <c r="I87" i="11"/>
  <c r="N87" i="11" s="1"/>
  <c r="U86" i="11"/>
  <c r="R86" i="11"/>
  <c r="I86" i="11"/>
  <c r="N86" i="11" s="1"/>
  <c r="U85" i="11"/>
  <c r="R85" i="11"/>
  <c r="I85" i="11"/>
  <c r="N85" i="11" s="1"/>
  <c r="U84" i="11"/>
  <c r="R84" i="11"/>
  <c r="I84" i="11"/>
  <c r="N84" i="11" s="1"/>
  <c r="U83" i="11"/>
  <c r="R83" i="11"/>
  <c r="I83" i="11"/>
  <c r="N83" i="11" s="1"/>
  <c r="U82" i="11"/>
  <c r="R82" i="11"/>
  <c r="I82" i="11"/>
  <c r="N82" i="11" s="1"/>
  <c r="U81" i="11"/>
  <c r="R81" i="11"/>
  <c r="I81" i="11"/>
  <c r="N81" i="11" s="1"/>
  <c r="U80" i="11"/>
  <c r="R80" i="11"/>
  <c r="I80" i="11"/>
  <c r="N80" i="11" s="1"/>
  <c r="U79" i="11"/>
  <c r="R79" i="11"/>
  <c r="I79" i="11"/>
  <c r="N79" i="11" s="1"/>
  <c r="U78" i="11"/>
  <c r="R78" i="11"/>
  <c r="I78" i="11"/>
  <c r="N78" i="11" s="1"/>
  <c r="U77" i="11"/>
  <c r="R77" i="11"/>
  <c r="I77" i="11"/>
  <c r="N77" i="11" s="1"/>
  <c r="U76" i="11"/>
  <c r="R76" i="11"/>
  <c r="I76" i="11"/>
  <c r="N76" i="11" s="1"/>
  <c r="U75" i="11"/>
  <c r="R75" i="11"/>
  <c r="I75" i="11"/>
  <c r="N75" i="11" s="1"/>
  <c r="U74" i="11"/>
  <c r="R74" i="11"/>
  <c r="I74" i="11"/>
  <c r="N74" i="11" s="1"/>
  <c r="U73" i="11"/>
  <c r="R73" i="11"/>
  <c r="I73" i="11"/>
  <c r="N73" i="11" s="1"/>
  <c r="U72" i="11"/>
  <c r="R72" i="11"/>
  <c r="I72" i="11"/>
  <c r="N72" i="11" s="1"/>
  <c r="U71" i="11"/>
  <c r="R71" i="11"/>
  <c r="I71" i="11"/>
  <c r="N71" i="11" s="1"/>
  <c r="U70" i="11"/>
  <c r="R70" i="11"/>
  <c r="I70" i="11"/>
  <c r="N70" i="11" s="1"/>
  <c r="U69" i="11"/>
  <c r="R69" i="11"/>
  <c r="I69" i="11"/>
  <c r="N69" i="11" s="1"/>
  <c r="U68" i="11"/>
  <c r="R68" i="11"/>
  <c r="I68" i="11"/>
  <c r="N68" i="11" s="1"/>
  <c r="U67" i="11"/>
  <c r="R67" i="11"/>
  <c r="I67" i="11"/>
  <c r="N67" i="11" s="1"/>
  <c r="U66" i="11"/>
  <c r="R66" i="11"/>
  <c r="I66" i="11"/>
  <c r="N66" i="11" s="1"/>
  <c r="U65" i="11"/>
  <c r="R65" i="11"/>
  <c r="I65" i="11"/>
  <c r="N65" i="11" s="1"/>
  <c r="U64" i="11"/>
  <c r="R64" i="11"/>
  <c r="I64" i="11"/>
  <c r="N64" i="11" s="1"/>
  <c r="U63" i="11"/>
  <c r="R63" i="11"/>
  <c r="I63" i="11"/>
  <c r="N63" i="11" s="1"/>
  <c r="U62" i="11"/>
  <c r="R62" i="11"/>
  <c r="I62" i="11"/>
  <c r="N62" i="11" s="1"/>
  <c r="U61" i="11"/>
  <c r="R61" i="11"/>
  <c r="I61" i="11"/>
  <c r="N61" i="11" s="1"/>
  <c r="U60" i="11"/>
  <c r="R60" i="11"/>
  <c r="I60" i="11"/>
  <c r="N60" i="11" s="1"/>
  <c r="U59" i="11"/>
  <c r="R59" i="11"/>
  <c r="I59" i="11"/>
  <c r="N59" i="11" s="1"/>
  <c r="U58" i="11"/>
  <c r="R58" i="11"/>
  <c r="I58" i="11"/>
  <c r="N58" i="11" s="1"/>
  <c r="U57" i="11"/>
  <c r="R57" i="11"/>
  <c r="I57" i="11"/>
  <c r="N57" i="11" s="1"/>
  <c r="U56" i="11"/>
  <c r="R56" i="11"/>
  <c r="I56" i="11"/>
  <c r="N56" i="11" s="1"/>
  <c r="U55" i="11"/>
  <c r="R55" i="11"/>
  <c r="I55" i="11"/>
  <c r="N55" i="11" s="1"/>
  <c r="U54" i="11"/>
  <c r="R54" i="11"/>
  <c r="I54" i="11"/>
  <c r="N54" i="11" s="1"/>
  <c r="U53" i="11"/>
  <c r="R53" i="11"/>
  <c r="I53" i="11"/>
  <c r="N53" i="11" s="1"/>
  <c r="U52" i="11"/>
  <c r="R52" i="11"/>
  <c r="I52" i="11"/>
  <c r="N52" i="11" s="1"/>
  <c r="U51" i="11"/>
  <c r="R51" i="11"/>
  <c r="I51" i="11"/>
  <c r="N51" i="11" s="1"/>
  <c r="U50" i="11"/>
  <c r="R50" i="11"/>
  <c r="I50" i="11"/>
  <c r="N50" i="11" s="1"/>
  <c r="U49" i="11"/>
  <c r="R49" i="11"/>
  <c r="I49" i="11"/>
  <c r="N49" i="11" s="1"/>
  <c r="U48" i="11"/>
  <c r="R48" i="11"/>
  <c r="I48" i="11"/>
  <c r="N48" i="11" s="1"/>
  <c r="U47" i="11"/>
  <c r="R47" i="11"/>
  <c r="I47" i="11"/>
  <c r="N47" i="11" s="1"/>
  <c r="U46" i="11"/>
  <c r="R46" i="11"/>
  <c r="I46" i="11"/>
  <c r="N46" i="11" s="1"/>
  <c r="U45" i="11"/>
  <c r="R45" i="11"/>
  <c r="I45" i="11"/>
  <c r="N45" i="11" s="1"/>
  <c r="U44" i="11"/>
  <c r="R44" i="11"/>
  <c r="I44" i="11"/>
  <c r="N44" i="11" s="1"/>
  <c r="U43" i="11"/>
  <c r="R43" i="11"/>
  <c r="I43" i="11"/>
  <c r="N43" i="11" s="1"/>
  <c r="U42" i="11"/>
  <c r="R42" i="11"/>
  <c r="I42" i="11"/>
  <c r="N42" i="11" s="1"/>
  <c r="U41" i="11"/>
  <c r="R41" i="11"/>
  <c r="I41" i="11"/>
  <c r="N41" i="11" s="1"/>
  <c r="U40" i="11"/>
  <c r="R40" i="11"/>
  <c r="I40" i="11"/>
  <c r="N40" i="11" s="1"/>
  <c r="U39" i="11"/>
  <c r="R39" i="11"/>
  <c r="I39" i="11"/>
  <c r="N39" i="11" s="1"/>
  <c r="U38" i="11"/>
  <c r="R38" i="11"/>
  <c r="I38" i="11"/>
  <c r="N38" i="11" s="1"/>
  <c r="U37" i="11"/>
  <c r="R37" i="11"/>
  <c r="I37" i="11"/>
  <c r="N37" i="11" s="1"/>
  <c r="U36" i="11"/>
  <c r="R36" i="11"/>
  <c r="I36" i="11"/>
  <c r="N36" i="11" s="1"/>
  <c r="U35" i="11"/>
  <c r="R35" i="11"/>
  <c r="I35" i="11"/>
  <c r="N35" i="11" s="1"/>
  <c r="U34" i="11"/>
  <c r="R34" i="11"/>
  <c r="I34" i="11"/>
  <c r="N34" i="11" s="1"/>
  <c r="U33" i="11"/>
  <c r="R33" i="11"/>
  <c r="I33" i="11"/>
  <c r="N33" i="11" s="1"/>
  <c r="U32" i="11"/>
  <c r="R32" i="11"/>
  <c r="I32" i="11"/>
  <c r="N32" i="11" s="1"/>
  <c r="U31" i="11"/>
  <c r="R31" i="11"/>
  <c r="I31" i="11"/>
  <c r="N31" i="11" s="1"/>
  <c r="U30" i="11"/>
  <c r="R30" i="11"/>
  <c r="I30" i="11"/>
  <c r="N30" i="11" s="1"/>
  <c r="U29" i="11"/>
  <c r="R29" i="11"/>
  <c r="I29" i="11"/>
  <c r="N29" i="11" s="1"/>
  <c r="U28" i="11"/>
  <c r="R28" i="11"/>
  <c r="I28" i="11"/>
  <c r="N28" i="11" s="1"/>
  <c r="U27" i="11"/>
  <c r="R27" i="11"/>
  <c r="I27" i="11"/>
  <c r="N27" i="11" s="1"/>
  <c r="U26" i="11"/>
  <c r="R26" i="11"/>
  <c r="I26" i="11"/>
  <c r="N26" i="11" s="1"/>
  <c r="U25" i="11"/>
  <c r="R25" i="11"/>
  <c r="I25" i="11"/>
  <c r="N25" i="11" s="1"/>
  <c r="U24" i="11"/>
  <c r="R24" i="11"/>
  <c r="I24" i="11"/>
  <c r="N24" i="11" s="1"/>
  <c r="U23" i="11"/>
  <c r="R23" i="11"/>
  <c r="I23" i="11"/>
  <c r="N23" i="11" s="1"/>
  <c r="U22" i="11"/>
  <c r="R22" i="11"/>
  <c r="I22" i="11"/>
  <c r="N22" i="11" s="1"/>
  <c r="U21" i="11"/>
  <c r="R21" i="11"/>
  <c r="I21" i="11"/>
  <c r="N21" i="11" s="1"/>
  <c r="U20" i="11"/>
  <c r="R20" i="11"/>
  <c r="I20" i="11"/>
  <c r="N20" i="11" s="1"/>
  <c r="U19" i="11"/>
  <c r="R19" i="11"/>
  <c r="I19" i="11"/>
  <c r="N19" i="11" s="1"/>
  <c r="U18" i="11"/>
  <c r="R18" i="11"/>
  <c r="I18" i="11"/>
  <c r="N18" i="11" s="1"/>
  <c r="U17" i="11"/>
  <c r="R17" i="11"/>
  <c r="I17" i="11"/>
  <c r="N17" i="11" s="1"/>
  <c r="U16" i="11"/>
  <c r="R16" i="11"/>
  <c r="I16" i="11"/>
  <c r="N16" i="11" s="1"/>
  <c r="U15" i="11"/>
  <c r="R15" i="11"/>
  <c r="I15" i="11"/>
  <c r="N15" i="11" s="1"/>
  <c r="U14" i="11"/>
  <c r="R14" i="11"/>
  <c r="I14" i="11"/>
  <c r="N14" i="11" s="1"/>
  <c r="U13" i="11"/>
  <c r="R13" i="11"/>
  <c r="I13" i="11"/>
  <c r="N13" i="11" s="1"/>
  <c r="U12" i="11"/>
  <c r="R12" i="11"/>
  <c r="I12" i="11"/>
  <c r="N12" i="11" s="1"/>
  <c r="U11" i="11"/>
  <c r="R11" i="11"/>
  <c r="I11" i="11"/>
  <c r="N11" i="11" s="1"/>
  <c r="U10" i="11"/>
  <c r="R10" i="11"/>
  <c r="I10" i="11"/>
  <c r="N10" i="11" s="1"/>
  <c r="U9" i="11"/>
  <c r="R9" i="11"/>
  <c r="I9" i="11"/>
  <c r="N9" i="11" s="1"/>
  <c r="U8" i="11"/>
  <c r="R8" i="11"/>
  <c r="I8" i="11"/>
  <c r="N8" i="11" s="1"/>
  <c r="U7" i="11"/>
  <c r="R7" i="11"/>
  <c r="I7" i="11"/>
  <c r="N7" i="11" s="1"/>
  <c r="U6" i="11"/>
  <c r="R6" i="11"/>
  <c r="I6" i="11"/>
  <c r="N6" i="11" s="1"/>
  <c r="U5" i="11"/>
  <c r="R5" i="11"/>
  <c r="I5" i="11"/>
  <c r="N5" i="11" s="1"/>
  <c r="U4" i="11"/>
  <c r="R4" i="11"/>
  <c r="I4" i="11"/>
  <c r="N4" i="11" s="1"/>
  <c r="O444" i="11" l="1"/>
  <c r="AK444" i="11" s="1"/>
  <c r="O448" i="11"/>
  <c r="AK448" i="11" s="1"/>
  <c r="V392" i="11"/>
  <c r="V424" i="11"/>
  <c r="W424" i="11" s="1"/>
  <c r="V444" i="11"/>
  <c r="V448" i="11"/>
  <c r="W448" i="11" s="1"/>
  <c r="V452" i="11"/>
  <c r="W452" i="11" s="1"/>
  <c r="AL452" i="11" s="1"/>
  <c r="W392" i="11"/>
  <c r="AL392" i="11" s="1"/>
  <c r="W444" i="11"/>
  <c r="X444" i="11" s="1"/>
  <c r="AA444" i="11" s="1"/>
  <c r="AJ444" i="11" s="1"/>
  <c r="O442" i="11"/>
  <c r="AK442" i="11" s="1"/>
  <c r="O446" i="11"/>
  <c r="AK446" i="11" s="1"/>
  <c r="O450" i="11"/>
  <c r="AK450" i="11" s="1"/>
  <c r="V442" i="11"/>
  <c r="V446" i="11"/>
  <c r="V450" i="11"/>
  <c r="V454" i="11"/>
  <c r="V466" i="11"/>
  <c r="V470" i="11"/>
  <c r="V474" i="11"/>
  <c r="V478" i="11"/>
  <c r="V97" i="11"/>
  <c r="V101" i="11"/>
  <c r="V105" i="11"/>
  <c r="V109" i="11"/>
  <c r="V113" i="11"/>
  <c r="V117" i="11"/>
  <c r="V121" i="11"/>
  <c r="V127" i="11"/>
  <c r="V131" i="11"/>
  <c r="V135" i="11"/>
  <c r="V139" i="11"/>
  <c r="O413" i="11"/>
  <c r="AK413" i="11" s="1"/>
  <c r="V201" i="11"/>
  <c r="V373" i="11"/>
  <c r="V143" i="11"/>
  <c r="V147" i="11"/>
  <c r="V151" i="11"/>
  <c r="V153" i="11"/>
  <c r="V155" i="11"/>
  <c r="V157" i="11"/>
  <c r="V159" i="11"/>
  <c r="V161" i="11"/>
  <c r="V163" i="11"/>
  <c r="V165" i="11"/>
  <c r="V167" i="11"/>
  <c r="V169" i="11"/>
  <c r="V171" i="11"/>
  <c r="V173" i="11"/>
  <c r="V175" i="11"/>
  <c r="V177" i="11"/>
  <c r="V179" i="11"/>
  <c r="V181" i="11"/>
  <c r="V183" i="11"/>
  <c r="V185" i="11"/>
  <c r="O505" i="11"/>
  <c r="AK505" i="11" s="1"/>
  <c r="O424" i="11"/>
  <c r="AK424" i="11" s="1"/>
  <c r="O429" i="11"/>
  <c r="AK429" i="11" s="1"/>
  <c r="O38" i="11"/>
  <c r="AK38" i="11" s="1"/>
  <c r="O47" i="11"/>
  <c r="AK47" i="11" s="1"/>
  <c r="O201" i="11"/>
  <c r="AK201" i="11" s="1"/>
  <c r="V411" i="11"/>
  <c r="V13" i="11"/>
  <c r="V36" i="11"/>
  <c r="V423" i="11"/>
  <c r="V20" i="11"/>
  <c r="V209" i="11"/>
  <c r="O226" i="11"/>
  <c r="AK226" i="11" s="1"/>
  <c r="V357" i="11"/>
  <c r="V415" i="11"/>
  <c r="V432" i="11"/>
  <c r="O483" i="11"/>
  <c r="AK483" i="11" s="1"/>
  <c r="O507" i="11"/>
  <c r="AK507" i="11" s="1"/>
  <c r="V508" i="11"/>
  <c r="O509" i="11"/>
  <c r="AK509" i="11" s="1"/>
  <c r="V512" i="11"/>
  <c r="V516" i="11"/>
  <c r="V518" i="11"/>
  <c r="V531" i="11"/>
  <c r="O352" i="11"/>
  <c r="AK352" i="11" s="1"/>
  <c r="O11" i="11"/>
  <c r="AK11" i="11" s="1"/>
  <c r="V52" i="11"/>
  <c r="O65" i="11"/>
  <c r="AK65" i="11" s="1"/>
  <c r="O67" i="11"/>
  <c r="AK67" i="11" s="1"/>
  <c r="O80" i="11"/>
  <c r="AK80" i="11" s="1"/>
  <c r="V193" i="11"/>
  <c r="V416" i="11"/>
  <c r="O417" i="11"/>
  <c r="AK417" i="11" s="1"/>
  <c r="O421" i="11"/>
  <c r="AK421" i="11" s="1"/>
  <c r="V431" i="11"/>
  <c r="V435" i="11"/>
  <c r="O193" i="11"/>
  <c r="AK193" i="11" s="1"/>
  <c r="O209" i="11"/>
  <c r="AK209" i="11" s="1"/>
  <c r="O502" i="11"/>
  <c r="AK502" i="11" s="1"/>
  <c r="V503" i="11"/>
  <c r="O504" i="11"/>
  <c r="AK504" i="11" s="1"/>
  <c r="V535" i="11"/>
  <c r="O31" i="11"/>
  <c r="AK31" i="11" s="1"/>
  <c r="O23" i="11"/>
  <c r="AK23" i="11" s="1"/>
  <c r="V28" i="11"/>
  <c r="O55" i="11"/>
  <c r="AK55" i="11" s="1"/>
  <c r="O172" i="11"/>
  <c r="AK172" i="11" s="1"/>
  <c r="O174" i="11"/>
  <c r="AK174" i="11" s="1"/>
  <c r="O178" i="11"/>
  <c r="AK178" i="11" s="1"/>
  <c r="O180" i="11"/>
  <c r="AK180" i="11" s="1"/>
  <c r="O182" i="11"/>
  <c r="AK182" i="11" s="1"/>
  <c r="O184" i="11"/>
  <c r="AK184" i="11" s="1"/>
  <c r="O186" i="11"/>
  <c r="AK186" i="11" s="1"/>
  <c r="V188" i="11"/>
  <c r="V190" i="11"/>
  <c r="V204" i="11"/>
  <c r="V206" i="11"/>
  <c r="O344" i="11"/>
  <c r="AK344" i="11" s="1"/>
  <c r="O376" i="11"/>
  <c r="AK376" i="11" s="1"/>
  <c r="V437" i="11"/>
  <c r="O336" i="11"/>
  <c r="AK336" i="11" s="1"/>
  <c r="O368" i="11"/>
  <c r="AK368" i="11" s="1"/>
  <c r="O416" i="11"/>
  <c r="AK416" i="11" s="1"/>
  <c r="O432" i="11"/>
  <c r="AK432" i="11" s="1"/>
  <c r="V488" i="11"/>
  <c r="V500" i="11"/>
  <c r="V504" i="11"/>
  <c r="V6" i="11"/>
  <c r="O39" i="11"/>
  <c r="AK39" i="11" s="1"/>
  <c r="V44" i="11"/>
  <c r="O72" i="11"/>
  <c r="AK72" i="11" s="1"/>
  <c r="V72" i="11"/>
  <c r="V196" i="11"/>
  <c r="V198" i="11"/>
  <c r="V212" i="11"/>
  <c r="V214" i="11"/>
  <c r="V216" i="11"/>
  <c r="V223" i="11"/>
  <c r="V225" i="11"/>
  <c r="O268" i="11"/>
  <c r="AK268" i="11" s="1"/>
  <c r="O272" i="11"/>
  <c r="AK272" i="11" s="1"/>
  <c r="O276" i="11"/>
  <c r="AK276" i="11" s="1"/>
  <c r="O280" i="11"/>
  <c r="AK280" i="11" s="1"/>
  <c r="O288" i="11"/>
  <c r="AK288" i="11" s="1"/>
  <c r="O296" i="11"/>
  <c r="AK296" i="11" s="1"/>
  <c r="O308" i="11"/>
  <c r="AK308" i="11" s="1"/>
  <c r="O312" i="11"/>
  <c r="AK312" i="11" s="1"/>
  <c r="O316" i="11"/>
  <c r="AK316" i="11" s="1"/>
  <c r="O320" i="11"/>
  <c r="AK320" i="11" s="1"/>
  <c r="O324" i="11"/>
  <c r="AK324" i="11" s="1"/>
  <c r="O326" i="11"/>
  <c r="AK326" i="11" s="1"/>
  <c r="O328" i="11"/>
  <c r="AK328" i="11" s="1"/>
  <c r="O360" i="11"/>
  <c r="AK360" i="11" s="1"/>
  <c r="V365" i="11"/>
  <c r="V400" i="11"/>
  <c r="O408" i="11"/>
  <c r="AK408" i="11" s="1"/>
  <c r="V408" i="11"/>
  <c r="V517" i="11"/>
  <c r="O527" i="11"/>
  <c r="AK527" i="11" s="1"/>
  <c r="V529" i="11"/>
  <c r="V35" i="11"/>
  <c r="O409" i="11"/>
  <c r="AK409" i="11" s="1"/>
  <c r="V407" i="11"/>
  <c r="O489" i="11"/>
  <c r="AK489" i="11" s="1"/>
  <c r="V491" i="11"/>
  <c r="V494" i="11"/>
  <c r="O495" i="11"/>
  <c r="AK495" i="11" s="1"/>
  <c r="O7" i="11"/>
  <c r="AK7" i="11" s="1"/>
  <c r="V9" i="11"/>
  <c r="V16" i="11"/>
  <c r="V18" i="11"/>
  <c r="O21" i="11"/>
  <c r="AK21" i="11" s="1"/>
  <c r="V21" i="11"/>
  <c r="V26" i="11"/>
  <c r="O29" i="11"/>
  <c r="AK29" i="11" s="1"/>
  <c r="V29" i="11"/>
  <c r="V34" i="11"/>
  <c r="O37" i="11"/>
  <c r="AK37" i="11" s="1"/>
  <c r="V37" i="11"/>
  <c r="V42" i="11"/>
  <c r="O45" i="11"/>
  <c r="AK45" i="11" s="1"/>
  <c r="V45" i="11"/>
  <c r="V50" i="11"/>
  <c r="O53" i="11"/>
  <c r="AK53" i="11" s="1"/>
  <c r="V53" i="11"/>
  <c r="V61" i="11"/>
  <c r="V65" i="11"/>
  <c r="V67" i="11"/>
  <c r="V70" i="11"/>
  <c r="O126" i="11"/>
  <c r="AK126" i="11" s="1"/>
  <c r="O128" i="11"/>
  <c r="AK128" i="11" s="1"/>
  <c r="O130" i="11"/>
  <c r="AK130" i="11" s="1"/>
  <c r="O132" i="11"/>
  <c r="AK132" i="11" s="1"/>
  <c r="O134" i="11"/>
  <c r="AK134" i="11" s="1"/>
  <c r="O136" i="11"/>
  <c r="AK136" i="11" s="1"/>
  <c r="O138" i="11"/>
  <c r="AK138" i="11" s="1"/>
  <c r="O140" i="11"/>
  <c r="AK140" i="11" s="1"/>
  <c r="O142" i="11"/>
  <c r="AK142" i="11" s="1"/>
  <c r="O144" i="11"/>
  <c r="AK144" i="11" s="1"/>
  <c r="O146" i="11"/>
  <c r="AK146" i="11" s="1"/>
  <c r="O148" i="11"/>
  <c r="AK148" i="11" s="1"/>
  <c r="O150" i="11"/>
  <c r="AK150" i="11" s="1"/>
  <c r="O152" i="11"/>
  <c r="AK152" i="11" s="1"/>
  <c r="O154" i="11"/>
  <c r="AK154" i="11" s="1"/>
  <c r="O156" i="11"/>
  <c r="AK156" i="11" s="1"/>
  <c r="O158" i="11"/>
  <c r="AK158" i="11" s="1"/>
  <c r="O160" i="11"/>
  <c r="AK160" i="11" s="1"/>
  <c r="O162" i="11"/>
  <c r="AK162" i="11" s="1"/>
  <c r="O164" i="11"/>
  <c r="AK164" i="11" s="1"/>
  <c r="O166" i="11"/>
  <c r="AK166" i="11" s="1"/>
  <c r="O168" i="11"/>
  <c r="AK168" i="11" s="1"/>
  <c r="O170" i="11"/>
  <c r="AK170" i="11" s="1"/>
  <c r="O191" i="11"/>
  <c r="AK191" i="11" s="1"/>
  <c r="O199" i="11"/>
  <c r="AK199" i="11" s="1"/>
  <c r="O207" i="11"/>
  <c r="AK207" i="11" s="1"/>
  <c r="V8" i="11"/>
  <c r="V10" i="11"/>
  <c r="O15" i="11"/>
  <c r="AK15" i="11" s="1"/>
  <c r="V17" i="11"/>
  <c r="V22" i="11"/>
  <c r="O25" i="11"/>
  <c r="AK25" i="11" s="1"/>
  <c r="V25" i="11"/>
  <c r="V30" i="11"/>
  <c r="O33" i="11"/>
  <c r="AK33" i="11" s="1"/>
  <c r="V33" i="11"/>
  <c r="V38" i="11"/>
  <c r="O41" i="11"/>
  <c r="AK41" i="11" s="1"/>
  <c r="V41" i="11"/>
  <c r="V46" i="11"/>
  <c r="O49" i="11"/>
  <c r="AK49" i="11" s="1"/>
  <c r="V49" i="11"/>
  <c r="V54" i="11"/>
  <c r="O57" i="11"/>
  <c r="AK57" i="11" s="1"/>
  <c r="V57" i="11"/>
  <c r="O125" i="11"/>
  <c r="AK125" i="11" s="1"/>
  <c r="O129" i="11"/>
  <c r="AK129" i="11" s="1"/>
  <c r="O133" i="11"/>
  <c r="AK133" i="11" s="1"/>
  <c r="O137" i="11"/>
  <c r="AK137" i="11" s="1"/>
  <c r="O141" i="11"/>
  <c r="AK141" i="11" s="1"/>
  <c r="O145" i="11"/>
  <c r="AK145" i="11" s="1"/>
  <c r="O149" i="11"/>
  <c r="AK149" i="11" s="1"/>
  <c r="O179" i="11"/>
  <c r="AK179" i="11" s="1"/>
  <c r="O181" i="11"/>
  <c r="AK181" i="11" s="1"/>
  <c r="O187" i="11"/>
  <c r="AK187" i="11" s="1"/>
  <c r="V192" i="11"/>
  <c r="O195" i="11"/>
  <c r="AK195" i="11" s="1"/>
  <c r="V200" i="11"/>
  <c r="O203" i="11"/>
  <c r="AK203" i="11" s="1"/>
  <c r="V208" i="11"/>
  <c r="O211" i="11"/>
  <c r="AK211" i="11" s="1"/>
  <c r="O212" i="11"/>
  <c r="AK212" i="11" s="1"/>
  <c r="O214" i="11"/>
  <c r="AK214" i="11" s="1"/>
  <c r="O218" i="11"/>
  <c r="AK218" i="11" s="1"/>
  <c r="V218" i="11"/>
  <c r="V5" i="11"/>
  <c r="V12" i="11"/>
  <c r="V14" i="11"/>
  <c r="O19" i="11"/>
  <c r="AK19" i="11" s="1"/>
  <c r="V24" i="11"/>
  <c r="O27" i="11"/>
  <c r="AK27" i="11" s="1"/>
  <c r="V32" i="11"/>
  <c r="O35" i="11"/>
  <c r="AK35" i="11" s="1"/>
  <c r="V40" i="11"/>
  <c r="O43" i="11"/>
  <c r="AK43" i="11" s="1"/>
  <c r="V48" i="11"/>
  <c r="O51" i="11"/>
  <c r="AK51" i="11" s="1"/>
  <c r="V56" i="11"/>
  <c r="V59" i="11"/>
  <c r="O68" i="11"/>
  <c r="AK68" i="11" s="1"/>
  <c r="V68" i="11"/>
  <c r="O76" i="11"/>
  <c r="AK76" i="11" s="1"/>
  <c r="O84" i="11"/>
  <c r="AK84" i="11" s="1"/>
  <c r="V88" i="11"/>
  <c r="V98" i="11"/>
  <c r="V100" i="11"/>
  <c r="V102" i="11"/>
  <c r="V104" i="11"/>
  <c r="V106" i="11"/>
  <c r="V108" i="11"/>
  <c r="V112" i="11"/>
  <c r="V114" i="11"/>
  <c r="V116" i="11"/>
  <c r="V118" i="11"/>
  <c r="V120" i="11"/>
  <c r="V122" i="11"/>
  <c r="V124" i="11"/>
  <c r="V128" i="11"/>
  <c r="V132" i="11"/>
  <c r="V136" i="11"/>
  <c r="V140" i="11"/>
  <c r="V144" i="11"/>
  <c r="V148" i="11"/>
  <c r="V152" i="11"/>
  <c r="V154" i="11"/>
  <c r="V156" i="11"/>
  <c r="V158" i="11"/>
  <c r="V160" i="11"/>
  <c r="V162" i="11"/>
  <c r="V164" i="11"/>
  <c r="V166" i="11"/>
  <c r="V168" i="11"/>
  <c r="V170" i="11"/>
  <c r="V172" i="11"/>
  <c r="V174" i="11"/>
  <c r="V178" i="11"/>
  <c r="V180" i="11"/>
  <c r="V182" i="11"/>
  <c r="V184" i="11"/>
  <c r="V186" i="11"/>
  <c r="O189" i="11"/>
  <c r="AK189" i="11" s="1"/>
  <c r="V189" i="11"/>
  <c r="V194" i="11"/>
  <c r="O197" i="11"/>
  <c r="AK197" i="11" s="1"/>
  <c r="V197" i="11"/>
  <c r="V202" i="11"/>
  <c r="O205" i="11"/>
  <c r="AK205" i="11" s="1"/>
  <c r="V205" i="11"/>
  <c r="V210" i="11"/>
  <c r="V215" i="11"/>
  <c r="V217" i="11"/>
  <c r="O222" i="11"/>
  <c r="AK222" i="11" s="1"/>
  <c r="V224" i="11"/>
  <c r="V266" i="11"/>
  <c r="V270" i="11"/>
  <c r="V274" i="11"/>
  <c r="V282" i="11"/>
  <c r="V284" i="11"/>
  <c r="V286" i="11"/>
  <c r="V292" i="11"/>
  <c r="V294" i="11"/>
  <c r="V300" i="11"/>
  <c r="V304" i="11"/>
  <c r="V308" i="11"/>
  <c r="V312" i="11"/>
  <c r="V316" i="11"/>
  <c r="V320" i="11"/>
  <c r="V324" i="11"/>
  <c r="V326" i="11"/>
  <c r="O358" i="11"/>
  <c r="AK358" i="11" s="1"/>
  <c r="V363" i="11"/>
  <c r="O366" i="11"/>
  <c r="AK366" i="11" s="1"/>
  <c r="V371" i="11"/>
  <c r="O374" i="11"/>
  <c r="AK374" i="11" s="1"/>
  <c r="V379" i="11"/>
  <c r="O386" i="11"/>
  <c r="AK386" i="11" s="1"/>
  <c r="V386" i="11"/>
  <c r="V389" i="11"/>
  <c r="V395" i="11"/>
  <c r="O398" i="11"/>
  <c r="AK398" i="11" s="1"/>
  <c r="V398" i="11"/>
  <c r="V403" i="11"/>
  <c r="O411" i="11"/>
  <c r="O419" i="11"/>
  <c r="AK419" i="11" s="1"/>
  <c r="O427" i="11"/>
  <c r="AK427" i="11" s="1"/>
  <c r="O488" i="11"/>
  <c r="AK488" i="11" s="1"/>
  <c r="O531" i="11"/>
  <c r="AK531" i="11" s="1"/>
  <c r="V419" i="11"/>
  <c r="O490" i="11"/>
  <c r="AK490" i="11" s="1"/>
  <c r="O493" i="11"/>
  <c r="AK493" i="11" s="1"/>
  <c r="O535" i="11"/>
  <c r="O538" i="11"/>
  <c r="AK538" i="11" s="1"/>
  <c r="O219" i="11"/>
  <c r="AK219" i="11" s="1"/>
  <c r="V222" i="11"/>
  <c r="O233" i="11"/>
  <c r="AK233" i="11" s="1"/>
  <c r="O248" i="11"/>
  <c r="AK248" i="11" s="1"/>
  <c r="O256" i="11"/>
  <c r="AK256" i="11" s="1"/>
  <c r="O264" i="11"/>
  <c r="AK264" i="11" s="1"/>
  <c r="V267" i="11"/>
  <c r="V269" i="11"/>
  <c r="V271" i="11"/>
  <c r="V273" i="11"/>
  <c r="V275" i="11"/>
  <c r="V277" i="11"/>
  <c r="V279" i="11"/>
  <c r="V281" i="11"/>
  <c r="V283" i="11"/>
  <c r="V289" i="11"/>
  <c r="V291" i="11"/>
  <c r="V293" i="11"/>
  <c r="V297" i="11"/>
  <c r="V299" i="11"/>
  <c r="V301" i="11"/>
  <c r="V303" i="11"/>
  <c r="V305" i="11"/>
  <c r="V307" i="11"/>
  <c r="V309" i="11"/>
  <c r="V311" i="11"/>
  <c r="V313" i="11"/>
  <c r="V315" i="11"/>
  <c r="V317" i="11"/>
  <c r="V319" i="11"/>
  <c r="V321" i="11"/>
  <c r="V323" i="11"/>
  <c r="V325" i="11"/>
  <c r="V327" i="11"/>
  <c r="V359" i="11"/>
  <c r="O362" i="11"/>
  <c r="AK362" i="11" s="1"/>
  <c r="V367" i="11"/>
  <c r="O370" i="11"/>
  <c r="AK370" i="11" s="1"/>
  <c r="V375" i="11"/>
  <c r="O378" i="11"/>
  <c r="AK378" i="11" s="1"/>
  <c r="O388" i="11"/>
  <c r="AK388" i="11" s="1"/>
  <c r="V388" i="11"/>
  <c r="O391" i="11"/>
  <c r="AK391" i="11" s="1"/>
  <c r="V391" i="11"/>
  <c r="O394" i="11"/>
  <c r="AK394" i="11" s="1"/>
  <c r="V394" i="11"/>
  <c r="V399" i="11"/>
  <c r="O402" i="11"/>
  <c r="AK402" i="11" s="1"/>
  <c r="V402" i="11"/>
  <c r="O407" i="11"/>
  <c r="AK407" i="11" s="1"/>
  <c r="O415" i="11"/>
  <c r="AK415" i="11" s="1"/>
  <c r="O423" i="11"/>
  <c r="O431" i="11"/>
  <c r="AK431" i="11" s="1"/>
  <c r="V439" i="11"/>
  <c r="O484" i="11"/>
  <c r="AK484" i="11" s="1"/>
  <c r="V486" i="11"/>
  <c r="V489" i="11"/>
  <c r="O492" i="11"/>
  <c r="AK492" i="11" s="1"/>
  <c r="V492" i="11"/>
  <c r="V507" i="11"/>
  <c r="O516" i="11"/>
  <c r="AK516" i="11" s="1"/>
  <c r="V522" i="11"/>
  <c r="O542" i="11"/>
  <c r="AK542" i="11" s="1"/>
  <c r="O269" i="11"/>
  <c r="O273" i="11"/>
  <c r="AK273" i="11" s="1"/>
  <c r="O277" i="11"/>
  <c r="AK277" i="11" s="1"/>
  <c r="O281" i="11"/>
  <c r="AK281" i="11" s="1"/>
  <c r="O287" i="11"/>
  <c r="AK287" i="11" s="1"/>
  <c r="O289" i="11"/>
  <c r="AK289" i="11" s="1"/>
  <c r="O293" i="11"/>
  <c r="AK293" i="11" s="1"/>
  <c r="O295" i="11"/>
  <c r="AK295" i="11" s="1"/>
  <c r="O297" i="11"/>
  <c r="AK297" i="11" s="1"/>
  <c r="O327" i="11"/>
  <c r="AK327" i="11" s="1"/>
  <c r="O332" i="11"/>
  <c r="AK332" i="11" s="1"/>
  <c r="O340" i="11"/>
  <c r="AK340" i="11" s="1"/>
  <c r="O348" i="11"/>
  <c r="AK348" i="11" s="1"/>
  <c r="O356" i="11"/>
  <c r="AK356" i="11" s="1"/>
  <c r="V361" i="11"/>
  <c r="O364" i="11"/>
  <c r="AK364" i="11" s="1"/>
  <c r="V369" i="11"/>
  <c r="O372" i="11"/>
  <c r="AK372" i="11" s="1"/>
  <c r="V377" i="11"/>
  <c r="O380" i="11"/>
  <c r="AK380" i="11" s="1"/>
  <c r="V387" i="11"/>
  <c r="V390" i="11"/>
  <c r="V396" i="11"/>
  <c r="V404" i="11"/>
  <c r="O412" i="11"/>
  <c r="AK412" i="11" s="1"/>
  <c r="V412" i="11"/>
  <c r="O420" i="11"/>
  <c r="AK420" i="11" s="1"/>
  <c r="V420" i="11"/>
  <c r="O428" i="11"/>
  <c r="AK428" i="11" s="1"/>
  <c r="V428" i="11"/>
  <c r="V441" i="11"/>
  <c r="V445" i="11"/>
  <c r="V449" i="11"/>
  <c r="V451" i="11"/>
  <c r="V453" i="11"/>
  <c r="V463" i="11"/>
  <c r="V467" i="11"/>
  <c r="V471" i="11"/>
  <c r="V475" i="11"/>
  <c r="V479" i="11"/>
  <c r="V515" i="11"/>
  <c r="V191" i="11"/>
  <c r="O194" i="11"/>
  <c r="AK194" i="11" s="1"/>
  <c r="O24" i="11"/>
  <c r="AK24" i="11" s="1"/>
  <c r="O32" i="11"/>
  <c r="AK32" i="11" s="1"/>
  <c r="O122" i="11"/>
  <c r="AK122" i="11" s="1"/>
  <c r="O124" i="11"/>
  <c r="AK124" i="11" s="1"/>
  <c r="V15" i="11"/>
  <c r="O61" i="11"/>
  <c r="AK61" i="11" s="1"/>
  <c r="V27" i="11"/>
  <c r="O30" i="11"/>
  <c r="AK30" i="11" s="1"/>
  <c r="O56" i="11"/>
  <c r="AK56" i="11" s="1"/>
  <c r="V63" i="11"/>
  <c r="V79" i="11"/>
  <c r="V103" i="11"/>
  <c r="V111" i="11"/>
  <c r="V119" i="11"/>
  <c r="V298" i="11"/>
  <c r="V302" i="11"/>
  <c r="V306" i="11"/>
  <c r="V310" i="11"/>
  <c r="V314" i="11"/>
  <c r="V318" i="11"/>
  <c r="V322" i="11"/>
  <c r="V331" i="11"/>
  <c r="V339" i="11"/>
  <c r="V347" i="11"/>
  <c r="V355" i="11"/>
  <c r="O361" i="11"/>
  <c r="AK361" i="11" s="1"/>
  <c r="O377" i="11"/>
  <c r="AK377" i="11" s="1"/>
  <c r="V43" i="11"/>
  <c r="O46" i="11"/>
  <c r="AK46" i="11" s="1"/>
  <c r="V51" i="11"/>
  <c r="O54" i="11"/>
  <c r="AK54" i="11" s="1"/>
  <c r="O60" i="11"/>
  <c r="AK60" i="11" s="1"/>
  <c r="V64" i="11"/>
  <c r="V75" i="11"/>
  <c r="V83" i="11"/>
  <c r="O88" i="11"/>
  <c r="AK88" i="11" s="1"/>
  <c r="O98" i="11"/>
  <c r="AK98" i="11" s="1"/>
  <c r="O100" i="11"/>
  <c r="AK100" i="11" s="1"/>
  <c r="V285" i="11"/>
  <c r="V335" i="11"/>
  <c r="V343" i="11"/>
  <c r="V351" i="11"/>
  <c r="O357" i="11"/>
  <c r="AK357" i="11" s="1"/>
  <c r="O365" i="11"/>
  <c r="AK365" i="11" s="1"/>
  <c r="O373" i="11"/>
  <c r="AK373" i="11" s="1"/>
  <c r="V462" i="11"/>
  <c r="V459" i="11"/>
  <c r="V458" i="11"/>
  <c r="V455" i="11"/>
  <c r="V19" i="11"/>
  <c r="V11" i="11"/>
  <c r="O196" i="11"/>
  <c r="AK196" i="11" s="1"/>
  <c r="O204" i="11"/>
  <c r="AK204" i="11" s="1"/>
  <c r="O425" i="11"/>
  <c r="AK425" i="11" s="1"/>
  <c r="V427" i="11"/>
  <c r="O433" i="11"/>
  <c r="AK433" i="11" s="1"/>
  <c r="O438" i="11"/>
  <c r="AK438" i="11" s="1"/>
  <c r="O445" i="11"/>
  <c r="AK445" i="11" s="1"/>
  <c r="O449" i="11"/>
  <c r="AK449" i="11" s="1"/>
  <c r="O517" i="11"/>
  <c r="AK517" i="11" s="1"/>
  <c r="O519" i="11"/>
  <c r="AK519" i="11" s="1"/>
  <c r="O524" i="11"/>
  <c r="AK524" i="11" s="1"/>
  <c r="O529" i="11"/>
  <c r="AK529" i="11" s="1"/>
  <c r="V393" i="11"/>
  <c r="O435" i="11"/>
  <c r="AK435" i="11" s="1"/>
  <c r="O498" i="11"/>
  <c r="AK498" i="11" s="1"/>
  <c r="V509" i="11"/>
  <c r="V513" i="11"/>
  <c r="O518" i="11"/>
  <c r="AK518" i="11" s="1"/>
  <c r="O525" i="11"/>
  <c r="AK525" i="11" s="1"/>
  <c r="V527" i="11"/>
  <c r="V7" i="11"/>
  <c r="O22" i="11"/>
  <c r="AK22" i="11" s="1"/>
  <c r="O40" i="11"/>
  <c r="AK40" i="11" s="1"/>
  <c r="O48" i="11"/>
  <c r="AK48" i="11" s="1"/>
  <c r="O106" i="11"/>
  <c r="AK106" i="11" s="1"/>
  <c r="O108" i="11"/>
  <c r="AK108" i="11" s="1"/>
  <c r="O114" i="11"/>
  <c r="AK114" i="11" s="1"/>
  <c r="O116" i="11"/>
  <c r="AK116" i="11" s="1"/>
  <c r="O188" i="11"/>
  <c r="AK188" i="11" s="1"/>
  <c r="V199" i="11"/>
  <c r="O202" i="11"/>
  <c r="AK202" i="11" s="1"/>
  <c r="V207" i="11"/>
  <c r="O210" i="11"/>
  <c r="AK210" i="11" s="1"/>
  <c r="O227" i="11"/>
  <c r="AK227" i="11" s="1"/>
  <c r="O232" i="11"/>
  <c r="AK232" i="11" s="1"/>
  <c r="O234" i="11"/>
  <c r="AK234" i="11" s="1"/>
  <c r="O239" i="11"/>
  <c r="AK239" i="11" s="1"/>
  <c r="O241" i="11"/>
  <c r="AK241" i="11" s="1"/>
  <c r="O252" i="11"/>
  <c r="AK252" i="11" s="1"/>
  <c r="O260" i="11"/>
  <c r="AK260" i="11" s="1"/>
  <c r="V401" i="11"/>
  <c r="F549" i="11"/>
  <c r="O6" i="11"/>
  <c r="AK6" i="11" s="1"/>
  <c r="O12" i="11"/>
  <c r="AK12" i="11" s="1"/>
  <c r="O14" i="11"/>
  <c r="AK14" i="11" s="1"/>
  <c r="O20" i="11"/>
  <c r="AK20" i="11" s="1"/>
  <c r="V23" i="11"/>
  <c r="O26" i="11"/>
  <c r="AK26" i="11" s="1"/>
  <c r="O36" i="11"/>
  <c r="AK36" i="11" s="1"/>
  <c r="V39" i="11"/>
  <c r="O42" i="11"/>
  <c r="AK42" i="11" s="1"/>
  <c r="O52" i="11"/>
  <c r="AK52" i="11" s="1"/>
  <c r="V55" i="11"/>
  <c r="O58" i="11"/>
  <c r="AK58" i="11" s="1"/>
  <c r="V73" i="11"/>
  <c r="V81" i="11"/>
  <c r="V107" i="11"/>
  <c r="O110" i="11"/>
  <c r="AK110" i="11" s="1"/>
  <c r="O112" i="11"/>
  <c r="AK112" i="11" s="1"/>
  <c r="V123" i="11"/>
  <c r="O192" i="11"/>
  <c r="AK192" i="11" s="1"/>
  <c r="V195" i="11"/>
  <c r="O198" i="11"/>
  <c r="O208" i="11"/>
  <c r="AK208" i="11" s="1"/>
  <c r="V211" i="11"/>
  <c r="V213" i="11"/>
  <c r="O216" i="11"/>
  <c r="AK216" i="11" s="1"/>
  <c r="O225" i="11"/>
  <c r="AK225" i="11" s="1"/>
  <c r="O230" i="11"/>
  <c r="AK230" i="11" s="1"/>
  <c r="O235" i="11"/>
  <c r="AK235" i="11" s="1"/>
  <c r="O237" i="11"/>
  <c r="AK237" i="11" s="1"/>
  <c r="O242" i="11"/>
  <c r="AK242" i="11" s="1"/>
  <c r="O245" i="11"/>
  <c r="AK245" i="11" s="1"/>
  <c r="O250" i="11"/>
  <c r="AK250" i="11" s="1"/>
  <c r="O253" i="11"/>
  <c r="AK253" i="11" s="1"/>
  <c r="O258" i="11"/>
  <c r="AK258" i="11" s="1"/>
  <c r="O261" i="11"/>
  <c r="AK261" i="11" s="1"/>
  <c r="O286" i="11"/>
  <c r="AK286" i="11" s="1"/>
  <c r="O301" i="11"/>
  <c r="AK301" i="11" s="1"/>
  <c r="O303" i="11"/>
  <c r="AK303" i="11" s="1"/>
  <c r="O305" i="11"/>
  <c r="AK305" i="11" s="1"/>
  <c r="O307" i="11"/>
  <c r="AK307" i="11" s="1"/>
  <c r="O309" i="11"/>
  <c r="AK309" i="11" s="1"/>
  <c r="O311" i="11"/>
  <c r="AK311" i="11" s="1"/>
  <c r="O313" i="11"/>
  <c r="AK313" i="11" s="1"/>
  <c r="O315" i="11"/>
  <c r="AK315" i="11" s="1"/>
  <c r="O317" i="11"/>
  <c r="AK317" i="11" s="1"/>
  <c r="O319" i="11"/>
  <c r="AK319" i="11" s="1"/>
  <c r="O321" i="11"/>
  <c r="AK321" i="11" s="1"/>
  <c r="O323" i="11"/>
  <c r="AK323" i="11" s="1"/>
  <c r="O325" i="11"/>
  <c r="AK325" i="11" s="1"/>
  <c r="V329" i="11"/>
  <c r="V337" i="11"/>
  <c r="V345" i="11"/>
  <c r="V353" i="11"/>
  <c r="O359" i="11"/>
  <c r="AK359" i="11" s="1"/>
  <c r="O367" i="11"/>
  <c r="AK367" i="11" s="1"/>
  <c r="O375" i="11"/>
  <c r="AK375" i="11" s="1"/>
  <c r="V382" i="11"/>
  <c r="V384" i="11"/>
  <c r="V405" i="11"/>
  <c r="O440" i="11"/>
  <c r="AK440" i="11" s="1"/>
  <c r="O494" i="11"/>
  <c r="V496" i="11"/>
  <c r="V490" i="11"/>
  <c r="O496" i="11"/>
  <c r="AK496" i="11" s="1"/>
  <c r="V498" i="11"/>
  <c r="O503" i="11"/>
  <c r="AK503" i="11" s="1"/>
  <c r="O506" i="11"/>
  <c r="AK506" i="11" s="1"/>
  <c r="O508" i="11"/>
  <c r="AK508" i="11" s="1"/>
  <c r="O523" i="11"/>
  <c r="AK523" i="11" s="1"/>
  <c r="V525" i="11"/>
  <c r="S549" i="11"/>
  <c r="O8" i="11"/>
  <c r="AK8" i="11" s="1"/>
  <c r="O10" i="11"/>
  <c r="AK10" i="11" s="1"/>
  <c r="O16" i="11"/>
  <c r="AK16" i="11" s="1"/>
  <c r="O18" i="11"/>
  <c r="AK18" i="11" s="1"/>
  <c r="O28" i="11"/>
  <c r="AK28" i="11" s="1"/>
  <c r="V31" i="11"/>
  <c r="O34" i="11"/>
  <c r="AK34" i="11" s="1"/>
  <c r="O44" i="11"/>
  <c r="AK44" i="11" s="1"/>
  <c r="V47" i="11"/>
  <c r="O50" i="11"/>
  <c r="AK50" i="11" s="1"/>
  <c r="V77" i="11"/>
  <c r="V85" i="11"/>
  <c r="V99" i="11"/>
  <c r="O102" i="11"/>
  <c r="AK102" i="11" s="1"/>
  <c r="O104" i="11"/>
  <c r="AK104" i="11" s="1"/>
  <c r="V115" i="11"/>
  <c r="O118" i="11"/>
  <c r="AK118" i="11" s="1"/>
  <c r="O120" i="11"/>
  <c r="AK120" i="11" s="1"/>
  <c r="V187" i="11"/>
  <c r="O190" i="11"/>
  <c r="O200" i="11"/>
  <c r="AK200" i="11" s="1"/>
  <c r="V203" i="11"/>
  <c r="O206" i="11"/>
  <c r="AK206" i="11" s="1"/>
  <c r="O217" i="11"/>
  <c r="AK217" i="11" s="1"/>
  <c r="O224" i="11"/>
  <c r="AK224" i="11" s="1"/>
  <c r="V226" i="11"/>
  <c r="O229" i="11"/>
  <c r="AK229" i="11" s="1"/>
  <c r="O238" i="11"/>
  <c r="AK238" i="11" s="1"/>
  <c r="O246" i="11"/>
  <c r="AK246" i="11" s="1"/>
  <c r="O254" i="11"/>
  <c r="AK254" i="11" s="1"/>
  <c r="O262" i="11"/>
  <c r="AK262" i="11" s="1"/>
  <c r="O285" i="11"/>
  <c r="AK285" i="11" s="1"/>
  <c r="O302" i="11"/>
  <c r="AK302" i="11" s="1"/>
  <c r="O306" i="11"/>
  <c r="AK306" i="11" s="1"/>
  <c r="O310" i="11"/>
  <c r="AK310" i="11" s="1"/>
  <c r="O314" i="11"/>
  <c r="AK314" i="11" s="1"/>
  <c r="O318" i="11"/>
  <c r="AK318" i="11" s="1"/>
  <c r="O322" i="11"/>
  <c r="AK322" i="11" s="1"/>
  <c r="V333" i="11"/>
  <c r="V341" i="11"/>
  <c r="V349" i="11"/>
  <c r="O363" i="11"/>
  <c r="AK363" i="11" s="1"/>
  <c r="O371" i="11"/>
  <c r="AK371" i="11" s="1"/>
  <c r="O379" i="11"/>
  <c r="AK379" i="11" s="1"/>
  <c r="V381" i="11"/>
  <c r="V383" i="11"/>
  <c r="V385" i="11"/>
  <c r="V397" i="11"/>
  <c r="O436" i="11"/>
  <c r="AK436" i="11" s="1"/>
  <c r="O439" i="11"/>
  <c r="AK439" i="11" s="1"/>
  <c r="O528" i="11"/>
  <c r="AK528" i="11" s="1"/>
  <c r="V532" i="11"/>
  <c r="O251" i="11"/>
  <c r="AK251" i="11" s="1"/>
  <c r="O259" i="11"/>
  <c r="AK259" i="11" s="1"/>
  <c r="O513" i="11"/>
  <c r="AK513" i="11" s="1"/>
  <c r="O532" i="11"/>
  <c r="AK532" i="11" s="1"/>
  <c r="O369" i="11"/>
  <c r="AK369" i="11" s="1"/>
  <c r="O294" i="11"/>
  <c r="AK294" i="11" s="1"/>
  <c r="V110" i="11"/>
  <c r="V176" i="11"/>
  <c r="O176" i="11"/>
  <c r="AK176" i="11" s="1"/>
  <c r="O545" i="11"/>
  <c r="AK545" i="11" s="1"/>
  <c r="V545" i="11"/>
  <c r="O9" i="11"/>
  <c r="AK9" i="11" s="1"/>
  <c r="O17" i="11"/>
  <c r="AK17" i="11" s="1"/>
  <c r="N549" i="11"/>
  <c r="O5" i="11"/>
  <c r="O13" i="11"/>
  <c r="AK13" i="11" s="1"/>
  <c r="U549" i="11"/>
  <c r="V4" i="11"/>
  <c r="O74" i="11"/>
  <c r="AK74" i="11" s="1"/>
  <c r="O78" i="11"/>
  <c r="AK78" i="11" s="1"/>
  <c r="R549" i="11"/>
  <c r="V60" i="11"/>
  <c r="O66" i="11"/>
  <c r="AK66" i="11" s="1"/>
  <c r="O69" i="11"/>
  <c r="AK69" i="11" s="1"/>
  <c r="V69" i="11"/>
  <c r="O73" i="11"/>
  <c r="AK73" i="11" s="1"/>
  <c r="V74" i="11"/>
  <c r="O77" i="11"/>
  <c r="AK77" i="11" s="1"/>
  <c r="V78" i="11"/>
  <c r="O81" i="11"/>
  <c r="AK81" i="11" s="1"/>
  <c r="V82" i="11"/>
  <c r="O85" i="11"/>
  <c r="AK85" i="11" s="1"/>
  <c r="O86" i="11"/>
  <c r="AK86" i="11" s="1"/>
  <c r="V87" i="11"/>
  <c r="O89" i="11"/>
  <c r="AK89" i="11" s="1"/>
  <c r="V90" i="11"/>
  <c r="O91" i="11"/>
  <c r="AK91" i="11" s="1"/>
  <c r="V92" i="11"/>
  <c r="O93" i="11"/>
  <c r="AK93" i="11" s="1"/>
  <c r="V94" i="11"/>
  <c r="O95" i="11"/>
  <c r="AK95" i="11" s="1"/>
  <c r="V96" i="11"/>
  <c r="O97" i="11"/>
  <c r="AK97" i="11" s="1"/>
  <c r="O101" i="11"/>
  <c r="AK101" i="11" s="1"/>
  <c r="O105" i="11"/>
  <c r="AK105" i="11" s="1"/>
  <c r="O109" i="11"/>
  <c r="AK109" i="11" s="1"/>
  <c r="O113" i="11"/>
  <c r="AK113" i="11" s="1"/>
  <c r="O117" i="11"/>
  <c r="AK117" i="11" s="1"/>
  <c r="O121" i="11"/>
  <c r="AK121" i="11" s="1"/>
  <c r="V126" i="11"/>
  <c r="O127" i="11"/>
  <c r="V130" i="11"/>
  <c r="O131" i="11"/>
  <c r="AK131" i="11" s="1"/>
  <c r="V134" i="11"/>
  <c r="O135" i="11"/>
  <c r="V138" i="11"/>
  <c r="O139" i="11"/>
  <c r="AK139" i="11" s="1"/>
  <c r="V142" i="11"/>
  <c r="O143" i="11"/>
  <c r="V146" i="11"/>
  <c r="O147" i="11"/>
  <c r="AK147" i="11" s="1"/>
  <c r="V150" i="11"/>
  <c r="O151" i="11"/>
  <c r="O153" i="11"/>
  <c r="O155" i="11"/>
  <c r="AK155" i="11" s="1"/>
  <c r="O157" i="11"/>
  <c r="AK157" i="11" s="1"/>
  <c r="O159" i="11"/>
  <c r="O161" i="11"/>
  <c r="O163" i="11"/>
  <c r="AK163" i="11" s="1"/>
  <c r="O165" i="11"/>
  <c r="O167" i="11"/>
  <c r="O169" i="11"/>
  <c r="O171" i="11"/>
  <c r="AK171" i="11" s="1"/>
  <c r="O173" i="11"/>
  <c r="AK173" i="11" s="1"/>
  <c r="O175" i="11"/>
  <c r="AK175" i="11" s="1"/>
  <c r="O177" i="11"/>
  <c r="V228" i="11"/>
  <c r="O236" i="11"/>
  <c r="AK236" i="11" s="1"/>
  <c r="O243" i="11"/>
  <c r="AK243" i="11" s="1"/>
  <c r="O249" i="11"/>
  <c r="AK249" i="11" s="1"/>
  <c r="O257" i="11"/>
  <c r="AK257" i="11" s="1"/>
  <c r="V278" i="11"/>
  <c r="V290" i="11"/>
  <c r="O300" i="11"/>
  <c r="AK300" i="11" s="1"/>
  <c r="O304" i="11"/>
  <c r="AK304" i="11" s="1"/>
  <c r="I549" i="11"/>
  <c r="V58" i="11"/>
  <c r="V62" i="11"/>
  <c r="V66" i="11"/>
  <c r="O71" i="11"/>
  <c r="AK71" i="11" s="1"/>
  <c r="V71" i="11"/>
  <c r="O75" i="11"/>
  <c r="AK75" i="11" s="1"/>
  <c r="V76" i="11"/>
  <c r="O79" i="11"/>
  <c r="AK79" i="11" s="1"/>
  <c r="V80" i="11"/>
  <c r="O83" i="11"/>
  <c r="AK83" i="11" s="1"/>
  <c r="V84" i="11"/>
  <c r="V86" i="11"/>
  <c r="O87" i="11"/>
  <c r="AK87" i="11" s="1"/>
  <c r="V89" i="11"/>
  <c r="O90" i="11"/>
  <c r="AK90" i="11" s="1"/>
  <c r="V91" i="11"/>
  <c r="O92" i="11"/>
  <c r="AK92" i="11" s="1"/>
  <c r="V93" i="11"/>
  <c r="O94" i="11"/>
  <c r="AK94" i="11" s="1"/>
  <c r="V95" i="11"/>
  <c r="O96" i="11"/>
  <c r="AK96" i="11" s="1"/>
  <c r="O99" i="11"/>
  <c r="AK99" i="11" s="1"/>
  <c r="O103" i="11"/>
  <c r="AK103" i="11" s="1"/>
  <c r="O107" i="11"/>
  <c r="AK107" i="11" s="1"/>
  <c r="O111" i="11"/>
  <c r="AK111" i="11" s="1"/>
  <c r="O115" i="11"/>
  <c r="AK115" i="11" s="1"/>
  <c r="O119" i="11"/>
  <c r="AK119" i="11" s="1"/>
  <c r="O123" i="11"/>
  <c r="AK123" i="11" s="1"/>
  <c r="V125" i="11"/>
  <c r="V129" i="11"/>
  <c r="V133" i="11"/>
  <c r="V137" i="11"/>
  <c r="V141" i="11"/>
  <c r="V145" i="11"/>
  <c r="V149" i="11"/>
  <c r="O213" i="11"/>
  <c r="AK213" i="11" s="1"/>
  <c r="V219" i="11"/>
  <c r="O220" i="11"/>
  <c r="AK220" i="11" s="1"/>
  <c r="V221" i="11"/>
  <c r="O244" i="11"/>
  <c r="AK244" i="11" s="1"/>
  <c r="O59" i="11"/>
  <c r="O70" i="11"/>
  <c r="AK70" i="11" s="1"/>
  <c r="O82" i="11"/>
  <c r="AK82" i="11" s="1"/>
  <c r="O215" i="11"/>
  <c r="AK215" i="11" s="1"/>
  <c r="O223" i="11"/>
  <c r="AK223" i="11" s="1"/>
  <c r="O231" i="11"/>
  <c r="AK231" i="11" s="1"/>
  <c r="O240" i="11"/>
  <c r="AK240" i="11" s="1"/>
  <c r="O247" i="11"/>
  <c r="AK247" i="11" s="1"/>
  <c r="O255" i="11"/>
  <c r="AK255" i="11" s="1"/>
  <c r="O263" i="11"/>
  <c r="AK263" i="11" s="1"/>
  <c r="O265" i="11"/>
  <c r="AK265" i="11" s="1"/>
  <c r="O267" i="11"/>
  <c r="AK267" i="11" s="1"/>
  <c r="O271" i="11"/>
  <c r="AK271" i="11" s="1"/>
  <c r="O275" i="11"/>
  <c r="AK275" i="11" s="1"/>
  <c r="O279" i="11"/>
  <c r="AK279" i="11" s="1"/>
  <c r="O283" i="11"/>
  <c r="AK283" i="11" s="1"/>
  <c r="V287" i="11"/>
  <c r="O291" i="11"/>
  <c r="AK291" i="11" s="1"/>
  <c r="V296" i="11"/>
  <c r="O298" i="11"/>
  <c r="AK298" i="11" s="1"/>
  <c r="V328" i="11"/>
  <c r="O331" i="11"/>
  <c r="AK331" i="11" s="1"/>
  <c r="V332" i="11"/>
  <c r="O335" i="11"/>
  <c r="AK335" i="11" s="1"/>
  <c r="V336" i="11"/>
  <c r="O339" i="11"/>
  <c r="AK339" i="11" s="1"/>
  <c r="V340" i="11"/>
  <c r="O343" i="11"/>
  <c r="AK343" i="11" s="1"/>
  <c r="V344" i="11"/>
  <c r="O347" i="11"/>
  <c r="AK347" i="11" s="1"/>
  <c r="V348" i="11"/>
  <c r="O351" i="11"/>
  <c r="AK351" i="11" s="1"/>
  <c r="V352" i="11"/>
  <c r="O355" i="11"/>
  <c r="AK355" i="11" s="1"/>
  <c r="V356" i="11"/>
  <c r="V358" i="11"/>
  <c r="V360" i="11"/>
  <c r="V362" i="11"/>
  <c r="V364" i="11"/>
  <c r="V366" i="11"/>
  <c r="V368" i="11"/>
  <c r="V370" i="11"/>
  <c r="V372" i="11"/>
  <c r="V374" i="11"/>
  <c r="V376" i="11"/>
  <c r="V378" i="11"/>
  <c r="V380" i="11"/>
  <c r="O389" i="11"/>
  <c r="O395" i="11"/>
  <c r="AK395" i="11" s="1"/>
  <c r="O399" i="11"/>
  <c r="AK399" i="11" s="1"/>
  <c r="O403" i="11"/>
  <c r="AK403" i="11" s="1"/>
  <c r="O406" i="11"/>
  <c r="AK406" i="11" s="1"/>
  <c r="V409" i="11"/>
  <c r="O410" i="11"/>
  <c r="AK410" i="11" s="1"/>
  <c r="V413" i="11"/>
  <c r="O414" i="11"/>
  <c r="AK414" i="11" s="1"/>
  <c r="V417" i="11"/>
  <c r="O418" i="11"/>
  <c r="AK418" i="11" s="1"/>
  <c r="V421" i="11"/>
  <c r="O422" i="11"/>
  <c r="AK422" i="11" s="1"/>
  <c r="V425" i="11"/>
  <c r="O426" i="11"/>
  <c r="AK426" i="11" s="1"/>
  <c r="V429" i="11"/>
  <c r="O430" i="11"/>
  <c r="AK430" i="11" s="1"/>
  <c r="V433" i="11"/>
  <c r="O434" i="11"/>
  <c r="AK434" i="11" s="1"/>
  <c r="V436" i="11"/>
  <c r="V440" i="11"/>
  <c r="V443" i="11"/>
  <c r="O447" i="11"/>
  <c r="AK447" i="11" s="1"/>
  <c r="V457" i="11"/>
  <c r="V465" i="11"/>
  <c r="V473" i="11"/>
  <c r="V481" i="11"/>
  <c r="O482" i="11"/>
  <c r="AK482" i="11" s="1"/>
  <c r="V482" i="11"/>
  <c r="V484" i="11"/>
  <c r="V493" i="11"/>
  <c r="V497" i="11"/>
  <c r="V499" i="11"/>
  <c r="O500" i="11"/>
  <c r="AK500" i="11" s="1"/>
  <c r="V501" i="11"/>
  <c r="O510" i="11"/>
  <c r="AK510" i="11" s="1"/>
  <c r="V511" i="11"/>
  <c r="O512" i="11"/>
  <c r="AK512" i="11" s="1"/>
  <c r="V514" i="11"/>
  <c r="V519" i="11"/>
  <c r="O520" i="11"/>
  <c r="AK520" i="11" s="1"/>
  <c r="V526" i="11"/>
  <c r="O530" i="11"/>
  <c r="AK530" i="11" s="1"/>
  <c r="V533" i="11"/>
  <c r="O534" i="11"/>
  <c r="AK534" i="11" s="1"/>
  <c r="V538" i="11"/>
  <c r="O541" i="11"/>
  <c r="AK541" i="11" s="1"/>
  <c r="V541" i="11"/>
  <c r="O338" i="11"/>
  <c r="AK338" i="11" s="1"/>
  <c r="O342" i="11"/>
  <c r="AK342" i="11" s="1"/>
  <c r="O346" i="11"/>
  <c r="AK346" i="11" s="1"/>
  <c r="O350" i="11"/>
  <c r="AK350" i="11" s="1"/>
  <c r="O354" i="11"/>
  <c r="AK354" i="11" s="1"/>
  <c r="O387" i="11"/>
  <c r="AK387" i="11" s="1"/>
  <c r="O390" i="11"/>
  <c r="AK390" i="11" s="1"/>
  <c r="O392" i="11"/>
  <c r="AK392" i="11" s="1"/>
  <c r="O396" i="11"/>
  <c r="O400" i="11"/>
  <c r="O404" i="11"/>
  <c r="AK404" i="11" s="1"/>
  <c r="O437" i="11"/>
  <c r="AK437" i="11" s="1"/>
  <c r="O441" i="11"/>
  <c r="AK441" i="11" s="1"/>
  <c r="O487" i="11"/>
  <c r="AK487" i="11" s="1"/>
  <c r="O497" i="11"/>
  <c r="AK497" i="11" s="1"/>
  <c r="O501" i="11"/>
  <c r="AK501" i="11" s="1"/>
  <c r="O515" i="11"/>
  <c r="AK515" i="11" s="1"/>
  <c r="O522" i="11"/>
  <c r="O526" i="11"/>
  <c r="AK526" i="11" s="1"/>
  <c r="V220" i="11"/>
  <c r="O221" i="11"/>
  <c r="AK221" i="11" s="1"/>
  <c r="V227" i="11"/>
  <c r="O228" i="11"/>
  <c r="AK228" i="11" s="1"/>
  <c r="V265" i="11"/>
  <c r="O266" i="11"/>
  <c r="AK266" i="11" s="1"/>
  <c r="V268" i="11"/>
  <c r="O270" i="11"/>
  <c r="AK270" i="11" s="1"/>
  <c r="V272" i="11"/>
  <c r="O274" i="11"/>
  <c r="AK274" i="11" s="1"/>
  <c r="V276" i="11"/>
  <c r="O278" i="11"/>
  <c r="AK278" i="11" s="1"/>
  <c r="V280" i="11"/>
  <c r="O282" i="11"/>
  <c r="AK282" i="11" s="1"/>
  <c r="O284" i="11"/>
  <c r="V288" i="11"/>
  <c r="O290" i="11"/>
  <c r="AK290" i="11" s="1"/>
  <c r="O292" i="11"/>
  <c r="V295" i="11"/>
  <c r="O299" i="11"/>
  <c r="AK299" i="11" s="1"/>
  <c r="V330" i="11"/>
  <c r="V334" i="11"/>
  <c r="V338" i="11"/>
  <c r="O341" i="11"/>
  <c r="AK341" i="11" s="1"/>
  <c r="V342" i="11"/>
  <c r="O345" i="11"/>
  <c r="AK345" i="11" s="1"/>
  <c r="V346" i="11"/>
  <c r="O349" i="11"/>
  <c r="V350" i="11"/>
  <c r="O353" i="11"/>
  <c r="AK353" i="11" s="1"/>
  <c r="V354" i="11"/>
  <c r="O383" i="11"/>
  <c r="O384" i="11"/>
  <c r="AK384" i="11" s="1"/>
  <c r="O385" i="11"/>
  <c r="AK385" i="11" s="1"/>
  <c r="O393" i="11"/>
  <c r="AK393" i="11" s="1"/>
  <c r="O397" i="11"/>
  <c r="AK397" i="11" s="1"/>
  <c r="O401" i="11"/>
  <c r="AK401" i="11" s="1"/>
  <c r="O405" i="11"/>
  <c r="AK405" i="11" s="1"/>
  <c r="V406" i="11"/>
  <c r="V410" i="11"/>
  <c r="V414" i="11"/>
  <c r="V418" i="11"/>
  <c r="V422" i="11"/>
  <c r="V426" i="11"/>
  <c r="V430" i="11"/>
  <c r="V434" i="11"/>
  <c r="V438" i="11"/>
  <c r="O443" i="11"/>
  <c r="AK443" i="11" s="1"/>
  <c r="V447" i="11"/>
  <c r="O452" i="11"/>
  <c r="V461" i="11"/>
  <c r="V469" i="11"/>
  <c r="V477" i="11"/>
  <c r="V483" i="11"/>
  <c r="V487" i="11"/>
  <c r="V495" i="11"/>
  <c r="O499" i="11"/>
  <c r="AK499" i="11" s="1"/>
  <c r="V505" i="11"/>
  <c r="O511" i="11"/>
  <c r="AK511" i="11" s="1"/>
  <c r="O514" i="11"/>
  <c r="AK514" i="11" s="1"/>
  <c r="O521" i="11"/>
  <c r="AK521" i="11" s="1"/>
  <c r="V524" i="11"/>
  <c r="V528" i="11"/>
  <c r="V530" i="11"/>
  <c r="O533" i="11"/>
  <c r="AK533" i="11" s="1"/>
  <c r="V534" i="11"/>
  <c r="O537" i="11"/>
  <c r="AK537" i="11" s="1"/>
  <c r="V537" i="11"/>
  <c r="V542" i="11"/>
  <c r="O4" i="11"/>
  <c r="AK4" i="11" s="1"/>
  <c r="O62" i="11"/>
  <c r="AK62" i="11" s="1"/>
  <c r="O63" i="11"/>
  <c r="AK63" i="11" s="1"/>
  <c r="O64" i="11"/>
  <c r="AK64" i="11" s="1"/>
  <c r="O183" i="11"/>
  <c r="AK183" i="11" s="1"/>
  <c r="O185" i="11"/>
  <c r="AK185" i="11" s="1"/>
  <c r="V229" i="11"/>
  <c r="V230" i="11"/>
  <c r="V231" i="11"/>
  <c r="V232" i="11"/>
  <c r="V233" i="11"/>
  <c r="V234" i="11"/>
  <c r="V235" i="11"/>
  <c r="V236" i="11"/>
  <c r="V237" i="11"/>
  <c r="V238" i="11"/>
  <c r="V239" i="11"/>
  <c r="V240" i="11"/>
  <c r="V241" i="11"/>
  <c r="V242" i="11"/>
  <c r="V243" i="11"/>
  <c r="V244" i="11"/>
  <c r="V245" i="11"/>
  <c r="V246" i="11"/>
  <c r="V247" i="11"/>
  <c r="V248" i="11"/>
  <c r="V249" i="11"/>
  <c r="V250" i="11"/>
  <c r="V251" i="11"/>
  <c r="V252" i="11"/>
  <c r="V253" i="11"/>
  <c r="V254" i="11"/>
  <c r="V255" i="11"/>
  <c r="V256" i="11"/>
  <c r="V257" i="11"/>
  <c r="V258" i="11"/>
  <c r="V259" i="11"/>
  <c r="V260" i="11"/>
  <c r="V261" i="11"/>
  <c r="V262" i="11"/>
  <c r="V263" i="11"/>
  <c r="V264" i="11"/>
  <c r="O330" i="11"/>
  <c r="AK330" i="11" s="1"/>
  <c r="O334" i="11"/>
  <c r="AK334" i="11" s="1"/>
  <c r="O329" i="11"/>
  <c r="AK329" i="11" s="1"/>
  <c r="O333" i="11"/>
  <c r="AK333" i="11" s="1"/>
  <c r="O337" i="11"/>
  <c r="AK337" i="11" s="1"/>
  <c r="O381" i="11"/>
  <c r="AK381" i="11" s="1"/>
  <c r="O382" i="11"/>
  <c r="AK382" i="11" s="1"/>
  <c r="O451" i="11"/>
  <c r="AK451" i="11" s="1"/>
  <c r="O453" i="11"/>
  <c r="AK453" i="11" s="1"/>
  <c r="O456" i="11"/>
  <c r="AK456" i="11" s="1"/>
  <c r="V456" i="11"/>
  <c r="O460" i="11"/>
  <c r="AK460" i="11" s="1"/>
  <c r="V460" i="11"/>
  <c r="O464" i="11"/>
  <c r="AK464" i="11" s="1"/>
  <c r="V464" i="11"/>
  <c r="O468" i="11"/>
  <c r="AK468" i="11" s="1"/>
  <c r="V468" i="11"/>
  <c r="O472" i="11"/>
  <c r="AK472" i="11" s="1"/>
  <c r="V472" i="11"/>
  <c r="O476" i="11"/>
  <c r="AK476" i="11" s="1"/>
  <c r="V476" i="11"/>
  <c r="O480" i="11"/>
  <c r="AK480" i="11" s="1"/>
  <c r="V480" i="11"/>
  <c r="O455" i="11"/>
  <c r="AK455" i="11" s="1"/>
  <c r="O459" i="11"/>
  <c r="AK459" i="11" s="1"/>
  <c r="O463" i="11"/>
  <c r="AK463" i="11" s="1"/>
  <c r="O467" i="11"/>
  <c r="AK467" i="11" s="1"/>
  <c r="O471" i="11"/>
  <c r="AK471" i="11" s="1"/>
  <c r="O475" i="11"/>
  <c r="AK475" i="11" s="1"/>
  <c r="O479" i="11"/>
  <c r="AK479" i="11" s="1"/>
  <c r="O454" i="11"/>
  <c r="AK454" i="11" s="1"/>
  <c r="O458" i="11"/>
  <c r="AK458" i="11" s="1"/>
  <c r="O462" i="11"/>
  <c r="AK462" i="11" s="1"/>
  <c r="O466" i="11"/>
  <c r="AK466" i="11" s="1"/>
  <c r="O470" i="11"/>
  <c r="AK470" i="11" s="1"/>
  <c r="O474" i="11"/>
  <c r="AK474" i="11" s="1"/>
  <c r="O478" i="11"/>
  <c r="AK478" i="11" s="1"/>
  <c r="O457" i="11"/>
  <c r="AK457" i="11" s="1"/>
  <c r="O461" i="11"/>
  <c r="AK461" i="11" s="1"/>
  <c r="O465" i="11"/>
  <c r="AK465" i="11" s="1"/>
  <c r="O469" i="11"/>
  <c r="AK469" i="11" s="1"/>
  <c r="O473" i="11"/>
  <c r="AK473" i="11" s="1"/>
  <c r="O477" i="11"/>
  <c r="AK477" i="11" s="1"/>
  <c r="O481" i="11"/>
  <c r="AK481" i="11" s="1"/>
  <c r="O485" i="11"/>
  <c r="AK485" i="11" s="1"/>
  <c r="V485" i="11"/>
  <c r="O491" i="11"/>
  <c r="AK491" i="11" s="1"/>
  <c r="O486" i="11"/>
  <c r="AK486" i="11" s="1"/>
  <c r="V502" i="11"/>
  <c r="V510" i="11"/>
  <c r="V506" i="11"/>
  <c r="V520" i="11"/>
  <c r="V521" i="11"/>
  <c r="V523" i="11"/>
  <c r="O536" i="11"/>
  <c r="AK536" i="11" s="1"/>
  <c r="V536" i="11"/>
  <c r="O540" i="11"/>
  <c r="AK540" i="11" s="1"/>
  <c r="V540" i="11"/>
  <c r="O544" i="11"/>
  <c r="AK544" i="11" s="1"/>
  <c r="V544" i="11"/>
  <c r="O539" i="11"/>
  <c r="AK539" i="11" s="1"/>
  <c r="V539" i="11"/>
  <c r="O543" i="11"/>
  <c r="AK543" i="11" s="1"/>
  <c r="V543" i="11"/>
  <c r="AL448" i="11" l="1"/>
  <c r="X448" i="11"/>
  <c r="AA448" i="11" s="1"/>
  <c r="AJ448" i="11" s="1"/>
  <c r="AL424" i="11"/>
  <c r="X424" i="11"/>
  <c r="AA424" i="11" s="1"/>
  <c r="AJ424" i="11" s="1"/>
  <c r="AL444" i="11"/>
  <c r="W259" i="11"/>
  <c r="AL259" i="11" s="1"/>
  <c r="W231" i="11"/>
  <c r="AL231" i="11" s="1"/>
  <c r="W414" i="11"/>
  <c r="AL414" i="11" s="1"/>
  <c r="W330" i="11"/>
  <c r="AL330" i="11" s="1"/>
  <c r="W280" i="11"/>
  <c r="X280" i="11" s="1"/>
  <c r="AA280" i="11" s="1"/>
  <c r="AJ280" i="11" s="1"/>
  <c r="W265" i="11"/>
  <c r="AL265" i="11" s="1"/>
  <c r="W533" i="11"/>
  <c r="AL533" i="11" s="1"/>
  <c r="W497" i="11"/>
  <c r="X497" i="11" s="1"/>
  <c r="AA497" i="11" s="1"/>
  <c r="AJ497" i="11" s="1"/>
  <c r="W436" i="11"/>
  <c r="AL436" i="11" s="1"/>
  <c r="W364" i="11"/>
  <c r="AL364" i="11" s="1"/>
  <c r="W348" i="11"/>
  <c r="AL348" i="11" s="1"/>
  <c r="W332" i="11"/>
  <c r="AL332" i="11" s="1"/>
  <c r="W221" i="11"/>
  <c r="AL221" i="11" s="1"/>
  <c r="W133" i="11"/>
  <c r="AL133" i="11" s="1"/>
  <c r="W84" i="11"/>
  <c r="AL84" i="11" s="1"/>
  <c r="W66" i="11"/>
  <c r="AL66" i="11" s="1"/>
  <c r="W228" i="11"/>
  <c r="AL228" i="11" s="1"/>
  <c r="W78" i="11"/>
  <c r="AL78" i="11" s="1"/>
  <c r="W69" i="11"/>
  <c r="AL69" i="11" s="1"/>
  <c r="W381" i="11"/>
  <c r="AL381" i="11" s="1"/>
  <c r="W349" i="11"/>
  <c r="AL349" i="11" s="1"/>
  <c r="W99" i="11"/>
  <c r="AL99" i="11" s="1"/>
  <c r="W47" i="11"/>
  <c r="X47" i="11" s="1"/>
  <c r="AA47" i="11" s="1"/>
  <c r="AJ47" i="11" s="1"/>
  <c r="W345" i="11"/>
  <c r="AL345" i="11" s="1"/>
  <c r="W213" i="11"/>
  <c r="X213" i="11" s="1"/>
  <c r="AA213" i="11" s="1"/>
  <c r="AJ213" i="11" s="1"/>
  <c r="W195" i="11"/>
  <c r="AL195" i="11" s="1"/>
  <c r="W39" i="11"/>
  <c r="AL39" i="11" s="1"/>
  <c r="W19" i="11"/>
  <c r="AL19" i="11" s="1"/>
  <c r="W462" i="11"/>
  <c r="AL462" i="11" s="1"/>
  <c r="W351" i="11"/>
  <c r="AL351" i="11" s="1"/>
  <c r="W75" i="11"/>
  <c r="AL75" i="11" s="1"/>
  <c r="W51" i="11"/>
  <c r="AL51" i="11" s="1"/>
  <c r="W331" i="11"/>
  <c r="AL331" i="11" s="1"/>
  <c r="W310" i="11"/>
  <c r="AL310" i="11" s="1"/>
  <c r="W119" i="11"/>
  <c r="AL119" i="11" s="1"/>
  <c r="W63" i="11"/>
  <c r="AL63" i="11" s="1"/>
  <c r="W475" i="11"/>
  <c r="AL475" i="11" s="1"/>
  <c r="W453" i="11"/>
  <c r="AL453" i="11" s="1"/>
  <c r="W441" i="11"/>
  <c r="AL441" i="11" s="1"/>
  <c r="W396" i="11"/>
  <c r="AL396" i="11" s="1"/>
  <c r="W377" i="11"/>
  <c r="AL377" i="11" s="1"/>
  <c r="W361" i="11"/>
  <c r="X361" i="11" s="1"/>
  <c r="AA361" i="11" s="1"/>
  <c r="AJ361" i="11" s="1"/>
  <c r="W522" i="11"/>
  <c r="AL522" i="11" s="1"/>
  <c r="W439" i="11"/>
  <c r="X439" i="11" s="1"/>
  <c r="AA439" i="11" s="1"/>
  <c r="AJ439" i="11" s="1"/>
  <c r="W394" i="11"/>
  <c r="AL394" i="11" s="1"/>
  <c r="W388" i="11"/>
  <c r="AL388" i="11" s="1"/>
  <c r="W327" i="11"/>
  <c r="AL327" i="11" s="1"/>
  <c r="W319" i="11"/>
  <c r="AL319" i="11" s="1"/>
  <c r="W311" i="11"/>
  <c r="AL311" i="11" s="1"/>
  <c r="W303" i="11"/>
  <c r="AL303" i="11" s="1"/>
  <c r="W293" i="11"/>
  <c r="AL293" i="11" s="1"/>
  <c r="W281" i="11"/>
  <c r="AL281" i="11" s="1"/>
  <c r="W273" i="11"/>
  <c r="AL273" i="11" s="1"/>
  <c r="W222" i="11"/>
  <c r="AL222" i="11" s="1"/>
  <c r="W403" i="11"/>
  <c r="AL403" i="11" s="1"/>
  <c r="W389" i="11"/>
  <c r="AL389" i="11" s="1"/>
  <c r="W316" i="11"/>
  <c r="AL316" i="11" s="1"/>
  <c r="W300" i="11"/>
  <c r="AL300" i="11" s="1"/>
  <c r="W284" i="11"/>
  <c r="AL284" i="11" s="1"/>
  <c r="W266" i="11"/>
  <c r="AL266" i="11" s="1"/>
  <c r="W215" i="11"/>
  <c r="AL215" i="11" s="1"/>
  <c r="W202" i="11"/>
  <c r="X202" i="11" s="1"/>
  <c r="AA202" i="11" s="1"/>
  <c r="AJ202" i="11" s="1"/>
  <c r="W189" i="11"/>
  <c r="AL189" i="11" s="1"/>
  <c r="W182" i="11"/>
  <c r="AL182" i="11" s="1"/>
  <c r="W172" i="11"/>
  <c r="AL172" i="11" s="1"/>
  <c r="W164" i="11"/>
  <c r="AL164" i="11" s="1"/>
  <c r="W156" i="11"/>
  <c r="AL156" i="11" s="1"/>
  <c r="W144" i="11"/>
  <c r="AL144" i="11" s="1"/>
  <c r="W128" i="11"/>
  <c r="X128" i="11" s="1"/>
  <c r="AA128" i="11" s="1"/>
  <c r="AJ128" i="11" s="1"/>
  <c r="W118" i="11"/>
  <c r="AL118" i="11" s="1"/>
  <c r="W108" i="11"/>
  <c r="AL108" i="11" s="1"/>
  <c r="W100" i="11"/>
  <c r="AL100" i="11" s="1"/>
  <c r="W56" i="11"/>
  <c r="AL56" i="11" s="1"/>
  <c r="W40" i="11"/>
  <c r="AL40" i="11" s="1"/>
  <c r="W24" i="11"/>
  <c r="AL24" i="11" s="1"/>
  <c r="W5" i="11"/>
  <c r="AL5" i="11" s="1"/>
  <c r="W200" i="11"/>
  <c r="AL200" i="11" s="1"/>
  <c r="W49" i="11"/>
  <c r="AL49" i="11" s="1"/>
  <c r="W30" i="11"/>
  <c r="AL30" i="11" s="1"/>
  <c r="W17" i="11"/>
  <c r="AL17" i="11" s="1"/>
  <c r="W65" i="11"/>
  <c r="X65" i="11" s="1"/>
  <c r="AA65" i="11" s="1"/>
  <c r="AJ65" i="11" s="1"/>
  <c r="W50" i="11"/>
  <c r="X50" i="11" s="1"/>
  <c r="AA50" i="11" s="1"/>
  <c r="AJ50" i="11" s="1"/>
  <c r="W37" i="11"/>
  <c r="AL37" i="11" s="1"/>
  <c r="W18" i="11"/>
  <c r="AL18" i="11" s="1"/>
  <c r="W407" i="11"/>
  <c r="AL407" i="11" s="1"/>
  <c r="W408" i="11"/>
  <c r="AL408" i="11" s="1"/>
  <c r="W216" i="11"/>
  <c r="AL216" i="11" s="1"/>
  <c r="W196" i="11"/>
  <c r="AL196" i="11" s="1"/>
  <c r="W488" i="11"/>
  <c r="X488" i="11" s="1"/>
  <c r="AA488" i="11" s="1"/>
  <c r="AJ488" i="11" s="1"/>
  <c r="W206" i="11"/>
  <c r="AL206" i="11" s="1"/>
  <c r="W28" i="11"/>
  <c r="AL28" i="11" s="1"/>
  <c r="W512" i="11"/>
  <c r="X512" i="11" s="1"/>
  <c r="AA512" i="11" s="1"/>
  <c r="AJ512" i="11" s="1"/>
  <c r="W36" i="11"/>
  <c r="AL36" i="11" s="1"/>
  <c r="W179" i="11"/>
  <c r="X179" i="11" s="1"/>
  <c r="AA179" i="11" s="1"/>
  <c r="AJ179" i="11" s="1"/>
  <c r="W171" i="11"/>
  <c r="AL171" i="11" s="1"/>
  <c r="W163" i="11"/>
  <c r="X163" i="11" s="1"/>
  <c r="AA163" i="11" s="1"/>
  <c r="AJ163" i="11" s="1"/>
  <c r="W155" i="11"/>
  <c r="X155" i="11" s="1"/>
  <c r="AA155" i="11" s="1"/>
  <c r="AJ155" i="11" s="1"/>
  <c r="W143" i="11"/>
  <c r="AL143" i="11" s="1"/>
  <c r="W139" i="11"/>
  <c r="AL139" i="11" s="1"/>
  <c r="W121" i="11"/>
  <c r="X121" i="11" s="1"/>
  <c r="AA121" i="11" s="1"/>
  <c r="AJ121" i="11" s="1"/>
  <c r="W105" i="11"/>
  <c r="AL105" i="11" s="1"/>
  <c r="W474" i="11"/>
  <c r="AL474" i="11" s="1"/>
  <c r="W450" i="11"/>
  <c r="X450" i="11" s="1"/>
  <c r="AA450" i="11" s="1"/>
  <c r="AJ450" i="11" s="1"/>
  <c r="W510" i="11"/>
  <c r="AL510" i="11" s="1"/>
  <c r="W472" i="11"/>
  <c r="AL472" i="11" s="1"/>
  <c r="W255" i="11"/>
  <c r="AL255" i="11" s="1"/>
  <c r="W243" i="11"/>
  <c r="AL243" i="11" s="1"/>
  <c r="W542" i="11"/>
  <c r="AL542" i="11" s="1"/>
  <c r="W477" i="11"/>
  <c r="AL477" i="11" s="1"/>
  <c r="W272" i="11"/>
  <c r="AL272" i="11" s="1"/>
  <c r="W220" i="11"/>
  <c r="AL220" i="11" s="1"/>
  <c r="W541" i="11"/>
  <c r="AL541" i="11" s="1"/>
  <c r="W519" i="11"/>
  <c r="AL519" i="11" s="1"/>
  <c r="W457" i="11"/>
  <c r="AL457" i="11" s="1"/>
  <c r="W429" i="11"/>
  <c r="AL429" i="11" s="1"/>
  <c r="W421" i="11"/>
  <c r="AL421" i="11" s="1"/>
  <c r="W413" i="11"/>
  <c r="AL413" i="11" s="1"/>
  <c r="W380" i="11"/>
  <c r="AL380" i="11" s="1"/>
  <c r="W372" i="11"/>
  <c r="AL372" i="11" s="1"/>
  <c r="W356" i="11"/>
  <c r="AL356" i="11" s="1"/>
  <c r="W340" i="11"/>
  <c r="AL340" i="11" s="1"/>
  <c r="W296" i="11"/>
  <c r="AL296" i="11" s="1"/>
  <c r="W149" i="11"/>
  <c r="AL149" i="11" s="1"/>
  <c r="W76" i="11"/>
  <c r="AL76" i="11" s="1"/>
  <c r="W539" i="11"/>
  <c r="AL539" i="11" s="1"/>
  <c r="W540" i="11"/>
  <c r="AL540" i="11" s="1"/>
  <c r="W521" i="11"/>
  <c r="AL521" i="11" s="1"/>
  <c r="W502" i="11"/>
  <c r="AL502" i="11" s="1"/>
  <c r="W485" i="11"/>
  <c r="AL485" i="11" s="1"/>
  <c r="W262" i="11"/>
  <c r="AL262" i="11" s="1"/>
  <c r="W258" i="11"/>
  <c r="AL258" i="11" s="1"/>
  <c r="W254" i="11"/>
  <c r="AL254" i="11" s="1"/>
  <c r="W250" i="11"/>
  <c r="AL250" i="11" s="1"/>
  <c r="W246" i="11"/>
  <c r="AL246" i="11" s="1"/>
  <c r="W242" i="11"/>
  <c r="AL242" i="11" s="1"/>
  <c r="W238" i="11"/>
  <c r="AL238" i="11" s="1"/>
  <c r="W234" i="11"/>
  <c r="AL234" i="11" s="1"/>
  <c r="W230" i="11"/>
  <c r="AL230" i="11" s="1"/>
  <c r="W537" i="11"/>
  <c r="AL537" i="11" s="1"/>
  <c r="W530" i="11"/>
  <c r="AL530" i="11" s="1"/>
  <c r="W495" i="11"/>
  <c r="X495" i="11" s="1"/>
  <c r="AA495" i="11" s="1"/>
  <c r="AJ495" i="11" s="1"/>
  <c r="W469" i="11"/>
  <c r="AL469" i="11" s="1"/>
  <c r="W426" i="11"/>
  <c r="X426" i="11" s="1"/>
  <c r="AA426" i="11" s="1"/>
  <c r="AJ426" i="11" s="1"/>
  <c r="W410" i="11"/>
  <c r="AL410" i="11" s="1"/>
  <c r="AL288" i="11"/>
  <c r="W288" i="11"/>
  <c r="W514" i="11"/>
  <c r="AL514" i="11" s="1"/>
  <c r="W501" i="11"/>
  <c r="AL501" i="11" s="1"/>
  <c r="W493" i="11"/>
  <c r="AL493" i="11" s="1"/>
  <c r="W481" i="11"/>
  <c r="AL481" i="11" s="1"/>
  <c r="W378" i="11"/>
  <c r="AL378" i="11" s="1"/>
  <c r="W370" i="11"/>
  <c r="AL370" i="11" s="1"/>
  <c r="W362" i="11"/>
  <c r="AL362" i="11" s="1"/>
  <c r="W145" i="11"/>
  <c r="AL145" i="11" s="1"/>
  <c r="W129" i="11"/>
  <c r="AL129" i="11" s="1"/>
  <c r="W93" i="11"/>
  <c r="AL93" i="11" s="1"/>
  <c r="W89" i="11"/>
  <c r="AL89" i="11" s="1"/>
  <c r="W62" i="11"/>
  <c r="AL62" i="11" s="1"/>
  <c r="W146" i="11"/>
  <c r="AL146" i="11" s="1"/>
  <c r="W138" i="11"/>
  <c r="AL138" i="11" s="1"/>
  <c r="W130" i="11"/>
  <c r="AL130" i="11" s="1"/>
  <c r="W94" i="11"/>
  <c r="AL94" i="11" s="1"/>
  <c r="W90" i="11"/>
  <c r="AL90" i="11" s="1"/>
  <c r="W176" i="11"/>
  <c r="AL176" i="11" s="1"/>
  <c r="W532" i="11"/>
  <c r="W397" i="11"/>
  <c r="AL397" i="11" s="1"/>
  <c r="W341" i="11"/>
  <c r="W115" i="11"/>
  <c r="AL115" i="11" s="1"/>
  <c r="W85" i="11"/>
  <c r="AL85" i="11" s="1"/>
  <c r="W490" i="11"/>
  <c r="AL490" i="11" s="1"/>
  <c r="W405" i="11"/>
  <c r="AL405" i="11" s="1"/>
  <c r="W337" i="11"/>
  <c r="AL337" i="11" s="1"/>
  <c r="W211" i="11"/>
  <c r="AL211" i="11" s="1"/>
  <c r="W107" i="11"/>
  <c r="AL107" i="11" s="1"/>
  <c r="W55" i="11"/>
  <c r="AL55" i="11" s="1"/>
  <c r="W199" i="11"/>
  <c r="X199" i="11" s="1"/>
  <c r="AA199" i="11" s="1"/>
  <c r="AJ199" i="11" s="1"/>
  <c r="W455" i="11"/>
  <c r="AL455" i="11" s="1"/>
  <c r="W343" i="11"/>
  <c r="AL343" i="11" s="1"/>
  <c r="W64" i="11"/>
  <c r="AL64" i="11" s="1"/>
  <c r="W355" i="11"/>
  <c r="AL355" i="11" s="1"/>
  <c r="W322" i="11"/>
  <c r="AL322" i="11" s="1"/>
  <c r="W306" i="11"/>
  <c r="AL306" i="11" s="1"/>
  <c r="W111" i="11"/>
  <c r="AL111" i="11" s="1"/>
  <c r="W15" i="11"/>
  <c r="AL15" i="11" s="1"/>
  <c r="W471" i="11"/>
  <c r="AL471" i="11" s="1"/>
  <c r="W451" i="11"/>
  <c r="AL451" i="11" s="1"/>
  <c r="W428" i="11"/>
  <c r="AL428" i="11" s="1"/>
  <c r="W412" i="11"/>
  <c r="AL412" i="11" s="1"/>
  <c r="W390" i="11"/>
  <c r="AL390" i="11" s="1"/>
  <c r="W489" i="11"/>
  <c r="AL489" i="11" s="1"/>
  <c r="W402" i="11"/>
  <c r="AL402" i="11" s="1"/>
  <c r="W367" i="11"/>
  <c r="AL367" i="11" s="1"/>
  <c r="W325" i="11"/>
  <c r="AL325" i="11" s="1"/>
  <c r="W317" i="11"/>
  <c r="AL317" i="11" s="1"/>
  <c r="W309" i="11"/>
  <c r="AL309" i="11" s="1"/>
  <c r="W301" i="11"/>
  <c r="AL301" i="11" s="1"/>
  <c r="W291" i="11"/>
  <c r="AL291" i="11" s="1"/>
  <c r="W279" i="11"/>
  <c r="AL279" i="11" s="1"/>
  <c r="W271" i="11"/>
  <c r="AL271" i="11" s="1"/>
  <c r="W398" i="11"/>
  <c r="AL398" i="11" s="1"/>
  <c r="W386" i="11"/>
  <c r="AL386" i="11" s="1"/>
  <c r="W371" i="11"/>
  <c r="AL371" i="11" s="1"/>
  <c r="W326" i="11"/>
  <c r="AL326" i="11" s="1"/>
  <c r="W312" i="11"/>
  <c r="AL312" i="11" s="1"/>
  <c r="W294" i="11"/>
  <c r="AL294" i="11" s="1"/>
  <c r="W282" i="11"/>
  <c r="AL282" i="11" s="1"/>
  <c r="W224" i="11"/>
  <c r="AL224" i="11" s="1"/>
  <c r="W210" i="11"/>
  <c r="X210" i="11" s="1"/>
  <c r="AA210" i="11" s="1"/>
  <c r="AJ210" i="11" s="1"/>
  <c r="W197" i="11"/>
  <c r="AL197" i="11" s="1"/>
  <c r="AL180" i="11"/>
  <c r="W180" i="11"/>
  <c r="W170" i="11"/>
  <c r="AL170" i="11" s="1"/>
  <c r="W162" i="11"/>
  <c r="AL162" i="11" s="1"/>
  <c r="W154" i="11"/>
  <c r="AL154" i="11" s="1"/>
  <c r="W140" i="11"/>
  <c r="AL140" i="11" s="1"/>
  <c r="W124" i="11"/>
  <c r="AL124" i="11" s="1"/>
  <c r="W116" i="11"/>
  <c r="AL116" i="11" s="1"/>
  <c r="W106" i="11"/>
  <c r="AL106" i="11" s="1"/>
  <c r="W98" i="11"/>
  <c r="AL98" i="11" s="1"/>
  <c r="W68" i="11"/>
  <c r="AL68" i="11" s="1"/>
  <c r="W218" i="11"/>
  <c r="X218" i="11" s="1"/>
  <c r="AA218" i="11" s="1"/>
  <c r="AJ218" i="11" s="1"/>
  <c r="W57" i="11"/>
  <c r="AL57" i="11" s="1"/>
  <c r="W38" i="11"/>
  <c r="AL38" i="11" s="1"/>
  <c r="W25" i="11"/>
  <c r="AL25" i="11" s="1"/>
  <c r="W61" i="11"/>
  <c r="AL61" i="11" s="1"/>
  <c r="W45" i="11"/>
  <c r="AL45" i="11" s="1"/>
  <c r="W26" i="11"/>
  <c r="AL26" i="11" s="1"/>
  <c r="W16" i="11"/>
  <c r="AL16" i="11" s="1"/>
  <c r="W494" i="11"/>
  <c r="AL494" i="11" s="1"/>
  <c r="W517" i="11"/>
  <c r="AL517" i="11" s="1"/>
  <c r="W214" i="11"/>
  <c r="AL214" i="11" s="1"/>
  <c r="W72" i="11"/>
  <c r="AL72" i="11" s="1"/>
  <c r="W6" i="11"/>
  <c r="AL6" i="11" s="1"/>
  <c r="W437" i="11"/>
  <c r="AL437" i="11" s="1"/>
  <c r="W204" i="11"/>
  <c r="AL204" i="11" s="1"/>
  <c r="W503" i="11"/>
  <c r="AL503" i="11" s="1"/>
  <c r="W435" i="11"/>
  <c r="AL435" i="11" s="1"/>
  <c r="W416" i="11"/>
  <c r="AL416" i="11" s="1"/>
  <c r="W531" i="11"/>
  <c r="X531" i="11" s="1"/>
  <c r="AA531" i="11" s="1"/>
  <c r="AJ531" i="11" s="1"/>
  <c r="W432" i="11"/>
  <c r="AL432" i="11" s="1"/>
  <c r="W209" i="11"/>
  <c r="X209" i="11" s="1"/>
  <c r="AA209" i="11" s="1"/>
  <c r="AJ209" i="11" s="1"/>
  <c r="W13" i="11"/>
  <c r="AL13" i="11" s="1"/>
  <c r="W185" i="11"/>
  <c r="AL185" i="11" s="1"/>
  <c r="W177" i="11"/>
  <c r="AL177" i="11" s="1"/>
  <c r="W169" i="11"/>
  <c r="AL169" i="11" s="1"/>
  <c r="W161" i="11"/>
  <c r="AL161" i="11" s="1"/>
  <c r="W153" i="11"/>
  <c r="AL153" i="11" s="1"/>
  <c r="W373" i="11"/>
  <c r="AL373" i="11" s="1"/>
  <c r="W135" i="11"/>
  <c r="AL135" i="11" s="1"/>
  <c r="W117" i="11"/>
  <c r="AL117" i="11" s="1"/>
  <c r="W101" i="11"/>
  <c r="AL101" i="11" s="1"/>
  <c r="W470" i="11"/>
  <c r="AL470" i="11" s="1"/>
  <c r="W446" i="11"/>
  <c r="X446" i="11" s="1"/>
  <c r="AA446" i="11" s="1"/>
  <c r="AJ446" i="11" s="1"/>
  <c r="W464" i="11"/>
  <c r="AL464" i="11" s="1"/>
  <c r="W263" i="11"/>
  <c r="AL263" i="11" s="1"/>
  <c r="W251" i="11"/>
  <c r="AL251" i="11" s="1"/>
  <c r="AL235" i="11"/>
  <c r="W235" i="11"/>
  <c r="W447" i="11"/>
  <c r="AL447" i="11" s="1"/>
  <c r="W350" i="11"/>
  <c r="AL350" i="11" s="1"/>
  <c r="W476" i="11"/>
  <c r="AL476" i="11" s="1"/>
  <c r="W460" i="11"/>
  <c r="AL460" i="11" s="1"/>
  <c r="W261" i="11"/>
  <c r="AL261" i="11" s="1"/>
  <c r="W253" i="11"/>
  <c r="AL253" i="11" s="1"/>
  <c r="W245" i="11"/>
  <c r="AL245" i="11" s="1"/>
  <c r="W237" i="11"/>
  <c r="AL237" i="11" s="1"/>
  <c r="W229" i="11"/>
  <c r="AL229" i="11" s="1"/>
  <c r="W528" i="11"/>
  <c r="AL528" i="11" s="1"/>
  <c r="W487" i="11"/>
  <c r="AL487" i="11" s="1"/>
  <c r="W438" i="11"/>
  <c r="AL438" i="11" s="1"/>
  <c r="W422" i="11"/>
  <c r="AL422" i="11" s="1"/>
  <c r="W406" i="11"/>
  <c r="AL406" i="11" s="1"/>
  <c r="W354" i="11"/>
  <c r="AL354" i="11" s="1"/>
  <c r="W268" i="11"/>
  <c r="AL268" i="11" s="1"/>
  <c r="W538" i="11"/>
  <c r="AL538" i="11" s="1"/>
  <c r="W484" i="11"/>
  <c r="AL484" i="11" s="1"/>
  <c r="W473" i="11"/>
  <c r="AL473" i="11" s="1"/>
  <c r="W443" i="11"/>
  <c r="AL443" i="11" s="1"/>
  <c r="W433" i="11"/>
  <c r="AL433" i="11" s="1"/>
  <c r="W425" i="11"/>
  <c r="AL425" i="11" s="1"/>
  <c r="W417" i="11"/>
  <c r="AL417" i="11" s="1"/>
  <c r="W409" i="11"/>
  <c r="AL409" i="11" s="1"/>
  <c r="W376" i="11"/>
  <c r="AL376" i="11" s="1"/>
  <c r="W368" i="11"/>
  <c r="AL368" i="11" s="1"/>
  <c r="W360" i="11"/>
  <c r="AL360" i="11" s="1"/>
  <c r="W352" i="11"/>
  <c r="AL352" i="11" s="1"/>
  <c r="W344" i="11"/>
  <c r="AL344" i="11" s="1"/>
  <c r="W336" i="11"/>
  <c r="AL336" i="11" s="1"/>
  <c r="W328" i="11"/>
  <c r="AL328" i="11" s="1"/>
  <c r="W287" i="11"/>
  <c r="AL287" i="11" s="1"/>
  <c r="W219" i="11"/>
  <c r="AL219" i="11" s="1"/>
  <c r="W141" i="11"/>
  <c r="AL141" i="11" s="1"/>
  <c r="W125" i="11"/>
  <c r="AL125" i="11" s="1"/>
  <c r="W80" i="11"/>
  <c r="X80" i="11" s="1"/>
  <c r="AA80" i="11" s="1"/>
  <c r="AJ80" i="11" s="1"/>
  <c r="W71" i="11"/>
  <c r="AL71" i="11" s="1"/>
  <c r="W58" i="11"/>
  <c r="AL58" i="11" s="1"/>
  <c r="W290" i="11"/>
  <c r="AL290" i="11" s="1"/>
  <c r="W82" i="11"/>
  <c r="AL82" i="11" s="1"/>
  <c r="W74" i="11"/>
  <c r="AL74" i="11" s="1"/>
  <c r="W545" i="11"/>
  <c r="AL545" i="11" s="1"/>
  <c r="W110" i="11"/>
  <c r="AL110" i="11" s="1"/>
  <c r="W385" i="11"/>
  <c r="AL385" i="11" s="1"/>
  <c r="W333" i="11"/>
  <c r="AL333" i="11" s="1"/>
  <c r="W187" i="11"/>
  <c r="AL187" i="11" s="1"/>
  <c r="W77" i="11"/>
  <c r="AL77" i="11" s="1"/>
  <c r="W525" i="11"/>
  <c r="AL525" i="11" s="1"/>
  <c r="W496" i="11"/>
  <c r="AL496" i="11" s="1"/>
  <c r="W384" i="11"/>
  <c r="AL384" i="11" s="1"/>
  <c r="W329" i="11"/>
  <c r="AL329" i="11" s="1"/>
  <c r="W123" i="11"/>
  <c r="AL123" i="11" s="1"/>
  <c r="W81" i="11"/>
  <c r="AL81" i="11" s="1"/>
  <c r="W401" i="11"/>
  <c r="AL401" i="11" s="1"/>
  <c r="W7" i="11"/>
  <c r="AL7" i="11" s="1"/>
  <c r="W513" i="11"/>
  <c r="AL513" i="11" s="1"/>
  <c r="W393" i="11"/>
  <c r="AL393" i="11" s="1"/>
  <c r="W458" i="11"/>
  <c r="AL458" i="11" s="1"/>
  <c r="W335" i="11"/>
  <c r="AL335" i="11" s="1"/>
  <c r="W43" i="11"/>
  <c r="AL43" i="11" s="1"/>
  <c r="W347" i="11"/>
  <c r="AL347" i="11" s="1"/>
  <c r="W318" i="11"/>
  <c r="AL318" i="11" s="1"/>
  <c r="W302" i="11"/>
  <c r="AL302" i="11" s="1"/>
  <c r="W103" i="11"/>
  <c r="AL103" i="11" s="1"/>
  <c r="W515" i="11"/>
  <c r="AL515" i="11" s="1"/>
  <c r="W467" i="11"/>
  <c r="AL467" i="11" s="1"/>
  <c r="W449" i="11"/>
  <c r="AL449" i="11" s="1"/>
  <c r="W387" i="11"/>
  <c r="AL387" i="11" s="1"/>
  <c r="W369" i="11"/>
  <c r="AL369" i="11" s="1"/>
  <c r="W507" i="11"/>
  <c r="AL507" i="11" s="1"/>
  <c r="W486" i="11"/>
  <c r="AL486" i="11" s="1"/>
  <c r="W391" i="11"/>
  <c r="AL391" i="11" s="1"/>
  <c r="W323" i="11"/>
  <c r="AL323" i="11" s="1"/>
  <c r="W315" i="11"/>
  <c r="AL315" i="11" s="1"/>
  <c r="W307" i="11"/>
  <c r="AL307" i="11" s="1"/>
  <c r="W299" i="11"/>
  <c r="AL299" i="11" s="1"/>
  <c r="W289" i="11"/>
  <c r="AL289" i="11" s="1"/>
  <c r="W277" i="11"/>
  <c r="AL277" i="11" s="1"/>
  <c r="W269" i="11"/>
  <c r="AL269" i="11" s="1"/>
  <c r="W419" i="11"/>
  <c r="X419" i="11" s="1"/>
  <c r="AA419" i="11" s="1"/>
  <c r="AJ419" i="11" s="1"/>
  <c r="W324" i="11"/>
  <c r="AL324" i="11" s="1"/>
  <c r="W308" i="11"/>
  <c r="AL308" i="11" s="1"/>
  <c r="W292" i="11"/>
  <c r="AL292" i="11" s="1"/>
  <c r="W274" i="11"/>
  <c r="AL274" i="11" s="1"/>
  <c r="W205" i="11"/>
  <c r="AL205" i="11" s="1"/>
  <c r="W186" i="11"/>
  <c r="AL186" i="11" s="1"/>
  <c r="W178" i="11"/>
  <c r="AL178" i="11" s="1"/>
  <c r="AL168" i="11"/>
  <c r="W168" i="11"/>
  <c r="W160" i="11"/>
  <c r="AL160" i="11" s="1"/>
  <c r="W152" i="11"/>
  <c r="AL152" i="11" s="1"/>
  <c r="W136" i="11"/>
  <c r="AL136" i="11" s="1"/>
  <c r="W122" i="11"/>
  <c r="AL122" i="11" s="1"/>
  <c r="W114" i="11"/>
  <c r="AL114" i="11" s="1"/>
  <c r="W104" i="11"/>
  <c r="AL104" i="11" s="1"/>
  <c r="W88" i="11"/>
  <c r="AL88" i="11" s="1"/>
  <c r="W48" i="11"/>
  <c r="AL48" i="11" s="1"/>
  <c r="W32" i="11"/>
  <c r="AL32" i="11" s="1"/>
  <c r="W14" i="11"/>
  <c r="AL14" i="11" s="1"/>
  <c r="W208" i="11"/>
  <c r="AL208" i="11" s="1"/>
  <c r="W192" i="11"/>
  <c r="AL192" i="11" s="1"/>
  <c r="W46" i="11"/>
  <c r="AL46" i="11" s="1"/>
  <c r="W33" i="11"/>
  <c r="AL33" i="11" s="1"/>
  <c r="W10" i="11"/>
  <c r="AL10" i="11" s="1"/>
  <c r="W70" i="11"/>
  <c r="AL70" i="11" s="1"/>
  <c r="W53" i="11"/>
  <c r="AL53" i="11" s="1"/>
  <c r="W34" i="11"/>
  <c r="AL34" i="11" s="1"/>
  <c r="W21" i="11"/>
  <c r="AL21" i="11" s="1"/>
  <c r="W9" i="11"/>
  <c r="AL9" i="11" s="1"/>
  <c r="W491" i="11"/>
  <c r="AL491" i="11" s="1"/>
  <c r="W35" i="11"/>
  <c r="AL35" i="11" s="1"/>
  <c r="W400" i="11"/>
  <c r="AL400" i="11" s="1"/>
  <c r="W225" i="11"/>
  <c r="AL225" i="11" s="1"/>
  <c r="W212" i="11"/>
  <c r="X212" i="11" s="1"/>
  <c r="AA212" i="11" s="1"/>
  <c r="AJ212" i="11" s="1"/>
  <c r="W504" i="11"/>
  <c r="X504" i="11" s="1"/>
  <c r="AA504" i="11" s="1"/>
  <c r="AJ504" i="11" s="1"/>
  <c r="W190" i="11"/>
  <c r="AL190" i="11" s="1"/>
  <c r="W431" i="11"/>
  <c r="AL431" i="11" s="1"/>
  <c r="W193" i="11"/>
  <c r="AL193" i="11" s="1"/>
  <c r="W52" i="11"/>
  <c r="AL52" i="11" s="1"/>
  <c r="W518" i="11"/>
  <c r="AL518" i="11" s="1"/>
  <c r="W508" i="11"/>
  <c r="X508" i="11" s="1"/>
  <c r="AA508" i="11" s="1"/>
  <c r="AJ508" i="11" s="1"/>
  <c r="W415" i="11"/>
  <c r="AL415" i="11" s="1"/>
  <c r="W20" i="11"/>
  <c r="AL20" i="11" s="1"/>
  <c r="W411" i="11"/>
  <c r="AL411" i="11" s="1"/>
  <c r="W183" i="11"/>
  <c r="AL183" i="11" s="1"/>
  <c r="W175" i="11"/>
  <c r="X175" i="11" s="1"/>
  <c r="AA175" i="11" s="1"/>
  <c r="AJ175" i="11" s="1"/>
  <c r="W167" i="11"/>
  <c r="AL167" i="11" s="1"/>
  <c r="W159" i="11"/>
  <c r="AL159" i="11" s="1"/>
  <c r="W151" i="11"/>
  <c r="AL151" i="11" s="1"/>
  <c r="W201" i="11"/>
  <c r="X201" i="11" s="1"/>
  <c r="AA201" i="11" s="1"/>
  <c r="AJ201" i="11" s="1"/>
  <c r="W131" i="11"/>
  <c r="AL131" i="11" s="1"/>
  <c r="W113" i="11"/>
  <c r="AL113" i="11" s="1"/>
  <c r="W97" i="11"/>
  <c r="AL97" i="11" s="1"/>
  <c r="W466" i="11"/>
  <c r="AL466" i="11" s="1"/>
  <c r="W442" i="11"/>
  <c r="AL442" i="11" s="1"/>
  <c r="W480" i="11"/>
  <c r="AL480" i="11" s="1"/>
  <c r="W456" i="11"/>
  <c r="AL456" i="11" s="1"/>
  <c r="W247" i="11"/>
  <c r="AL247" i="11" s="1"/>
  <c r="W239" i="11"/>
  <c r="AL239" i="11" s="1"/>
  <c r="W430" i="11"/>
  <c r="AL430" i="11" s="1"/>
  <c r="W342" i="11"/>
  <c r="AL342" i="11" s="1"/>
  <c r="W520" i="11"/>
  <c r="AL520" i="11" s="1"/>
  <c r="W468" i="11"/>
  <c r="AL468" i="11" s="1"/>
  <c r="W257" i="11"/>
  <c r="AL257" i="11" s="1"/>
  <c r="W249" i="11"/>
  <c r="AL249" i="11" s="1"/>
  <c r="W241" i="11"/>
  <c r="AL241" i="11" s="1"/>
  <c r="W233" i="11"/>
  <c r="AL233" i="11" s="1"/>
  <c r="W461" i="11"/>
  <c r="AL461" i="11" s="1"/>
  <c r="W346" i="11"/>
  <c r="AL346" i="11" s="1"/>
  <c r="W338" i="11"/>
  <c r="AL338" i="11" s="1"/>
  <c r="W295" i="11"/>
  <c r="AL295" i="11" s="1"/>
  <c r="W276" i="11"/>
  <c r="AL276" i="11" s="1"/>
  <c r="W227" i="11"/>
  <c r="AL227" i="11" s="1"/>
  <c r="W526" i="11"/>
  <c r="AL526" i="11" s="1"/>
  <c r="W543" i="11"/>
  <c r="AL543" i="11" s="1"/>
  <c r="W544" i="11"/>
  <c r="AL544" i="11" s="1"/>
  <c r="W536" i="11"/>
  <c r="AL536" i="11" s="1"/>
  <c r="W523" i="11"/>
  <c r="AL523" i="11" s="1"/>
  <c r="W506" i="11"/>
  <c r="AL506" i="11" s="1"/>
  <c r="W264" i="11"/>
  <c r="AL264" i="11" s="1"/>
  <c r="W260" i="11"/>
  <c r="AL260" i="11" s="1"/>
  <c r="W256" i="11"/>
  <c r="AL256" i="11" s="1"/>
  <c r="W252" i="11"/>
  <c r="AL252" i="11" s="1"/>
  <c r="W248" i="11"/>
  <c r="AL248" i="11" s="1"/>
  <c r="W244" i="11"/>
  <c r="AL244" i="11" s="1"/>
  <c r="W240" i="11"/>
  <c r="AL240" i="11" s="1"/>
  <c r="W236" i="11"/>
  <c r="AL236" i="11" s="1"/>
  <c r="W232" i="11"/>
  <c r="AL232" i="11" s="1"/>
  <c r="X105" i="11"/>
  <c r="AA105" i="11" s="1"/>
  <c r="AJ105" i="11" s="1"/>
  <c r="W534" i="11"/>
  <c r="AL534" i="11" s="1"/>
  <c r="W524" i="11"/>
  <c r="AL524" i="11" s="1"/>
  <c r="W505" i="11"/>
  <c r="AL505" i="11" s="1"/>
  <c r="W483" i="11"/>
  <c r="AL483" i="11" s="1"/>
  <c r="W434" i="11"/>
  <c r="AL434" i="11" s="1"/>
  <c r="W418" i="11"/>
  <c r="AL418" i="11" s="1"/>
  <c r="W334" i="11"/>
  <c r="AL334" i="11" s="1"/>
  <c r="W511" i="11"/>
  <c r="AL511" i="11" s="1"/>
  <c r="W499" i="11"/>
  <c r="AL499" i="11" s="1"/>
  <c r="W482" i="11"/>
  <c r="AL482" i="11" s="1"/>
  <c r="W465" i="11"/>
  <c r="AL465" i="11" s="1"/>
  <c r="W440" i="11"/>
  <c r="AL440" i="11" s="1"/>
  <c r="W374" i="11"/>
  <c r="AL374" i="11" s="1"/>
  <c r="W366" i="11"/>
  <c r="AL366" i="11" s="1"/>
  <c r="W358" i="11"/>
  <c r="X358" i="11" s="1"/>
  <c r="AA358" i="11" s="1"/>
  <c r="AJ358" i="11" s="1"/>
  <c r="W137" i="11"/>
  <c r="AL137" i="11" s="1"/>
  <c r="W95" i="11"/>
  <c r="AL95" i="11" s="1"/>
  <c r="W91" i="11"/>
  <c r="AL91" i="11" s="1"/>
  <c r="W86" i="11"/>
  <c r="AL86" i="11" s="1"/>
  <c r="W278" i="11"/>
  <c r="AL278" i="11" s="1"/>
  <c r="W150" i="11"/>
  <c r="AL150" i="11" s="1"/>
  <c r="W142" i="11"/>
  <c r="X142" i="11" s="1"/>
  <c r="AA142" i="11" s="1"/>
  <c r="AJ142" i="11" s="1"/>
  <c r="W134" i="11"/>
  <c r="AL134" i="11" s="1"/>
  <c r="W126" i="11"/>
  <c r="AL126" i="11" s="1"/>
  <c r="W96" i="11"/>
  <c r="AL96" i="11" s="1"/>
  <c r="W92" i="11"/>
  <c r="AL92" i="11" s="1"/>
  <c r="W87" i="11"/>
  <c r="AL87" i="11" s="1"/>
  <c r="W60" i="11"/>
  <c r="AL60" i="11" s="1"/>
  <c r="W4" i="11"/>
  <c r="AL4" i="11" s="1"/>
  <c r="W383" i="11"/>
  <c r="AL383" i="11" s="1"/>
  <c r="W226" i="11"/>
  <c r="AL226" i="11" s="1"/>
  <c r="W203" i="11"/>
  <c r="AL203" i="11" s="1"/>
  <c r="W31" i="11"/>
  <c r="AL31" i="11" s="1"/>
  <c r="W498" i="11"/>
  <c r="AL498" i="11" s="1"/>
  <c r="W382" i="11"/>
  <c r="AL382" i="11" s="1"/>
  <c r="W353" i="11"/>
  <c r="AL353" i="11" s="1"/>
  <c r="W73" i="11"/>
  <c r="X73" i="11" s="1"/>
  <c r="AA73" i="11" s="1"/>
  <c r="AJ73" i="11" s="1"/>
  <c r="W23" i="11"/>
  <c r="AL23" i="11" s="1"/>
  <c r="W207" i="11"/>
  <c r="AL207" i="11" s="1"/>
  <c r="W527" i="11"/>
  <c r="AL527" i="11" s="1"/>
  <c r="W509" i="11"/>
  <c r="AL509" i="11" s="1"/>
  <c r="W427" i="11"/>
  <c r="AL427" i="11" s="1"/>
  <c r="W11" i="11"/>
  <c r="X11" i="11" s="1"/>
  <c r="AA11" i="11" s="1"/>
  <c r="AJ11" i="11" s="1"/>
  <c r="W459" i="11"/>
  <c r="AL459" i="11" s="1"/>
  <c r="W285" i="11"/>
  <c r="AL285" i="11" s="1"/>
  <c r="W83" i="11"/>
  <c r="AL83" i="11" s="1"/>
  <c r="W339" i="11"/>
  <c r="AL339" i="11" s="1"/>
  <c r="W314" i="11"/>
  <c r="AL314" i="11" s="1"/>
  <c r="W298" i="11"/>
  <c r="AL298" i="11" s="1"/>
  <c r="W79" i="11"/>
  <c r="AL79" i="11" s="1"/>
  <c r="W27" i="11"/>
  <c r="X27" i="11" s="1"/>
  <c r="AA27" i="11" s="1"/>
  <c r="AJ27" i="11" s="1"/>
  <c r="W191" i="11"/>
  <c r="AL191" i="11" s="1"/>
  <c r="W479" i="11"/>
  <c r="AL479" i="11" s="1"/>
  <c r="W463" i="11"/>
  <c r="AL463" i="11" s="1"/>
  <c r="W445" i="11"/>
  <c r="AL445" i="11" s="1"/>
  <c r="W420" i="11"/>
  <c r="AL420" i="11" s="1"/>
  <c r="W404" i="11"/>
  <c r="AL404" i="11" s="1"/>
  <c r="W492" i="11"/>
  <c r="AL492" i="11" s="1"/>
  <c r="W399" i="11"/>
  <c r="AL399" i="11" s="1"/>
  <c r="W375" i="11"/>
  <c r="AL375" i="11" s="1"/>
  <c r="W359" i="11"/>
  <c r="AL359" i="11" s="1"/>
  <c r="W321" i="11"/>
  <c r="AL321" i="11" s="1"/>
  <c r="W313" i="11"/>
  <c r="AL313" i="11" s="1"/>
  <c r="W305" i="11"/>
  <c r="X305" i="11" s="1"/>
  <c r="AA305" i="11" s="1"/>
  <c r="AJ305" i="11" s="1"/>
  <c r="W297" i="11"/>
  <c r="AL297" i="11" s="1"/>
  <c r="W283" i="11"/>
  <c r="AL283" i="11" s="1"/>
  <c r="W275" i="11"/>
  <c r="AL275" i="11" s="1"/>
  <c r="W267" i="11"/>
  <c r="AL267" i="11" s="1"/>
  <c r="W395" i="11"/>
  <c r="AL395" i="11" s="1"/>
  <c r="W379" i="11"/>
  <c r="AL379" i="11" s="1"/>
  <c r="W363" i="11"/>
  <c r="X363" i="11" s="1"/>
  <c r="AA363" i="11" s="1"/>
  <c r="AJ363" i="11" s="1"/>
  <c r="W320" i="11"/>
  <c r="AL320" i="11" s="1"/>
  <c r="W304" i="11"/>
  <c r="AL304" i="11" s="1"/>
  <c r="W286" i="11"/>
  <c r="AL286" i="11" s="1"/>
  <c r="W270" i="11"/>
  <c r="AL270" i="11" s="1"/>
  <c r="W217" i="11"/>
  <c r="AL217" i="11" s="1"/>
  <c r="W194" i="11"/>
  <c r="AL194" i="11" s="1"/>
  <c r="W184" i="11"/>
  <c r="AL184" i="11" s="1"/>
  <c r="W174" i="11"/>
  <c r="AL174" i="11" s="1"/>
  <c r="W166" i="11"/>
  <c r="AL166" i="11" s="1"/>
  <c r="W158" i="11"/>
  <c r="AL158" i="11" s="1"/>
  <c r="W148" i="11"/>
  <c r="AL148" i="11" s="1"/>
  <c r="W132" i="11"/>
  <c r="AL132" i="11" s="1"/>
  <c r="W120" i="11"/>
  <c r="AL120" i="11" s="1"/>
  <c r="W112" i="11"/>
  <c r="X112" i="11" s="1"/>
  <c r="AA112" i="11" s="1"/>
  <c r="AJ112" i="11" s="1"/>
  <c r="W102" i="11"/>
  <c r="X102" i="11" s="1"/>
  <c r="AA102" i="11" s="1"/>
  <c r="AJ102" i="11" s="1"/>
  <c r="W59" i="11"/>
  <c r="AL59" i="11" s="1"/>
  <c r="W12" i="11"/>
  <c r="X12" i="11" s="1"/>
  <c r="AA12" i="11" s="1"/>
  <c r="AJ12" i="11" s="1"/>
  <c r="W54" i="11"/>
  <c r="AL54" i="11" s="1"/>
  <c r="W41" i="11"/>
  <c r="AL41" i="11" s="1"/>
  <c r="W22" i="11"/>
  <c r="AL22" i="11" s="1"/>
  <c r="W8" i="11"/>
  <c r="AL8" i="11" s="1"/>
  <c r="W67" i="11"/>
  <c r="AL67" i="11" s="1"/>
  <c r="W42" i="11"/>
  <c r="X42" i="11" s="1"/>
  <c r="AA42" i="11" s="1"/>
  <c r="AJ42" i="11" s="1"/>
  <c r="W29" i="11"/>
  <c r="AL29" i="11" s="1"/>
  <c r="W529" i="11"/>
  <c r="X529" i="11" s="1"/>
  <c r="AA529" i="11" s="1"/>
  <c r="AJ529" i="11" s="1"/>
  <c r="W365" i="11"/>
  <c r="AL365" i="11" s="1"/>
  <c r="W223" i="11"/>
  <c r="AL223" i="11" s="1"/>
  <c r="W198" i="11"/>
  <c r="AL198" i="11" s="1"/>
  <c r="W44" i="11"/>
  <c r="AL44" i="11" s="1"/>
  <c r="W500" i="11"/>
  <c r="AL500" i="11" s="1"/>
  <c r="W188" i="11"/>
  <c r="AL188" i="11" s="1"/>
  <c r="W535" i="11"/>
  <c r="AL535" i="11" s="1"/>
  <c r="W516" i="11"/>
  <c r="AL516" i="11" s="1"/>
  <c r="W357" i="11"/>
  <c r="AL357" i="11" s="1"/>
  <c r="W423" i="11"/>
  <c r="AL423" i="11" s="1"/>
  <c r="W181" i="11"/>
  <c r="X181" i="11" s="1"/>
  <c r="AA181" i="11" s="1"/>
  <c r="AJ181" i="11" s="1"/>
  <c r="W173" i="11"/>
  <c r="X173" i="11" s="1"/>
  <c r="AA173" i="11" s="1"/>
  <c r="AJ173" i="11" s="1"/>
  <c r="W165" i="11"/>
  <c r="AL165" i="11" s="1"/>
  <c r="W157" i="11"/>
  <c r="X157" i="11" s="1"/>
  <c r="AA157" i="11" s="1"/>
  <c r="AJ157" i="11" s="1"/>
  <c r="W147" i="11"/>
  <c r="X147" i="11" s="1"/>
  <c r="AA147" i="11" s="1"/>
  <c r="AJ147" i="11" s="1"/>
  <c r="W127" i="11"/>
  <c r="AL127" i="11" s="1"/>
  <c r="W109" i="11"/>
  <c r="AL109" i="11" s="1"/>
  <c r="W478" i="11"/>
  <c r="AL478" i="11" s="1"/>
  <c r="W454" i="11"/>
  <c r="AL454" i="11" s="1"/>
  <c r="X374" i="11"/>
  <c r="AA374" i="11" s="1"/>
  <c r="AJ374" i="11" s="1"/>
  <c r="X442" i="11"/>
  <c r="AA442" i="11" s="1"/>
  <c r="AJ442" i="11" s="1"/>
  <c r="X197" i="11"/>
  <c r="AA197" i="11" s="1"/>
  <c r="AJ197" i="11" s="1"/>
  <c r="X58" i="11"/>
  <c r="AA58" i="11" s="1"/>
  <c r="AJ58" i="11" s="1"/>
  <c r="X225" i="11"/>
  <c r="AA225" i="11" s="1"/>
  <c r="AJ225" i="11" s="1"/>
  <c r="X32" i="11"/>
  <c r="AA32" i="11" s="1"/>
  <c r="AJ32" i="11" s="1"/>
  <c r="X172" i="11"/>
  <c r="AA172" i="11" s="1"/>
  <c r="AJ172" i="11" s="1"/>
  <c r="X429" i="11"/>
  <c r="AA429" i="11" s="1"/>
  <c r="AJ429" i="11" s="1"/>
  <c r="X200" i="11"/>
  <c r="AA200" i="11" s="1"/>
  <c r="AJ200" i="11" s="1"/>
  <c r="X171" i="11"/>
  <c r="AA171" i="11" s="1"/>
  <c r="AJ171" i="11" s="1"/>
  <c r="X40" i="11"/>
  <c r="AA40" i="11" s="1"/>
  <c r="AJ40" i="11" s="1"/>
  <c r="X407" i="11"/>
  <c r="AA407" i="11" s="1"/>
  <c r="AJ407" i="11" s="1"/>
  <c r="X273" i="11"/>
  <c r="AA273" i="11" s="1"/>
  <c r="AJ273" i="11" s="1"/>
  <c r="X440" i="11"/>
  <c r="AA440" i="11" s="1"/>
  <c r="AJ440" i="11" s="1"/>
  <c r="X414" i="11"/>
  <c r="AA414" i="11" s="1"/>
  <c r="AJ414" i="11" s="1"/>
  <c r="X39" i="11"/>
  <c r="AA39" i="11" s="1"/>
  <c r="AJ39" i="11" s="1"/>
  <c r="X293" i="11"/>
  <c r="AA293" i="11" s="1"/>
  <c r="AJ293" i="11" s="1"/>
  <c r="X182" i="11"/>
  <c r="AA182" i="11" s="1"/>
  <c r="AJ182" i="11" s="1"/>
  <c r="X452" i="11"/>
  <c r="AA452" i="11" s="1"/>
  <c r="AJ452" i="11" s="1"/>
  <c r="AK452" i="11"/>
  <c r="X292" i="11"/>
  <c r="AA292" i="11" s="1"/>
  <c r="AJ292" i="11" s="1"/>
  <c r="AK292" i="11"/>
  <c r="AK396" i="11"/>
  <c r="AK389" i="11"/>
  <c r="X494" i="11"/>
  <c r="AA494" i="11" s="1"/>
  <c r="AJ494" i="11" s="1"/>
  <c r="AK494" i="11"/>
  <c r="AK198" i="11"/>
  <c r="AK535" i="11"/>
  <c r="AK411" i="11"/>
  <c r="X177" i="11"/>
  <c r="AA177" i="11" s="1"/>
  <c r="AJ177" i="11" s="1"/>
  <c r="AK177" i="11"/>
  <c r="X169" i="11"/>
  <c r="AA169" i="11" s="1"/>
  <c r="AJ169" i="11" s="1"/>
  <c r="AK169" i="11"/>
  <c r="X161" i="11"/>
  <c r="AA161" i="11" s="1"/>
  <c r="AJ161" i="11" s="1"/>
  <c r="AK161" i="11"/>
  <c r="X153" i="11"/>
  <c r="AA153" i="11" s="1"/>
  <c r="AJ153" i="11" s="1"/>
  <c r="AK153" i="11"/>
  <c r="X496" i="11"/>
  <c r="AA496" i="11" s="1"/>
  <c r="AJ496" i="11" s="1"/>
  <c r="X403" i="11"/>
  <c r="AA403" i="11" s="1"/>
  <c r="AJ403" i="11" s="1"/>
  <c r="X300" i="11"/>
  <c r="AA300" i="11" s="1"/>
  <c r="AJ300" i="11" s="1"/>
  <c r="X118" i="11"/>
  <c r="AA118" i="11" s="1"/>
  <c r="AJ118" i="11" s="1"/>
  <c r="X28" i="11"/>
  <c r="AA28" i="11" s="1"/>
  <c r="AJ28" i="11" s="1"/>
  <c r="AK383" i="11"/>
  <c r="X349" i="11"/>
  <c r="AA349" i="11" s="1"/>
  <c r="AJ349" i="11" s="1"/>
  <c r="AK349" i="11"/>
  <c r="AK59" i="11"/>
  <c r="AK167" i="11"/>
  <c r="X159" i="11"/>
  <c r="AA159" i="11" s="1"/>
  <c r="AJ159" i="11" s="1"/>
  <c r="AK159" i="11"/>
  <c r="AK151" i="11"/>
  <c r="X143" i="11"/>
  <c r="AA143" i="11" s="1"/>
  <c r="AJ143" i="11" s="1"/>
  <c r="AK143" i="11"/>
  <c r="AK135" i="11"/>
  <c r="AK127" i="11"/>
  <c r="AK5" i="11"/>
  <c r="X190" i="11"/>
  <c r="AA190" i="11" s="1"/>
  <c r="AJ190" i="11" s="1"/>
  <c r="AK190" i="11"/>
  <c r="X413" i="11"/>
  <c r="AA413" i="11" s="1"/>
  <c r="AJ413" i="11" s="1"/>
  <c r="X392" i="11"/>
  <c r="AA392" i="11" s="1"/>
  <c r="AJ392" i="11" s="1"/>
  <c r="X351" i="11"/>
  <c r="AA351" i="11" s="1"/>
  <c r="AJ351" i="11" s="1"/>
  <c r="X224" i="11"/>
  <c r="AA224" i="11" s="1"/>
  <c r="AJ224" i="11" s="1"/>
  <c r="X13" i="11"/>
  <c r="AA13" i="11" s="1"/>
  <c r="AJ13" i="11" s="1"/>
  <c r="X284" i="11"/>
  <c r="AA284" i="11" s="1"/>
  <c r="AJ284" i="11" s="1"/>
  <c r="AK284" i="11"/>
  <c r="X522" i="11"/>
  <c r="AA522" i="11" s="1"/>
  <c r="AJ522" i="11" s="1"/>
  <c r="AK522" i="11"/>
  <c r="AK400" i="11"/>
  <c r="X165" i="11"/>
  <c r="AA165" i="11" s="1"/>
  <c r="AJ165" i="11" s="1"/>
  <c r="AK165" i="11"/>
  <c r="AK269" i="11"/>
  <c r="AK423" i="11"/>
  <c r="X66" i="11"/>
  <c r="AA66" i="11" s="1"/>
  <c r="AJ66" i="11" s="1"/>
  <c r="X96" i="11"/>
  <c r="AA96" i="11" s="1"/>
  <c r="AJ96" i="11" s="1"/>
  <c r="X449" i="11"/>
  <c r="AA449" i="11" s="1"/>
  <c r="AJ449" i="11" s="1"/>
  <c r="X310" i="11"/>
  <c r="AA310" i="11" s="1"/>
  <c r="AJ310" i="11" s="1"/>
  <c r="X76" i="11"/>
  <c r="AA76" i="11" s="1"/>
  <c r="AJ76" i="11" s="1"/>
  <c r="X534" i="11"/>
  <c r="AA534" i="11" s="1"/>
  <c r="AJ534" i="11" s="1"/>
  <c r="X113" i="11"/>
  <c r="AA113" i="11" s="1"/>
  <c r="AJ113" i="11" s="1"/>
  <c r="X97" i="11"/>
  <c r="AA97" i="11" s="1"/>
  <c r="AJ97" i="11" s="1"/>
  <c r="X119" i="11"/>
  <c r="AA119" i="11" s="1"/>
  <c r="AJ119" i="11" s="1"/>
  <c r="X538" i="11"/>
  <c r="AA538" i="11" s="1"/>
  <c r="AJ538" i="11" s="1"/>
  <c r="X371" i="11"/>
  <c r="AA371" i="11" s="1"/>
  <c r="AJ371" i="11" s="1"/>
  <c r="X372" i="11"/>
  <c r="AA372" i="11" s="1"/>
  <c r="AJ372" i="11" s="1"/>
  <c r="X82" i="11"/>
  <c r="AA82" i="11" s="1"/>
  <c r="AJ82" i="11" s="1"/>
  <c r="X110" i="11"/>
  <c r="AA110" i="11" s="1"/>
  <c r="AJ110" i="11" s="1"/>
  <c r="X228" i="11"/>
  <c r="AA228" i="11" s="1"/>
  <c r="AJ228" i="11" s="1"/>
  <c r="X95" i="11"/>
  <c r="AA95" i="11" s="1"/>
  <c r="AJ95" i="11" s="1"/>
  <c r="X397" i="11"/>
  <c r="AA397" i="11" s="1"/>
  <c r="AJ397" i="11" s="1"/>
  <c r="X391" i="11"/>
  <c r="AA391" i="11" s="1"/>
  <c r="AJ391" i="11" s="1"/>
  <c r="X162" i="11"/>
  <c r="AA162" i="11" s="1"/>
  <c r="AJ162" i="11" s="1"/>
  <c r="X357" i="11"/>
  <c r="AA357" i="11" s="1"/>
  <c r="AJ357" i="11" s="1"/>
  <c r="X359" i="11"/>
  <c r="AA359" i="11" s="1"/>
  <c r="AJ359" i="11" s="1"/>
  <c r="X324" i="11"/>
  <c r="AA324" i="11" s="1"/>
  <c r="AJ324" i="11" s="1"/>
  <c r="X344" i="11"/>
  <c r="AA344" i="11" s="1"/>
  <c r="AJ344" i="11" s="1"/>
  <c r="X226" i="11"/>
  <c r="AA226" i="11" s="1"/>
  <c r="AJ226" i="11" s="1"/>
  <c r="X55" i="11"/>
  <c r="AA55" i="11" s="1"/>
  <c r="AJ55" i="11" s="1"/>
  <c r="X31" i="11"/>
  <c r="AA31" i="11" s="1"/>
  <c r="AJ31" i="11" s="1"/>
  <c r="X415" i="11"/>
  <c r="AA415" i="11" s="1"/>
  <c r="AJ415" i="11" s="1"/>
  <c r="X514" i="11"/>
  <c r="AA514" i="11" s="1"/>
  <c r="AJ514" i="11" s="1"/>
  <c r="X509" i="11"/>
  <c r="AA509" i="11" s="1"/>
  <c r="AJ509" i="11" s="1"/>
  <c r="X216" i="11"/>
  <c r="AA216" i="11" s="1"/>
  <c r="AJ216" i="11" s="1"/>
  <c r="X67" i="11"/>
  <c r="AA67" i="11" s="1"/>
  <c r="AJ67" i="11" s="1"/>
  <c r="X528" i="11"/>
  <c r="AA528" i="11" s="1"/>
  <c r="AJ528" i="11" s="1"/>
  <c r="X356" i="11"/>
  <c r="AA356" i="11" s="1"/>
  <c r="AJ356" i="11" s="1"/>
  <c r="X490" i="11"/>
  <c r="AA490" i="11" s="1"/>
  <c r="AJ490" i="11" s="1"/>
  <c r="X158" i="11"/>
  <c r="AA158" i="11" s="1"/>
  <c r="AJ158" i="11" s="1"/>
  <c r="X150" i="11"/>
  <c r="AA150" i="11" s="1"/>
  <c r="AJ150" i="11" s="1"/>
  <c r="X288" i="11"/>
  <c r="AA288" i="11" s="1"/>
  <c r="AJ288" i="11" s="1"/>
  <c r="X499" i="11"/>
  <c r="AA499" i="11" s="1"/>
  <c r="AJ499" i="11" s="1"/>
  <c r="X422" i="11"/>
  <c r="AA422" i="11" s="1"/>
  <c r="AJ422" i="11" s="1"/>
  <c r="X304" i="11"/>
  <c r="AA304" i="11" s="1"/>
  <c r="AJ304" i="11" s="1"/>
  <c r="X352" i="11"/>
  <c r="AA352" i="11" s="1"/>
  <c r="AJ352" i="11" s="1"/>
  <c r="X285" i="11"/>
  <c r="AA285" i="11" s="1"/>
  <c r="AJ285" i="11" s="1"/>
  <c r="X187" i="11"/>
  <c r="AA187" i="11" s="1"/>
  <c r="AJ187" i="11" s="1"/>
  <c r="X109" i="11"/>
  <c r="AA109" i="11" s="1"/>
  <c r="AJ109" i="11" s="1"/>
  <c r="X84" i="11"/>
  <c r="AA84" i="11" s="1"/>
  <c r="AJ84" i="11" s="1"/>
  <c r="X54" i="11"/>
  <c r="AA54" i="11" s="1"/>
  <c r="AJ54" i="11" s="1"/>
  <c r="X404" i="11"/>
  <c r="AA404" i="11" s="1"/>
  <c r="AJ404" i="11" s="1"/>
  <c r="X498" i="11"/>
  <c r="AA498" i="11" s="1"/>
  <c r="AJ498" i="11" s="1"/>
  <c r="X482" i="11"/>
  <c r="AA482" i="11" s="1"/>
  <c r="AJ482" i="11" s="1"/>
  <c r="X441" i="11"/>
  <c r="AA441" i="11" s="1"/>
  <c r="AJ441" i="11" s="1"/>
  <c r="X377" i="11"/>
  <c r="AA377" i="11" s="1"/>
  <c r="AJ377" i="11" s="1"/>
  <c r="X350" i="11"/>
  <c r="AA350" i="11" s="1"/>
  <c r="AJ350" i="11" s="1"/>
  <c r="X360" i="11"/>
  <c r="AA360" i="11" s="1"/>
  <c r="AJ360" i="11" s="1"/>
  <c r="X272" i="11"/>
  <c r="AA272" i="11" s="1"/>
  <c r="AJ272" i="11" s="1"/>
  <c r="X298" i="11"/>
  <c r="AA298" i="11" s="1"/>
  <c r="AJ298" i="11" s="1"/>
  <c r="X141" i="11"/>
  <c r="AA141" i="11" s="1"/>
  <c r="AJ141" i="11" s="1"/>
  <c r="X519" i="11"/>
  <c r="AA519" i="11" s="1"/>
  <c r="AJ519" i="11" s="1"/>
  <c r="X501" i="11"/>
  <c r="AA501" i="11" s="1"/>
  <c r="AJ501" i="11" s="1"/>
  <c r="X489" i="11"/>
  <c r="AA489" i="11" s="1"/>
  <c r="AJ489" i="11" s="1"/>
  <c r="X435" i="11"/>
  <c r="AA435" i="11" s="1"/>
  <c r="AJ435" i="11" s="1"/>
  <c r="X394" i="11"/>
  <c r="AA394" i="11" s="1"/>
  <c r="AJ394" i="11" s="1"/>
  <c r="X316" i="11"/>
  <c r="AA316" i="11" s="1"/>
  <c r="AJ316" i="11" s="1"/>
  <c r="X364" i="11"/>
  <c r="AA364" i="11" s="1"/>
  <c r="AJ364" i="11" s="1"/>
  <c r="X214" i="11"/>
  <c r="AA214" i="11" s="1"/>
  <c r="AJ214" i="11" s="1"/>
  <c r="X296" i="11"/>
  <c r="AA296" i="11" s="1"/>
  <c r="AJ296" i="11" s="1"/>
  <c r="X195" i="11"/>
  <c r="AA195" i="11" s="1"/>
  <c r="AJ195" i="11" s="1"/>
  <c r="X189" i="11"/>
  <c r="AA189" i="11" s="1"/>
  <c r="AJ189" i="11" s="1"/>
  <c r="X116" i="11"/>
  <c r="AA116" i="11" s="1"/>
  <c r="AJ116" i="11" s="1"/>
  <c r="X108" i="11"/>
  <c r="AA108" i="11" s="1"/>
  <c r="AJ108" i="11" s="1"/>
  <c r="X154" i="11"/>
  <c r="AA154" i="11" s="1"/>
  <c r="AJ154" i="11" s="1"/>
  <c r="X98" i="11"/>
  <c r="AA98" i="11" s="1"/>
  <c r="AJ98" i="11" s="1"/>
  <c r="X107" i="11"/>
  <c r="AA107" i="11" s="1"/>
  <c r="AJ107" i="11" s="1"/>
  <c r="X49" i="11"/>
  <c r="AA49" i="11" s="1"/>
  <c r="AJ49" i="11" s="1"/>
  <c r="X38" i="11"/>
  <c r="AA38" i="11" s="1"/>
  <c r="AJ38" i="11" s="1"/>
  <c r="X24" i="11"/>
  <c r="AA24" i="11" s="1"/>
  <c r="AJ24" i="11" s="1"/>
  <c r="X6" i="11"/>
  <c r="AA6" i="11" s="1"/>
  <c r="AJ6" i="11" s="1"/>
  <c r="X405" i="11"/>
  <c r="AA405" i="11" s="1"/>
  <c r="AJ405" i="11" s="1"/>
  <c r="X516" i="11"/>
  <c r="AA516" i="11" s="1"/>
  <c r="AJ516" i="11" s="1"/>
  <c r="X518" i="11"/>
  <c r="AA518" i="11" s="1"/>
  <c r="AJ518" i="11" s="1"/>
  <c r="X493" i="11"/>
  <c r="AA493" i="11" s="1"/>
  <c r="AJ493" i="11" s="1"/>
  <c r="X373" i="11"/>
  <c r="AA373" i="11" s="1"/>
  <c r="AJ373" i="11" s="1"/>
  <c r="X388" i="11"/>
  <c r="AA388" i="11" s="1"/>
  <c r="AJ388" i="11" s="1"/>
  <c r="X346" i="11"/>
  <c r="AA346" i="11" s="1"/>
  <c r="AJ346" i="11" s="1"/>
  <c r="X328" i="11"/>
  <c r="AA328" i="11" s="1"/>
  <c r="AJ328" i="11" s="1"/>
  <c r="X306" i="11"/>
  <c r="AA306" i="11" s="1"/>
  <c r="AJ306" i="11" s="1"/>
  <c r="X327" i="11"/>
  <c r="AA327" i="11" s="1"/>
  <c r="AJ327" i="11" s="1"/>
  <c r="X317" i="11"/>
  <c r="AA317" i="11" s="1"/>
  <c r="AJ317" i="11" s="1"/>
  <c r="X301" i="11"/>
  <c r="AA301" i="11" s="1"/>
  <c r="AJ301" i="11" s="1"/>
  <c r="X227" i="11"/>
  <c r="AA227" i="11" s="1"/>
  <c r="AJ227" i="11" s="1"/>
  <c r="X211" i="11"/>
  <c r="AA211" i="11" s="1"/>
  <c r="AJ211" i="11" s="1"/>
  <c r="X204" i="11"/>
  <c r="AA204" i="11" s="1"/>
  <c r="AJ204" i="11" s="1"/>
  <c r="X140" i="11"/>
  <c r="AA140" i="11" s="1"/>
  <c r="AJ140" i="11" s="1"/>
  <c r="X37" i="11"/>
  <c r="AA37" i="11" s="1"/>
  <c r="AJ37" i="11" s="1"/>
  <c r="X180" i="11"/>
  <c r="AA180" i="11" s="1"/>
  <c r="AJ180" i="11" s="1"/>
  <c r="X545" i="11"/>
  <c r="AA545" i="11" s="1"/>
  <c r="AJ545" i="11" s="1"/>
  <c r="X438" i="11"/>
  <c r="AA438" i="11" s="1"/>
  <c r="AJ438" i="11" s="1"/>
  <c r="X432" i="11"/>
  <c r="AA432" i="11" s="1"/>
  <c r="AJ432" i="11" s="1"/>
  <c r="X408" i="11"/>
  <c r="AA408" i="11" s="1"/>
  <c r="AJ408" i="11" s="1"/>
  <c r="X322" i="11"/>
  <c r="AA322" i="11" s="1"/>
  <c r="AJ322" i="11" s="1"/>
  <c r="X312" i="11"/>
  <c r="AA312" i="11" s="1"/>
  <c r="AJ312" i="11" s="1"/>
  <c r="X343" i="11"/>
  <c r="AA343" i="11" s="1"/>
  <c r="AJ343" i="11" s="1"/>
  <c r="X380" i="11"/>
  <c r="AA380" i="11" s="1"/>
  <c r="AJ380" i="11" s="1"/>
  <c r="X325" i="11"/>
  <c r="AA325" i="11" s="1"/>
  <c r="AJ325" i="11" s="1"/>
  <c r="X56" i="11"/>
  <c r="AA56" i="11" s="1"/>
  <c r="AJ56" i="11" s="1"/>
  <c r="X51" i="11"/>
  <c r="AA51" i="11" s="1"/>
  <c r="AJ51" i="11" s="1"/>
  <c r="X36" i="11"/>
  <c r="AA36" i="11" s="1"/>
  <c r="AJ36" i="11" s="1"/>
  <c r="X22" i="11"/>
  <c r="AA22" i="11" s="1"/>
  <c r="AJ22" i="11" s="1"/>
  <c r="X15" i="11"/>
  <c r="AA15" i="11" s="1"/>
  <c r="AJ15" i="11" s="1"/>
  <c r="X61" i="11"/>
  <c r="AA61" i="11" s="1"/>
  <c r="AJ61" i="11" s="1"/>
  <c r="X406" i="11"/>
  <c r="AA406" i="11" s="1"/>
  <c r="AJ406" i="11" s="1"/>
  <c r="X376" i="11"/>
  <c r="AA376" i="11" s="1"/>
  <c r="AJ376" i="11" s="1"/>
  <c r="X295" i="11"/>
  <c r="AA295" i="11" s="1"/>
  <c r="AJ295" i="11" s="1"/>
  <c r="X134" i="11"/>
  <c r="AA134" i="11" s="1"/>
  <c r="AJ134" i="11" s="1"/>
  <c r="X385" i="11"/>
  <c r="AA385" i="11" s="1"/>
  <c r="AJ385" i="11" s="1"/>
  <c r="X246" i="11"/>
  <c r="AA246" i="11" s="1"/>
  <c r="AJ246" i="11" s="1"/>
  <c r="X319" i="11"/>
  <c r="AA319" i="11" s="1"/>
  <c r="AJ319" i="11" s="1"/>
  <c r="X311" i="11"/>
  <c r="AA311" i="11" s="1"/>
  <c r="AJ311" i="11" s="1"/>
  <c r="X303" i="11"/>
  <c r="AA303" i="11" s="1"/>
  <c r="AJ303" i="11" s="1"/>
  <c r="X297" i="11"/>
  <c r="AA297" i="11" s="1"/>
  <c r="AJ297" i="11" s="1"/>
  <c r="X362" i="11"/>
  <c r="AA362" i="11" s="1"/>
  <c r="AJ362" i="11" s="1"/>
  <c r="X398" i="11"/>
  <c r="AA398" i="11" s="1"/>
  <c r="AJ398" i="11" s="1"/>
  <c r="X366" i="11"/>
  <c r="AA366" i="11" s="1"/>
  <c r="AJ366" i="11" s="1"/>
  <c r="X149" i="11"/>
  <c r="AA149" i="11" s="1"/>
  <c r="AJ149" i="11" s="1"/>
  <c r="X164" i="11"/>
  <c r="AA164" i="11" s="1"/>
  <c r="AJ164" i="11" s="1"/>
  <c r="X156" i="11"/>
  <c r="AA156" i="11" s="1"/>
  <c r="AJ156" i="11" s="1"/>
  <c r="X525" i="11"/>
  <c r="AA525" i="11" s="1"/>
  <c r="AJ525" i="11" s="1"/>
  <c r="X433" i="11"/>
  <c r="AA433" i="11" s="1"/>
  <c r="AJ433" i="11" s="1"/>
  <c r="X425" i="11"/>
  <c r="AA425" i="11" s="1"/>
  <c r="AJ425" i="11" s="1"/>
  <c r="X417" i="11"/>
  <c r="AA417" i="11" s="1"/>
  <c r="AJ417" i="11" s="1"/>
  <c r="X409" i="11"/>
  <c r="AA409" i="11" s="1"/>
  <c r="AJ409" i="11" s="1"/>
  <c r="X395" i="11"/>
  <c r="AA395" i="11" s="1"/>
  <c r="AJ395" i="11" s="1"/>
  <c r="X402" i="11"/>
  <c r="AA402" i="11" s="1"/>
  <c r="AJ402" i="11" s="1"/>
  <c r="X355" i="11"/>
  <c r="AA355" i="11" s="1"/>
  <c r="AJ355" i="11" s="1"/>
  <c r="X347" i="11"/>
  <c r="AA347" i="11" s="1"/>
  <c r="AJ347" i="11" s="1"/>
  <c r="X339" i="11"/>
  <c r="AA339" i="11" s="1"/>
  <c r="AJ339" i="11" s="1"/>
  <c r="X331" i="11"/>
  <c r="AA331" i="11" s="1"/>
  <c r="AJ331" i="11" s="1"/>
  <c r="X315" i="11"/>
  <c r="AA315" i="11" s="1"/>
  <c r="AJ315" i="11" s="1"/>
  <c r="X307" i="11"/>
  <c r="AA307" i="11" s="1"/>
  <c r="AJ307" i="11" s="1"/>
  <c r="X215" i="11"/>
  <c r="AA215" i="11" s="1"/>
  <c r="AJ215" i="11" s="1"/>
  <c r="X104" i="11"/>
  <c r="AA104" i="11" s="1"/>
  <c r="AJ104" i="11" s="1"/>
  <c r="X88" i="11"/>
  <c r="AA88" i="11" s="1"/>
  <c r="AJ88" i="11" s="1"/>
  <c r="X90" i="11"/>
  <c r="AA90" i="11" s="1"/>
  <c r="AJ90" i="11" s="1"/>
  <c r="X115" i="11"/>
  <c r="AA115" i="11" s="1"/>
  <c r="AJ115" i="11" s="1"/>
  <c r="X94" i="11"/>
  <c r="AA94" i="11" s="1"/>
  <c r="AJ94" i="11" s="1"/>
  <c r="X89" i="11"/>
  <c r="AA89" i="11" s="1"/>
  <c r="AJ89" i="11" s="1"/>
  <c r="X43" i="11"/>
  <c r="AA43" i="11" s="1"/>
  <c r="AJ43" i="11" s="1"/>
  <c r="X35" i="11"/>
  <c r="AA35" i="11" s="1"/>
  <c r="AJ35" i="11" s="1"/>
  <c r="X9" i="11"/>
  <c r="AA9" i="11" s="1"/>
  <c r="AJ9" i="11" s="1"/>
  <c r="X513" i="11"/>
  <c r="AA513" i="11" s="1"/>
  <c r="AJ513" i="11" s="1"/>
  <c r="X484" i="11"/>
  <c r="AA484" i="11" s="1"/>
  <c r="AJ484" i="11" s="1"/>
  <c r="X384" i="11"/>
  <c r="AA384" i="11" s="1"/>
  <c r="AJ384" i="11" s="1"/>
  <c r="X299" i="11"/>
  <c r="AA299" i="11" s="1"/>
  <c r="AJ299" i="11" s="1"/>
  <c r="X287" i="11"/>
  <c r="AA287" i="11" s="1"/>
  <c r="AJ287" i="11" s="1"/>
  <c r="X208" i="11"/>
  <c r="AA208" i="11" s="1"/>
  <c r="AJ208" i="11" s="1"/>
  <c r="X206" i="11"/>
  <c r="AA206" i="11" s="1"/>
  <c r="AJ206" i="11" s="1"/>
  <c r="X194" i="11"/>
  <c r="AA194" i="11" s="1"/>
  <c r="AJ194" i="11" s="1"/>
  <c r="X148" i="11"/>
  <c r="AA148" i="11" s="1"/>
  <c r="AJ148" i="11" s="1"/>
  <c r="X132" i="11"/>
  <c r="AA132" i="11" s="1"/>
  <c r="AJ132" i="11" s="1"/>
  <c r="X178" i="11"/>
  <c r="AA178" i="11" s="1"/>
  <c r="AJ178" i="11" s="1"/>
  <c r="X168" i="11"/>
  <c r="AA168" i="11" s="1"/>
  <c r="AJ168" i="11" s="1"/>
  <c r="X160" i="11"/>
  <c r="AA160" i="11" s="1"/>
  <c r="AJ160" i="11" s="1"/>
  <c r="X152" i="11"/>
  <c r="AA152" i="11" s="1"/>
  <c r="AJ152" i="11" s="1"/>
  <c r="X133" i="11"/>
  <c r="AA133" i="11" s="1"/>
  <c r="AJ133" i="11" s="1"/>
  <c r="X99" i="11"/>
  <c r="AA99" i="11" s="1"/>
  <c r="AJ99" i="11" s="1"/>
  <c r="X46" i="11"/>
  <c r="AA46" i="11" s="1"/>
  <c r="AJ46" i="11" s="1"/>
  <c r="X34" i="11"/>
  <c r="AA34" i="11" s="1"/>
  <c r="AJ34" i="11" s="1"/>
  <c r="X30" i="11"/>
  <c r="AA30" i="11" s="1"/>
  <c r="AJ30" i="11" s="1"/>
  <c r="X26" i="11"/>
  <c r="AA26" i="11" s="1"/>
  <c r="AJ26" i="11" s="1"/>
  <c r="X14" i="11"/>
  <c r="AA14" i="11" s="1"/>
  <c r="AJ14" i="11" s="1"/>
  <c r="X277" i="11"/>
  <c r="AA277" i="11" s="1"/>
  <c r="AJ277" i="11" s="1"/>
  <c r="X533" i="11"/>
  <c r="AA533" i="11" s="1"/>
  <c r="AJ533" i="11" s="1"/>
  <c r="X515" i="11"/>
  <c r="AA515" i="11" s="1"/>
  <c r="AJ515" i="11" s="1"/>
  <c r="X503" i="11"/>
  <c r="AA503" i="11" s="1"/>
  <c r="AJ503" i="11" s="1"/>
  <c r="X412" i="11"/>
  <c r="AA412" i="11" s="1"/>
  <c r="AJ412" i="11" s="1"/>
  <c r="X365" i="11"/>
  <c r="AA365" i="11" s="1"/>
  <c r="AJ365" i="11" s="1"/>
  <c r="X318" i="11"/>
  <c r="AA318" i="11" s="1"/>
  <c r="AJ318" i="11" s="1"/>
  <c r="X302" i="11"/>
  <c r="AA302" i="11" s="1"/>
  <c r="AJ302" i="11" s="1"/>
  <c r="X370" i="11"/>
  <c r="AA370" i="11" s="1"/>
  <c r="AJ370" i="11" s="1"/>
  <c r="X222" i="11"/>
  <c r="AA222" i="11" s="1"/>
  <c r="AJ222" i="11" s="1"/>
  <c r="X93" i="11"/>
  <c r="AA93" i="11" s="1"/>
  <c r="AJ93" i="11" s="1"/>
  <c r="X81" i="11"/>
  <c r="AA81" i="11" s="1"/>
  <c r="AJ81" i="11" s="1"/>
  <c r="X75" i="11"/>
  <c r="AA75" i="11" s="1"/>
  <c r="AJ75" i="11" s="1"/>
  <c r="X122" i="11"/>
  <c r="AA122" i="11" s="1"/>
  <c r="AJ122" i="11" s="1"/>
  <c r="X114" i="11"/>
  <c r="AA114" i="11" s="1"/>
  <c r="AJ114" i="11" s="1"/>
  <c r="X57" i="11"/>
  <c r="AA57" i="11" s="1"/>
  <c r="AJ57" i="11" s="1"/>
  <c r="X45" i="11"/>
  <c r="AA45" i="11" s="1"/>
  <c r="AJ45" i="11" s="1"/>
  <c r="X33" i="11"/>
  <c r="AA33" i="11" s="1"/>
  <c r="AJ33" i="11" s="1"/>
  <c r="X21" i="11"/>
  <c r="AA21" i="11" s="1"/>
  <c r="AJ21" i="11" s="1"/>
  <c r="X16" i="11"/>
  <c r="AA16" i="11" s="1"/>
  <c r="AJ16" i="11" s="1"/>
  <c r="X10" i="11"/>
  <c r="AA10" i="11" s="1"/>
  <c r="AJ10" i="11" s="1"/>
  <c r="X262" i="11"/>
  <c r="AA262" i="11" s="1"/>
  <c r="AJ262" i="11" s="1"/>
  <c r="X237" i="11"/>
  <c r="AA237" i="11" s="1"/>
  <c r="AJ237" i="11" s="1"/>
  <c r="X249" i="11"/>
  <c r="AA249" i="11" s="1"/>
  <c r="AJ249" i="11" s="1"/>
  <c r="X230" i="11"/>
  <c r="AA230" i="11" s="1"/>
  <c r="AJ230" i="11" s="1"/>
  <c r="X253" i="11"/>
  <c r="AA253" i="11" s="1"/>
  <c r="AJ253" i="11" s="1"/>
  <c r="X7" i="11"/>
  <c r="AA7" i="11" s="1"/>
  <c r="AJ7" i="11" s="1"/>
  <c r="X257" i="11"/>
  <c r="AA257" i="11" s="1"/>
  <c r="AJ257" i="11" s="1"/>
  <c r="X254" i="11"/>
  <c r="AA254" i="11" s="1"/>
  <c r="AJ254" i="11" s="1"/>
  <c r="X233" i="11"/>
  <c r="AA233" i="11" s="1"/>
  <c r="AJ233" i="11" s="1"/>
  <c r="X506" i="11"/>
  <c r="AA506" i="11" s="1"/>
  <c r="AJ506" i="11" s="1"/>
  <c r="X258" i="11"/>
  <c r="AA258" i="11" s="1"/>
  <c r="AJ258" i="11" s="1"/>
  <c r="X252" i="11"/>
  <c r="AA252" i="11" s="1"/>
  <c r="AJ252" i="11" s="1"/>
  <c r="X242" i="11"/>
  <c r="AA242" i="11" s="1"/>
  <c r="AJ242" i="11" s="1"/>
  <c r="X236" i="11"/>
  <c r="AA236" i="11" s="1"/>
  <c r="AJ236" i="11" s="1"/>
  <c r="X261" i="11"/>
  <c r="AA261" i="11" s="1"/>
  <c r="AJ261" i="11" s="1"/>
  <c r="X250" i="11"/>
  <c r="AA250" i="11" s="1"/>
  <c r="AJ250" i="11" s="1"/>
  <c r="X240" i="11"/>
  <c r="AA240" i="11" s="1"/>
  <c r="AJ240" i="11" s="1"/>
  <c r="X234" i="11"/>
  <c r="AA234" i="11" s="1"/>
  <c r="AJ234" i="11" s="1"/>
  <c r="X229" i="11"/>
  <c r="AA229" i="11" s="1"/>
  <c r="AJ229" i="11" s="1"/>
  <c r="X434" i="11"/>
  <c r="AA434" i="11" s="1"/>
  <c r="AJ434" i="11" s="1"/>
  <c r="X418" i="11"/>
  <c r="AA418" i="11" s="1"/>
  <c r="AJ418" i="11" s="1"/>
  <c r="X410" i="11"/>
  <c r="AA410" i="11" s="1"/>
  <c r="AJ410" i="11" s="1"/>
  <c r="X260" i="11"/>
  <c r="AA260" i="11" s="1"/>
  <c r="AJ260" i="11" s="1"/>
  <c r="X248" i="11"/>
  <c r="AA248" i="11" s="1"/>
  <c r="AJ248" i="11" s="1"/>
  <c r="X232" i="11"/>
  <c r="AA232" i="11" s="1"/>
  <c r="AJ232" i="11" s="1"/>
  <c r="X369" i="11"/>
  <c r="AA369" i="11" s="1"/>
  <c r="AJ369" i="11" s="1"/>
  <c r="X176" i="11"/>
  <c r="AA176" i="11" s="1"/>
  <c r="AJ176" i="11" s="1"/>
  <c r="X279" i="11"/>
  <c r="AA279" i="11" s="1"/>
  <c r="AJ279" i="11" s="1"/>
  <c r="X353" i="11"/>
  <c r="AA353" i="11" s="1"/>
  <c r="AJ353" i="11" s="1"/>
  <c r="X263" i="11"/>
  <c r="AA263" i="11" s="1"/>
  <c r="AJ263" i="11" s="1"/>
  <c r="X259" i="11"/>
  <c r="AA259" i="11" s="1"/>
  <c r="AJ259" i="11" s="1"/>
  <c r="X255" i="11"/>
  <c r="AA255" i="11" s="1"/>
  <c r="AJ255" i="11" s="1"/>
  <c r="X251" i="11"/>
  <c r="AA251" i="11" s="1"/>
  <c r="AJ251" i="11" s="1"/>
  <c r="X247" i="11"/>
  <c r="AA247" i="11" s="1"/>
  <c r="AJ247" i="11" s="1"/>
  <c r="X243" i="11"/>
  <c r="AA243" i="11" s="1"/>
  <c r="AJ243" i="11" s="1"/>
  <c r="X239" i="11"/>
  <c r="AA239" i="11" s="1"/>
  <c r="AJ239" i="11" s="1"/>
  <c r="X235" i="11"/>
  <c r="AA235" i="11" s="1"/>
  <c r="AJ235" i="11" s="1"/>
  <c r="X138" i="11"/>
  <c r="AA138" i="11" s="1"/>
  <c r="AJ138" i="11" s="1"/>
  <c r="X130" i="11"/>
  <c r="AA130" i="11" s="1"/>
  <c r="AJ130" i="11" s="1"/>
  <c r="X78" i="11"/>
  <c r="AA78" i="11" s="1"/>
  <c r="AJ78" i="11" s="1"/>
  <c r="X70" i="11"/>
  <c r="AA70" i="11" s="1"/>
  <c r="AJ70" i="11" s="1"/>
  <c r="X387" i="11"/>
  <c r="AA387" i="11" s="1"/>
  <c r="AJ387" i="11" s="1"/>
  <c r="X500" i="11"/>
  <c r="AA500" i="11" s="1"/>
  <c r="AJ500" i="11" s="1"/>
  <c r="X275" i="11"/>
  <c r="AA275" i="11" s="1"/>
  <c r="AJ275" i="11" s="1"/>
  <c r="X542" i="11"/>
  <c r="AA542" i="11" s="1"/>
  <c r="AJ542" i="11" s="1"/>
  <c r="X520" i="11"/>
  <c r="AA520" i="11" s="1"/>
  <c r="AJ520" i="11" s="1"/>
  <c r="X390" i="11"/>
  <c r="AA390" i="11" s="1"/>
  <c r="AJ390" i="11" s="1"/>
  <c r="X348" i="11"/>
  <c r="AA348" i="11" s="1"/>
  <c r="AJ348" i="11" s="1"/>
  <c r="X340" i="11"/>
  <c r="AA340" i="11" s="1"/>
  <c r="AJ340" i="11" s="1"/>
  <c r="X282" i="11"/>
  <c r="AA282" i="11" s="1"/>
  <c r="AJ282" i="11" s="1"/>
  <c r="X266" i="11"/>
  <c r="AA266" i="11" s="1"/>
  <c r="AJ266" i="11" s="1"/>
  <c r="X265" i="11"/>
  <c r="AA265" i="11" s="1"/>
  <c r="AJ265" i="11" s="1"/>
  <c r="X221" i="11"/>
  <c r="AA221" i="11" s="1"/>
  <c r="AJ221" i="11" s="1"/>
  <c r="X220" i="11"/>
  <c r="AA220" i="11" s="1"/>
  <c r="AJ220" i="11" s="1"/>
  <c r="X117" i="11"/>
  <c r="AA117" i="11" s="1"/>
  <c r="AJ117" i="11" s="1"/>
  <c r="X101" i="11"/>
  <c r="AA101" i="11" s="1"/>
  <c r="AJ101" i="11" s="1"/>
  <c r="X77" i="11"/>
  <c r="AA77" i="11" s="1"/>
  <c r="AJ77" i="11" s="1"/>
  <c r="X69" i="11"/>
  <c r="AA69" i="11" s="1"/>
  <c r="AJ69" i="11" s="1"/>
  <c r="X145" i="11"/>
  <c r="AA145" i="11" s="1"/>
  <c r="AJ145" i="11" s="1"/>
  <c r="X271" i="11"/>
  <c r="AA271" i="11" s="1"/>
  <c r="AJ271" i="11" s="1"/>
  <c r="X541" i="11"/>
  <c r="AA541" i="11" s="1"/>
  <c r="AJ541" i="11" s="1"/>
  <c r="X537" i="11"/>
  <c r="AA537" i="11" s="1"/>
  <c r="AJ537" i="11" s="1"/>
  <c r="X543" i="11"/>
  <c r="AA543" i="11" s="1"/>
  <c r="AJ543" i="11" s="1"/>
  <c r="X536" i="11"/>
  <c r="AA536" i="11" s="1"/>
  <c r="AJ536" i="11" s="1"/>
  <c r="X477" i="11"/>
  <c r="AA477" i="11" s="1"/>
  <c r="AJ477" i="11" s="1"/>
  <c r="X461" i="11"/>
  <c r="AA461" i="11" s="1"/>
  <c r="AJ461" i="11" s="1"/>
  <c r="X479" i="11"/>
  <c r="AA479" i="11" s="1"/>
  <c r="AJ479" i="11" s="1"/>
  <c r="X453" i="11"/>
  <c r="AA453" i="11" s="1"/>
  <c r="AJ453" i="11" s="1"/>
  <c r="X382" i="11"/>
  <c r="AA382" i="11" s="1"/>
  <c r="AJ382" i="11" s="1"/>
  <c r="X334" i="11"/>
  <c r="AA334" i="11" s="1"/>
  <c r="AJ334" i="11" s="1"/>
  <c r="O549" i="11"/>
  <c r="X4" i="11"/>
  <c r="X523" i="11"/>
  <c r="AA523" i="11" s="1"/>
  <c r="AJ523" i="11" s="1"/>
  <c r="X486" i="11"/>
  <c r="AA486" i="11" s="1"/>
  <c r="AJ486" i="11" s="1"/>
  <c r="X473" i="11"/>
  <c r="AA473" i="11" s="1"/>
  <c r="AJ473" i="11" s="1"/>
  <c r="X457" i="11"/>
  <c r="AA457" i="11" s="1"/>
  <c r="AJ457" i="11" s="1"/>
  <c r="X462" i="11"/>
  <c r="AA462" i="11" s="1"/>
  <c r="AJ462" i="11" s="1"/>
  <c r="X475" i="11"/>
  <c r="AA475" i="11" s="1"/>
  <c r="AJ475" i="11" s="1"/>
  <c r="X459" i="11"/>
  <c r="AA459" i="11" s="1"/>
  <c r="AJ459" i="11" s="1"/>
  <c r="X460" i="11"/>
  <c r="AA460" i="11" s="1"/>
  <c r="AJ460" i="11" s="1"/>
  <c r="X451" i="11"/>
  <c r="AA451" i="11" s="1"/>
  <c r="AJ451" i="11" s="1"/>
  <c r="X337" i="11"/>
  <c r="AA337" i="11" s="1"/>
  <c r="AJ337" i="11" s="1"/>
  <c r="X330" i="11"/>
  <c r="AA330" i="11" s="1"/>
  <c r="AJ330" i="11" s="1"/>
  <c r="X185" i="11"/>
  <c r="AA185" i="11" s="1"/>
  <c r="AJ185" i="11" s="1"/>
  <c r="V549" i="11"/>
  <c r="X539" i="11"/>
  <c r="AA539" i="11" s="1"/>
  <c r="AJ539" i="11" s="1"/>
  <c r="X540" i="11"/>
  <c r="AA540" i="11" s="1"/>
  <c r="AJ540" i="11" s="1"/>
  <c r="X521" i="11"/>
  <c r="AA521" i="11" s="1"/>
  <c r="AJ521" i="11" s="1"/>
  <c r="X469" i="11"/>
  <c r="AA469" i="11" s="1"/>
  <c r="AJ469" i="11" s="1"/>
  <c r="X474" i="11"/>
  <c r="AA474" i="11" s="1"/>
  <c r="AJ474" i="11" s="1"/>
  <c r="X458" i="11"/>
  <c r="AA458" i="11" s="1"/>
  <c r="AJ458" i="11" s="1"/>
  <c r="X471" i="11"/>
  <c r="AA471" i="11" s="1"/>
  <c r="AJ471" i="11" s="1"/>
  <c r="X455" i="11"/>
  <c r="AA455" i="11" s="1"/>
  <c r="AJ455" i="11" s="1"/>
  <c r="X333" i="11"/>
  <c r="AA333" i="11" s="1"/>
  <c r="AJ333" i="11" s="1"/>
  <c r="X485" i="11"/>
  <c r="AA485" i="11" s="1"/>
  <c r="AJ485" i="11" s="1"/>
  <c r="X481" i="11"/>
  <c r="AA481" i="11" s="1"/>
  <c r="AJ481" i="11" s="1"/>
  <c r="X465" i="11"/>
  <c r="AA465" i="11" s="1"/>
  <c r="AJ465" i="11" s="1"/>
  <c r="X470" i="11"/>
  <c r="AA470" i="11" s="1"/>
  <c r="AJ470" i="11" s="1"/>
  <c r="X454" i="11"/>
  <c r="AA454" i="11" s="1"/>
  <c r="AJ454" i="11" s="1"/>
  <c r="X467" i="11"/>
  <c r="AA467" i="11" s="1"/>
  <c r="AJ467" i="11" s="1"/>
  <c r="X472" i="11"/>
  <c r="AA472" i="11" s="1"/>
  <c r="AJ472" i="11" s="1"/>
  <c r="X464" i="11"/>
  <c r="AA464" i="11" s="1"/>
  <c r="AJ464" i="11" s="1"/>
  <c r="X456" i="11"/>
  <c r="AA456" i="11" s="1"/>
  <c r="AJ456" i="11" s="1"/>
  <c r="X329" i="11"/>
  <c r="AA329" i="11" s="1"/>
  <c r="AJ329" i="11" s="1"/>
  <c r="X62" i="11"/>
  <c r="AA62" i="11" s="1"/>
  <c r="AJ62" i="11" s="1"/>
  <c r="X399" i="11" l="1"/>
  <c r="AA399" i="11" s="1"/>
  <c r="AJ399" i="11" s="1"/>
  <c r="X430" i="11"/>
  <c r="AA430" i="11" s="1"/>
  <c r="AJ430" i="11" s="1"/>
  <c r="X52" i="11"/>
  <c r="AA52" i="11" s="1"/>
  <c r="AJ52" i="11" s="1"/>
  <c r="W549" i="11"/>
  <c r="X463" i="11"/>
  <c r="AA463" i="11" s="1"/>
  <c r="AJ463" i="11" s="1"/>
  <c r="X483" i="11"/>
  <c r="AA483" i="11" s="1"/>
  <c r="AJ483" i="11" s="1"/>
  <c r="X274" i="11"/>
  <c r="AA274" i="11" s="1"/>
  <c r="AJ274" i="11" s="1"/>
  <c r="X146" i="11"/>
  <c r="AA146" i="11" s="1"/>
  <c r="AJ146" i="11" s="1"/>
  <c r="X283" i="11"/>
  <c r="AA283" i="11" s="1"/>
  <c r="AJ283" i="11" s="1"/>
  <c r="X245" i="11"/>
  <c r="AA245" i="11" s="1"/>
  <c r="AJ245" i="11" s="1"/>
  <c r="X502" i="11"/>
  <c r="AA502" i="11" s="1"/>
  <c r="AJ502" i="11" s="1"/>
  <c r="X244" i="11"/>
  <c r="AA244" i="11" s="1"/>
  <c r="AJ244" i="11" s="1"/>
  <c r="X428" i="11"/>
  <c r="AA428" i="11" s="1"/>
  <c r="AJ428" i="11" s="1"/>
  <c r="X192" i="11"/>
  <c r="AA192" i="11" s="1"/>
  <c r="AJ192" i="11" s="1"/>
  <c r="X123" i="11"/>
  <c r="AA123" i="11" s="1"/>
  <c r="AJ123" i="11" s="1"/>
  <c r="X60" i="11"/>
  <c r="AA60" i="11" s="1"/>
  <c r="AJ60" i="11" s="1"/>
  <c r="X72" i="11"/>
  <c r="AA72" i="11" s="1"/>
  <c r="AJ72" i="11" s="1"/>
  <c r="X309" i="11"/>
  <c r="AA309" i="11" s="1"/>
  <c r="AJ309" i="11" s="1"/>
  <c r="X530" i="11"/>
  <c r="AA530" i="11" s="1"/>
  <c r="AJ530" i="11" s="1"/>
  <c r="X326" i="11"/>
  <c r="AA326" i="11" s="1"/>
  <c r="AJ326" i="11" s="1"/>
  <c r="X125" i="11"/>
  <c r="AA125" i="11" s="1"/>
  <c r="AJ125" i="11" s="1"/>
  <c r="X447" i="11"/>
  <c r="AA447" i="11" s="1"/>
  <c r="AJ447" i="11" s="1"/>
  <c r="X268" i="11"/>
  <c r="AA268" i="11" s="1"/>
  <c r="AJ268" i="11" s="1"/>
  <c r="X166" i="11"/>
  <c r="AA166" i="11" s="1"/>
  <c r="AJ166" i="11" s="1"/>
  <c r="X338" i="11"/>
  <c r="AA338" i="11" s="1"/>
  <c r="AJ338" i="11" s="1"/>
  <c r="X71" i="11"/>
  <c r="AA71" i="11" s="1"/>
  <c r="AJ71" i="11" s="1"/>
  <c r="X308" i="11"/>
  <c r="AA308" i="11" s="1"/>
  <c r="AJ308" i="11" s="1"/>
  <c r="X290" i="11"/>
  <c r="AA290" i="11" s="1"/>
  <c r="AJ290" i="11" s="1"/>
  <c r="X131" i="11"/>
  <c r="AA131" i="11" s="1"/>
  <c r="AJ131" i="11" s="1"/>
  <c r="X401" i="11"/>
  <c r="AA401" i="11" s="1"/>
  <c r="AJ401" i="11" s="1"/>
  <c r="X389" i="11"/>
  <c r="AA389" i="11" s="1"/>
  <c r="AJ389" i="11" s="1"/>
  <c r="X332" i="11"/>
  <c r="AA332" i="11" s="1"/>
  <c r="AJ332" i="11" s="1"/>
  <c r="X336" i="11"/>
  <c r="AA336" i="11" s="1"/>
  <c r="AJ336" i="11" s="1"/>
  <c r="X416" i="11"/>
  <c r="AA416" i="11" s="1"/>
  <c r="AJ416" i="11" s="1"/>
  <c r="AL419" i="11"/>
  <c r="AL209" i="11"/>
  <c r="AL210" i="11"/>
  <c r="AL199" i="11"/>
  <c r="AL426" i="11"/>
  <c r="AL280" i="11"/>
  <c r="X491" i="11"/>
  <c r="AA491" i="11" s="1"/>
  <c r="AJ491" i="11" s="1"/>
  <c r="X267" i="11"/>
  <c r="AA267" i="11" s="1"/>
  <c r="AJ267" i="11" s="1"/>
  <c r="X436" i="11"/>
  <c r="AA436" i="11" s="1"/>
  <c r="AJ436" i="11" s="1"/>
  <c r="X217" i="11"/>
  <c r="AA217" i="11" s="1"/>
  <c r="AJ217" i="11" s="1"/>
  <c r="X124" i="11"/>
  <c r="AA124" i="11" s="1"/>
  <c r="AJ124" i="11" s="1"/>
  <c r="X375" i="11"/>
  <c r="AA375" i="11" s="1"/>
  <c r="AJ375" i="11" s="1"/>
  <c r="X437" i="11"/>
  <c r="AA437" i="11" s="1"/>
  <c r="AJ437" i="11" s="1"/>
  <c r="X135" i="11"/>
  <c r="AA135" i="11" s="1"/>
  <c r="AJ135" i="11" s="1"/>
  <c r="X100" i="11"/>
  <c r="AA100" i="11" s="1"/>
  <c r="AJ100" i="11" s="1"/>
  <c r="X63" i="11"/>
  <c r="AA63" i="11" s="1"/>
  <c r="AJ63" i="11" s="1"/>
  <c r="X468" i="11"/>
  <c r="AA468" i="11" s="1"/>
  <c r="AJ468" i="11" s="1"/>
  <c r="X17" i="11"/>
  <c r="AA17" i="11" s="1"/>
  <c r="AJ17" i="11" s="1"/>
  <c r="X510" i="11"/>
  <c r="AA510" i="11" s="1"/>
  <c r="AJ510" i="11" s="1"/>
  <c r="X85" i="11"/>
  <c r="AA85" i="11" s="1"/>
  <c r="AJ85" i="11" s="1"/>
  <c r="X231" i="11"/>
  <c r="AA231" i="11" s="1"/>
  <c r="AJ231" i="11" s="1"/>
  <c r="X238" i="11"/>
  <c r="AA238" i="11" s="1"/>
  <c r="AJ238" i="11" s="1"/>
  <c r="X53" i="11"/>
  <c r="AA53" i="11" s="1"/>
  <c r="AJ53" i="11" s="1"/>
  <c r="X386" i="11"/>
  <c r="AA386" i="11" s="1"/>
  <c r="AJ386" i="11" s="1"/>
  <c r="X289" i="11"/>
  <c r="AA289" i="11" s="1"/>
  <c r="AJ289" i="11" s="1"/>
  <c r="X136" i="11"/>
  <c r="AA136" i="11" s="1"/>
  <c r="AJ136" i="11" s="1"/>
  <c r="X323" i="11"/>
  <c r="AA323" i="11" s="1"/>
  <c r="AJ323" i="11" s="1"/>
  <c r="X487" i="11"/>
  <c r="AA487" i="11" s="1"/>
  <c r="AJ487" i="11" s="1"/>
  <c r="X281" i="11"/>
  <c r="AA281" i="11" s="1"/>
  <c r="AJ281" i="11" s="1"/>
  <c r="X170" i="11"/>
  <c r="AA170" i="11" s="1"/>
  <c r="AJ170" i="11" s="1"/>
  <c r="X431" i="11"/>
  <c r="AA431" i="11" s="1"/>
  <c r="AJ431" i="11" s="1"/>
  <c r="X19" i="11"/>
  <c r="AA19" i="11" s="1"/>
  <c r="AJ19" i="11" s="1"/>
  <c r="X120" i="11"/>
  <c r="AA120" i="11" s="1"/>
  <c r="AJ120" i="11" s="1"/>
  <c r="X151" i="11"/>
  <c r="AA151" i="11" s="1"/>
  <c r="AJ151" i="11" s="1"/>
  <c r="X480" i="11"/>
  <c r="AA480" i="11" s="1"/>
  <c r="AJ480" i="11" s="1"/>
  <c r="X183" i="11"/>
  <c r="AA183" i="11" s="1"/>
  <c r="AJ183" i="11" s="1"/>
  <c r="X64" i="11"/>
  <c r="AA64" i="11" s="1"/>
  <c r="AJ64" i="11" s="1"/>
  <c r="X381" i="11"/>
  <c r="AA381" i="11" s="1"/>
  <c r="AJ381" i="11" s="1"/>
  <c r="X476" i="11"/>
  <c r="AA476" i="11" s="1"/>
  <c r="AJ476" i="11" s="1"/>
  <c r="X478" i="11"/>
  <c r="AA478" i="11" s="1"/>
  <c r="AJ478" i="11" s="1"/>
  <c r="X466" i="11"/>
  <c r="AA466" i="11" s="1"/>
  <c r="AJ466" i="11" s="1"/>
  <c r="X544" i="11"/>
  <c r="AA544" i="11" s="1"/>
  <c r="AJ544" i="11" s="1"/>
  <c r="X129" i="11"/>
  <c r="AA129" i="11" s="1"/>
  <c r="AJ129" i="11" s="1"/>
  <c r="X345" i="11"/>
  <c r="AA345" i="11" s="1"/>
  <c r="AJ345" i="11" s="1"/>
  <c r="X111" i="11"/>
  <c r="AA111" i="11" s="1"/>
  <c r="AJ111" i="11" s="1"/>
  <c r="X264" i="11"/>
  <c r="AA264" i="11" s="1"/>
  <c r="AJ264" i="11" s="1"/>
  <c r="X256" i="11"/>
  <c r="AA256" i="11" s="1"/>
  <c r="AJ256" i="11" s="1"/>
  <c r="X241" i="11"/>
  <c r="AA241" i="11" s="1"/>
  <c r="AJ241" i="11" s="1"/>
  <c r="X393" i="11"/>
  <c r="AA393" i="11" s="1"/>
  <c r="AJ393" i="11" s="1"/>
  <c r="X25" i="11"/>
  <c r="AA25" i="11" s="1"/>
  <c r="AJ25" i="11" s="1"/>
  <c r="X335" i="11"/>
  <c r="AA335" i="11" s="1"/>
  <c r="AJ335" i="11" s="1"/>
  <c r="X196" i="11"/>
  <c r="AA196" i="11" s="1"/>
  <c r="AJ196" i="11" s="1"/>
  <c r="X186" i="11"/>
  <c r="AA186" i="11" s="1"/>
  <c r="AJ186" i="11" s="1"/>
  <c r="X443" i="11"/>
  <c r="AA443" i="11" s="1"/>
  <c r="AJ443" i="11" s="1"/>
  <c r="X83" i="11"/>
  <c r="AA83" i="11" s="1"/>
  <c r="AJ83" i="11" s="1"/>
  <c r="X291" i="11"/>
  <c r="AA291" i="11" s="1"/>
  <c r="AJ291" i="11" s="1"/>
  <c r="X517" i="11"/>
  <c r="AA517" i="11" s="1"/>
  <c r="AJ517" i="11" s="1"/>
  <c r="X378" i="11"/>
  <c r="AA378" i="11" s="1"/>
  <c r="AJ378" i="11" s="1"/>
  <c r="X276" i="11"/>
  <c r="AA276" i="11" s="1"/>
  <c r="AJ276" i="11" s="1"/>
  <c r="X18" i="11"/>
  <c r="AA18" i="11" s="1"/>
  <c r="AJ18" i="11" s="1"/>
  <c r="X294" i="11"/>
  <c r="AA294" i="11" s="1"/>
  <c r="AJ294" i="11" s="1"/>
  <c r="X354" i="11"/>
  <c r="AA354" i="11" s="1"/>
  <c r="AJ354" i="11" s="1"/>
  <c r="X106" i="11"/>
  <c r="AA106" i="11" s="1"/>
  <c r="AJ106" i="11" s="1"/>
  <c r="X367" i="11"/>
  <c r="AA367" i="11" s="1"/>
  <c r="AJ367" i="11" s="1"/>
  <c r="X507" i="11"/>
  <c r="AA507" i="11" s="1"/>
  <c r="AJ507" i="11" s="1"/>
  <c r="X421" i="11"/>
  <c r="AA421" i="11" s="1"/>
  <c r="AJ421" i="11" s="1"/>
  <c r="X219" i="11"/>
  <c r="AA219" i="11" s="1"/>
  <c r="AJ219" i="11" s="1"/>
  <c r="X203" i="11"/>
  <c r="AA203" i="11" s="1"/>
  <c r="AJ203" i="11" s="1"/>
  <c r="X48" i="11"/>
  <c r="AA48" i="11" s="1"/>
  <c r="AJ48" i="11" s="1"/>
  <c r="X342" i="11"/>
  <c r="AA342" i="11" s="1"/>
  <c r="AJ342" i="11" s="1"/>
  <c r="X526" i="11"/>
  <c r="AA526" i="11" s="1"/>
  <c r="AJ526" i="11" s="1"/>
  <c r="X74" i="11"/>
  <c r="AA74" i="11" s="1"/>
  <c r="AJ74" i="11" s="1"/>
  <c r="X269" i="11"/>
  <c r="AA269" i="11" s="1"/>
  <c r="AJ269" i="11" s="1"/>
  <c r="X400" i="11"/>
  <c r="AA400" i="11" s="1"/>
  <c r="AJ400" i="11" s="1"/>
  <c r="X5" i="11"/>
  <c r="AA5" i="11" s="1"/>
  <c r="AJ5" i="11" s="1"/>
  <c r="X396" i="11"/>
  <c r="AA396" i="11" s="1"/>
  <c r="AJ396" i="11" s="1"/>
  <c r="X20" i="11"/>
  <c r="AA20" i="11" s="1"/>
  <c r="AJ20" i="11" s="1"/>
  <c r="X144" i="11"/>
  <c r="AA144" i="11" s="1"/>
  <c r="AJ144" i="11" s="1"/>
  <c r="X68" i="11"/>
  <c r="AA68" i="11" s="1"/>
  <c r="AJ68" i="11" s="1"/>
  <c r="X103" i="11"/>
  <c r="AA103" i="11" s="1"/>
  <c r="AJ103" i="11" s="1"/>
  <c r="X368" i="11"/>
  <c r="AA368" i="11" s="1"/>
  <c r="AJ368" i="11" s="1"/>
  <c r="X174" i="11"/>
  <c r="AA174" i="11" s="1"/>
  <c r="AJ174" i="11" s="1"/>
  <c r="X505" i="11"/>
  <c r="AA505" i="11" s="1"/>
  <c r="AJ505" i="11" s="1"/>
  <c r="X535" i="11"/>
  <c r="AA535" i="11" s="1"/>
  <c r="AJ535" i="11" s="1"/>
  <c r="X193" i="11"/>
  <c r="AA193" i="11" s="1"/>
  <c r="AJ193" i="11" s="1"/>
  <c r="AL508" i="11"/>
  <c r="AL504" i="11"/>
  <c r="X29" i="11"/>
  <c r="AA29" i="11" s="1"/>
  <c r="AJ29" i="11" s="1"/>
  <c r="X313" i="11"/>
  <c r="AA313" i="11" s="1"/>
  <c r="AJ313" i="11" s="1"/>
  <c r="X205" i="11"/>
  <c r="AA205" i="11" s="1"/>
  <c r="AJ205" i="11" s="1"/>
  <c r="X207" i="11"/>
  <c r="AA207" i="11" s="1"/>
  <c r="AJ207" i="11" s="1"/>
  <c r="X445" i="11"/>
  <c r="AA445" i="11" s="1"/>
  <c r="AJ445" i="11" s="1"/>
  <c r="X87" i="11"/>
  <c r="AA87" i="11" s="1"/>
  <c r="AJ87" i="11" s="1"/>
  <c r="X86" i="11"/>
  <c r="AA86" i="11" s="1"/>
  <c r="AJ86" i="11" s="1"/>
  <c r="X270" i="11"/>
  <c r="AA270" i="11" s="1"/>
  <c r="AJ270" i="11" s="1"/>
  <c r="X167" i="11"/>
  <c r="AA167" i="11" s="1"/>
  <c r="AJ167" i="11" s="1"/>
  <c r="X411" i="11"/>
  <c r="AA411" i="11" s="1"/>
  <c r="AJ411" i="11" s="1"/>
  <c r="X127" i="11"/>
  <c r="AA127" i="11" s="1"/>
  <c r="AJ127" i="11" s="1"/>
  <c r="X59" i="11"/>
  <c r="AA59" i="11" s="1"/>
  <c r="AJ59" i="11" s="1"/>
  <c r="X383" i="11"/>
  <c r="AA383" i="11" s="1"/>
  <c r="AJ383" i="11" s="1"/>
  <c r="X198" i="11"/>
  <c r="AA198" i="11" s="1"/>
  <c r="AJ198" i="11" s="1"/>
  <c r="AL212" i="11"/>
  <c r="AL531" i="11"/>
  <c r="AL495" i="11"/>
  <c r="X532" i="11"/>
  <c r="AA532" i="11" s="1"/>
  <c r="AJ532" i="11" s="1"/>
  <c r="AL532" i="11"/>
  <c r="X341" i="11"/>
  <c r="AA341" i="11" s="1"/>
  <c r="AJ341" i="11" s="1"/>
  <c r="AL341" i="11"/>
  <c r="AL80" i="11"/>
  <c r="AL446" i="11"/>
  <c r="AL218" i="11"/>
  <c r="X44" i="11"/>
  <c r="AA44" i="11" s="1"/>
  <c r="AJ44" i="11" s="1"/>
  <c r="X92" i="11"/>
  <c r="AA92" i="11" s="1"/>
  <c r="AJ92" i="11" s="1"/>
  <c r="X184" i="11"/>
  <c r="AA184" i="11" s="1"/>
  <c r="AJ184" i="11" s="1"/>
  <c r="X427" i="11"/>
  <c r="AA427" i="11" s="1"/>
  <c r="AJ427" i="11" s="1"/>
  <c r="X320" i="11"/>
  <c r="AA320" i="11" s="1"/>
  <c r="AJ320" i="11" s="1"/>
  <c r="X41" i="11"/>
  <c r="AA41" i="11" s="1"/>
  <c r="AJ41" i="11" s="1"/>
  <c r="X79" i="11"/>
  <c r="AA79" i="11" s="1"/>
  <c r="AJ79" i="11" s="1"/>
  <c r="X223" i="11"/>
  <c r="AA223" i="11" s="1"/>
  <c r="AJ223" i="11" s="1"/>
  <c r="AL201" i="11"/>
  <c r="AL175" i="11"/>
  <c r="X23" i="11"/>
  <c r="AA23" i="11" s="1"/>
  <c r="AJ23" i="11" s="1"/>
  <c r="X8" i="11"/>
  <c r="AA8" i="11" s="1"/>
  <c r="AJ8" i="11" s="1"/>
  <c r="X286" i="11"/>
  <c r="AA286" i="11" s="1"/>
  <c r="AJ286" i="11" s="1"/>
  <c r="X379" i="11"/>
  <c r="AA379" i="11" s="1"/>
  <c r="AJ379" i="11" s="1"/>
  <c r="X321" i="11"/>
  <c r="AA321" i="11" s="1"/>
  <c r="AJ321" i="11" s="1"/>
  <c r="X278" i="11"/>
  <c r="AA278" i="11" s="1"/>
  <c r="AJ278" i="11" s="1"/>
  <c r="X191" i="11"/>
  <c r="AA191" i="11" s="1"/>
  <c r="AJ191" i="11" s="1"/>
  <c r="AL147" i="11"/>
  <c r="AL181" i="11"/>
  <c r="AL112" i="11"/>
  <c r="AL363" i="11"/>
  <c r="AL27" i="11"/>
  <c r="AL11" i="11"/>
  <c r="AL73" i="11"/>
  <c r="AL358" i="11"/>
  <c r="AL121" i="11"/>
  <c r="AL163" i="11"/>
  <c r="AL179" i="11"/>
  <c r="AL512" i="11"/>
  <c r="AL50" i="11"/>
  <c r="AL202" i="11"/>
  <c r="AL439" i="11"/>
  <c r="AL361" i="11"/>
  <c r="AL497" i="11"/>
  <c r="X188" i="11"/>
  <c r="AA188" i="11" s="1"/>
  <c r="AJ188" i="11" s="1"/>
  <c r="X524" i="11"/>
  <c r="AA524" i="11" s="1"/>
  <c r="AJ524" i="11" s="1"/>
  <c r="X91" i="11"/>
  <c r="AA91" i="11" s="1"/>
  <c r="AJ91" i="11" s="1"/>
  <c r="X314" i="11"/>
  <c r="AA314" i="11" s="1"/>
  <c r="AJ314" i="11" s="1"/>
  <c r="X527" i="11"/>
  <c r="AA527" i="11" s="1"/>
  <c r="AJ527" i="11" s="1"/>
  <c r="X126" i="11"/>
  <c r="AA126" i="11" s="1"/>
  <c r="AJ126" i="11" s="1"/>
  <c r="X137" i="11"/>
  <c r="AA137" i="11" s="1"/>
  <c r="AJ137" i="11" s="1"/>
  <c r="X492" i="11"/>
  <c r="AA492" i="11" s="1"/>
  <c r="AJ492" i="11" s="1"/>
  <c r="X420" i="11"/>
  <c r="AA420" i="11" s="1"/>
  <c r="AJ420" i="11" s="1"/>
  <c r="X423" i="11"/>
  <c r="AA423" i="11" s="1"/>
  <c r="AJ423" i="11" s="1"/>
  <c r="X511" i="11"/>
  <c r="AA511" i="11" s="1"/>
  <c r="AJ511" i="11" s="1"/>
  <c r="AL157" i="11"/>
  <c r="AL173" i="11"/>
  <c r="AL529" i="11"/>
  <c r="AL42" i="11"/>
  <c r="AL12" i="11"/>
  <c r="AL102" i="11"/>
  <c r="AL305" i="11"/>
  <c r="AL142" i="11"/>
  <c r="X139" i="11"/>
  <c r="AA139" i="11" s="1"/>
  <c r="AJ139" i="11" s="1"/>
  <c r="AL450" i="11"/>
  <c r="AL155" i="11"/>
  <c r="AL488" i="11"/>
  <c r="AL65" i="11"/>
  <c r="AL128" i="11"/>
  <c r="AL213" i="11"/>
  <c r="AL47" i="11"/>
  <c r="AK549" i="11"/>
  <c r="AA4" i="11"/>
  <c r="AJ4" i="11" s="1"/>
  <c r="AL549" i="11" l="1"/>
  <c r="X549" i="11"/>
  <c r="AJ549" i="11"/>
  <c r="AC549" i="11"/>
  <c r="AA549" i="11"/>
</calcChain>
</file>

<file path=xl/sharedStrings.xml><?xml version="1.0" encoding="utf-8"?>
<sst xmlns="http://schemas.openxmlformats.org/spreadsheetml/2006/main" count="2231" uniqueCount="929">
  <si>
    <t>Districts</t>
  </si>
  <si>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</si>
  <si>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</si>
  <si>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</si>
  <si>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</si>
  <si>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</si>
  <si>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</si>
  <si>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</si>
  <si>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</si>
  <si>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</si>
  <si>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</si>
  <si>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</si>
  <si>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</si>
  <si>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</si>
  <si>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</si>
  <si>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</si>
  <si>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</si>
  <si>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</si>
  <si>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</si>
  <si>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</si>
  <si>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</si>
  <si>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</si>
  <si>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</si>
  <si>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</si>
  <si>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</si>
  <si>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</si>
  <si>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</si>
  <si>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</si>
  <si>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</si>
  <si>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</si>
  <si>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</si>
  <si>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</si>
  <si>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</si>
  <si>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</si>
  <si>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</si>
  <si>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</si>
  <si>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</si>
  <si>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</si>
  <si>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</si>
  <si>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</si>
  <si>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</si>
  <si>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</si>
  <si>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</si>
  <si>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</si>
  <si>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</si>
  <si>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</si>
  <si>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</si>
  <si>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</si>
  <si>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</si>
  <si>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</si>
  <si>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</si>
  <si>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</si>
  <si>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</si>
  <si>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</si>
  <si>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</si>
  <si>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</si>
  <si>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</si>
  <si>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</si>
  <si>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</si>
  <si>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</si>
  <si>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</si>
  <si>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</si>
  <si>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</si>
  <si>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</si>
  <si>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</si>
  <si>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</si>
  <si>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</si>
  <si>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</si>
  <si>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</si>
  <si>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</si>
  <si>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</si>
  <si>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</si>
  <si>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</si>
  <si>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</si>
  <si>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</si>
  <si>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</si>
  <si>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</si>
  <si>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</si>
  <si>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</si>
  <si>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</si>
  <si>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</si>
  <si>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</si>
  <si>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</si>
  <si>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</si>
  <si>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</si>
  <si>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</si>
  <si>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</si>
  <si>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</si>
  <si>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</si>
  <si>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</si>
  <si>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</si>
  <si>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</si>
  <si>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</si>
  <si>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</si>
  <si>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</si>
  <si>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</si>
  <si>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</si>
  <si>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</si>
  <si>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</si>
  <si>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</si>
  <si>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</si>
  <si>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</si>
  <si>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</si>
  <si>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</si>
  <si>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</si>
  <si>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</si>
  <si>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</si>
  <si>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</si>
  <si>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</si>
  <si>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</si>
  <si>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</si>
  <si>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</si>
  <si>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</si>
  <si>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</si>
  <si>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</si>
  <si>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</si>
  <si>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</si>
  <si>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</si>
  <si>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</si>
  <si>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</si>
  <si>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</si>
  <si>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</si>
  <si>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</si>
  <si>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</si>
  <si>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</si>
  <si>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</si>
  <si>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</si>
  <si>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</si>
  <si>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</si>
  <si>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</si>
  <si>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</si>
  <si>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</si>
  <si>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</si>
  <si>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</si>
  <si>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</si>
  <si>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</si>
  <si>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</si>
  <si>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</si>
  <si>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</si>
  <si>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</si>
  <si>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</si>
  <si>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</si>
  <si>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</si>
  <si>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</si>
  <si>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</si>
  <si>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</si>
  <si>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</si>
  <si>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</si>
  <si>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</si>
  <si>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</si>
  <si>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</si>
  <si>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</si>
  <si>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</si>
  <si>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</si>
  <si>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</si>
  <si>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</si>
  <si>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</si>
  <si>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</si>
  <si>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</si>
  <si>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</si>
  <si>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</si>
  <si>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</si>
  <si>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</si>
  <si>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</si>
  <si>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</si>
  <si>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</si>
  <si>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</si>
  <si>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</si>
  <si>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</si>
  <si>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</si>
  <si>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</si>
  <si>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</si>
  <si>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</si>
  <si>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</si>
  <si>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</si>
  <si>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</si>
  <si>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</si>
  <si>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</si>
  <si>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</si>
  <si>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</si>
  <si>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</si>
  <si>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</si>
  <si>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</si>
  <si>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</si>
  <si>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</si>
  <si>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</si>
  <si>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</si>
  <si>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</si>
  <si>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</si>
  <si>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</si>
  <si>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</si>
  <si>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</si>
  <si>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</si>
  <si>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</si>
  <si>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</si>
  <si>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</si>
  <si>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</si>
  <si>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</si>
  <si>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</si>
  <si>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</si>
  <si>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</si>
  <si>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</si>
  <si>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</si>
  <si>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</si>
  <si>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</si>
  <si>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</si>
  <si>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</si>
  <si>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</si>
  <si>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</si>
  <si>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</si>
  <si>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</si>
  <si>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</si>
  <si>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</si>
  <si>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</si>
  <si>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</si>
  <si>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</si>
  <si>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</si>
  <si>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</si>
  <si>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</si>
  <si>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</si>
  <si>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</si>
  <si>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</si>
  <si>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</si>
  <si>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</si>
  <si>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</si>
  <si>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</si>
  <si>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</si>
  <si>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</si>
  <si>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</si>
  <si>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</si>
  <si>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</si>
  <si>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</si>
  <si>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</si>
  <si>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</si>
  <si>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</si>
  <si>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</si>
  <si>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</si>
  <si>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</si>
  <si>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</si>
  <si>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</si>
  <si>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</si>
  <si>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E001</t>
  </si>
  <si>
    <t>E002</t>
  </si>
  <si>
    <t>E003</t>
  </si>
  <si>
    <t>E004</t>
  </si>
  <si>
    <t>E005</t>
  </si>
  <si>
    <t>E007</t>
  </si>
  <si>
    <t>E008</t>
  </si>
  <si>
    <t>E010</t>
  </si>
  <si>
    <t>E011</t>
  </si>
  <si>
    <t>District Name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</si>
  <si>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</si>
  <si>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</si>
  <si>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</si>
  <si>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</si>
  <si>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</si>
  <si>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</si>
  <si>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</si>
  <si>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</si>
  <si>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</si>
  <si>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</si>
  <si>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</si>
  <si>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</si>
  <si>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</si>
  <si>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>E012</t>
  </si>
  <si>
    <t>E013</t>
  </si>
  <si>
    <t>G001</t>
  </si>
  <si>
    <t xml:space="preserve">ADAIR       </t>
  </si>
  <si>
    <t xml:space="preserve">SKELLY                 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</si>
  <si>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</si>
  <si>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</si>
  <si>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</si>
  <si>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</si>
  <si>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</si>
  <si>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</si>
  <si>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</si>
  <si>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</si>
  <si>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</si>
  <si>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</si>
  <si>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</si>
  <si>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</si>
  <si>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</si>
  <si>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</si>
  <si>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</si>
  <si>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</si>
  <si>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</si>
  <si>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</si>
  <si>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</si>
  <si>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</si>
  <si>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</si>
  <si>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</si>
  <si>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</si>
  <si>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</si>
  <si>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</si>
  <si>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</si>
  <si>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</si>
  <si>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</si>
  <si>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</si>
  <si>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</si>
  <si>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</si>
  <si>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</si>
  <si>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</si>
  <si>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</si>
  <si>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</si>
  <si>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</si>
  <si>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</si>
  <si>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</si>
  <si>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</si>
  <si>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</si>
  <si>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</si>
  <si>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</si>
  <si>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</si>
  <si>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</si>
  <si>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</si>
  <si>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</si>
  <si>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</si>
  <si>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</si>
  <si>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</si>
  <si>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</si>
  <si>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</si>
  <si>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</si>
  <si>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</si>
  <si>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</si>
  <si>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</si>
  <si>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</si>
  <si>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</si>
  <si>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</si>
  <si>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</si>
  <si>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</si>
  <si>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</si>
  <si>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</si>
  <si>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</si>
  <si>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</si>
  <si>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</si>
  <si>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</si>
  <si>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</si>
  <si>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</si>
  <si>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</si>
  <si>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</si>
  <si>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</si>
  <si>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</si>
  <si>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</si>
  <si>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</si>
  <si>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</si>
  <si>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</si>
  <si>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</si>
  <si>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</si>
  <si>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</si>
  <si>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</si>
  <si>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</si>
  <si>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</si>
  <si>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</si>
  <si>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</si>
  <si>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</si>
  <si>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</si>
  <si>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</si>
  <si>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</si>
  <si>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</si>
  <si>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</si>
  <si>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</si>
  <si>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GRANT                         </t>
  </si>
  <si>
    <t xml:space="preserve">SWINK                    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</si>
  <si>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</si>
  <si>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</si>
  <si>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</si>
  <si>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</si>
  <si>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</si>
  <si>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</si>
  <si>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</si>
  <si>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</si>
  <si>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</si>
  <si>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</si>
  <si>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</si>
  <si>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</si>
  <si>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</si>
  <si>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</si>
  <si>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</si>
  <si>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</si>
  <si>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</si>
  <si>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</si>
  <si>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</si>
  <si>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</si>
  <si>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</si>
  <si>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</si>
  <si>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</si>
  <si>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</si>
  <si>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</si>
  <si>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</si>
  <si>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</si>
  <si>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</si>
  <si>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</si>
  <si>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</si>
  <si>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</si>
  <si>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</si>
  <si>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</si>
  <si>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</si>
  <si>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</si>
  <si>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</si>
  <si>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</si>
  <si>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</si>
  <si>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</si>
  <si>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</si>
  <si>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MILFAY                 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</si>
  <si>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</si>
  <si>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</si>
  <si>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</si>
  <si>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</si>
  <si>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</si>
  <si>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</si>
  <si>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</si>
  <si>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</si>
  <si>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</si>
  <si>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</si>
  <si>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</si>
  <si>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</si>
  <si>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</si>
  <si>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</si>
  <si>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</si>
  <si>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</si>
  <si>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</si>
  <si>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</si>
  <si>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</si>
  <si>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</si>
  <si>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</si>
  <si>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</si>
  <si>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</si>
  <si>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</si>
  <si>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</si>
  <si>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</si>
  <si>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</si>
  <si>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</si>
  <si>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</si>
  <si>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</si>
  <si>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</si>
  <si>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</si>
  <si>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</si>
  <si>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</si>
  <si>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</si>
  <si>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</si>
  <si>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GAGE  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</si>
  <si>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</si>
  <si>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</si>
  <si>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</si>
  <si>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</si>
  <si>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</si>
  <si>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</si>
  <si>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</si>
  <si>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</si>
  <si>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</si>
  <si>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</si>
  <si>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</si>
  <si>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</si>
  <si>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</si>
  <si>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</si>
  <si>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</si>
  <si>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</si>
  <si>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</si>
  <si>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</si>
  <si>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</si>
  <si>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</si>
  <si>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</si>
  <si>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</si>
  <si>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</si>
  <si>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</si>
  <si>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</si>
  <si>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</si>
  <si>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</si>
  <si>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</si>
  <si>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</si>
  <si>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</si>
  <si>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</si>
  <si>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</si>
  <si>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</si>
  <si>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</si>
  <si>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</si>
  <si>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</si>
  <si>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</si>
  <si>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</si>
  <si>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</si>
  <si>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</si>
  <si>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</si>
  <si>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</si>
  <si>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</si>
  <si>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</si>
  <si>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</si>
  <si>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</si>
  <si>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</si>
  <si>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</si>
  <si>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</si>
  <si>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</si>
  <si>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</si>
  <si>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</si>
  <si>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</si>
  <si>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</si>
  <si>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</si>
  <si>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</si>
  <si>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</si>
  <si>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</si>
  <si>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</si>
  <si>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</si>
  <si>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ELDORADO                      </t>
  </si>
  <si>
    <t xml:space="preserve">OLUSTEE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</si>
  <si>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</si>
  <si>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</si>
  <si>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</si>
  <si>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</si>
  <si>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</si>
  <si>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</si>
  <si>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</si>
  <si>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</si>
  <si>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</si>
  <si>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</si>
  <si>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</si>
  <si>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</si>
  <si>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</si>
  <si>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</si>
  <si>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</si>
  <si>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</si>
  <si>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</si>
  <si>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</si>
  <si>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</si>
  <si>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</si>
  <si>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</si>
  <si>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</si>
  <si>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</si>
  <si>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</si>
  <si>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</si>
  <si>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</si>
  <si>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</si>
  <si>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</si>
  <si>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</si>
  <si>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</si>
  <si>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</si>
  <si>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</si>
  <si>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</si>
  <si>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</si>
  <si>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</si>
  <si>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</si>
  <si>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</si>
  <si>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</si>
  <si>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</si>
  <si>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</si>
  <si>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</si>
  <si>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</si>
  <si>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</si>
  <si>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</si>
  <si>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</si>
  <si>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</si>
  <si>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</si>
  <si>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</si>
  <si>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</si>
  <si>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</si>
  <si>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</si>
  <si>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</si>
  <si>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</si>
  <si>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</si>
  <si>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</si>
  <si>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</si>
  <si>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</si>
  <si>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</si>
  <si>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</si>
  <si>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</si>
  <si>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</si>
  <si>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</si>
  <si>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</si>
  <si>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</si>
  <si>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</si>
  <si>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</si>
  <si>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</si>
  <si>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</si>
  <si>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</si>
  <si>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</si>
  <si>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</si>
  <si>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</si>
  <si>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</si>
  <si>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</si>
  <si>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</si>
  <si>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</si>
  <si>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</si>
  <si>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</si>
  <si>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</si>
  <si>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</si>
  <si>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</si>
  <si>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</si>
  <si>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</si>
  <si>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</si>
  <si>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</si>
  <si>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SPAVINAW               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</si>
  <si>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</si>
  <si>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</si>
  <si>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</si>
  <si>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</si>
  <si>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</si>
  <si>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</si>
  <si>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</si>
  <si>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</si>
  <si>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BYARS                    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</si>
  <si>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</si>
  <si>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</si>
  <si>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</si>
  <si>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</si>
  <si>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</si>
  <si>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</si>
  <si>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</si>
  <si>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</si>
  <si>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</si>
  <si>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</si>
  <si>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</si>
  <si>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</si>
  <si>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</si>
  <si>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</si>
  <si>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</si>
  <si>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</si>
  <si>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</si>
  <si>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</si>
  <si>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</si>
  <si>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</si>
  <si>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</si>
  <si>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</si>
  <si>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</si>
  <si>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</si>
  <si>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</si>
  <si>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</si>
  <si>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</si>
  <si>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</si>
  <si>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</si>
  <si>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</si>
  <si>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</si>
  <si>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</si>
  <si>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</si>
  <si>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</si>
  <si>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</si>
  <si>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</si>
  <si>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</si>
  <si>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</si>
  <si>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</si>
  <si>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</si>
  <si>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</si>
  <si>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</si>
  <si>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</si>
  <si>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</si>
  <si>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</si>
  <si>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</si>
  <si>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</si>
  <si>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</si>
  <si>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</si>
  <si>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</si>
  <si>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</si>
  <si>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</si>
  <si>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</si>
  <si>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</si>
  <si>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</si>
  <si>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</si>
  <si>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</si>
  <si>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</si>
  <si>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</si>
  <si>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OKC CHARTER: INDEPENDENCE MS  </t>
  </si>
  <si>
    <t xml:space="preserve">OKC CHARTER: SEEWORTH ACADEMY </t>
  </si>
  <si>
    <t xml:space="preserve">OKC CHARTER: ASTEC CHARTERS   </t>
  </si>
  <si>
    <t>OKC CHARTER: DOVE SCIENCE ACAD</t>
  </si>
  <si>
    <t>OKC CHARTER: SANTA FE SOUTH HS</t>
  </si>
  <si>
    <t xml:space="preserve">OKC CHARTER: HARDING CHARTER  </t>
  </si>
  <si>
    <t>OKC CHARTER: HARDING FINE ARTS</t>
  </si>
  <si>
    <t xml:space="preserve">OKC CHARTER: KIPP REACH COLL. </t>
  </si>
  <si>
    <t xml:space="preserve">OKC CHARTER: DOVE SCIENCE ES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</si>
  <si>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</si>
  <si>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</si>
  <si>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</si>
  <si>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</si>
  <si>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</si>
  <si>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</si>
  <si>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</si>
  <si>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</si>
  <si>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</si>
  <si>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</si>
  <si>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</si>
  <si>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</si>
  <si>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</si>
  <si>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</si>
  <si>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</si>
  <si>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</si>
  <si>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</si>
  <si>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</si>
  <si>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</si>
  <si>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</si>
  <si>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</si>
  <si>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</si>
  <si>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</si>
  <si>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</si>
  <si>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</si>
  <si>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</si>
  <si>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</si>
  <si>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</si>
  <si>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</si>
  <si>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</si>
  <si>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</si>
  <si>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</si>
  <si>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</si>
  <si>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</si>
  <si>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</si>
  <si>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</si>
  <si>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</si>
  <si>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</si>
  <si>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</si>
  <si>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</si>
  <si>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</si>
  <si>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</si>
  <si>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</si>
  <si>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</si>
  <si>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</si>
  <si>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</si>
  <si>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</si>
  <si>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</si>
  <si>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</si>
  <si>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</si>
  <si>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</si>
  <si>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</si>
  <si>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</si>
  <si>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</si>
  <si>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</si>
  <si>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</si>
  <si>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</si>
  <si>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</si>
  <si>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</si>
  <si>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</si>
  <si>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</si>
  <si>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</si>
  <si>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</si>
  <si>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</si>
  <si>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</si>
  <si>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</si>
  <si>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</si>
  <si>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</si>
  <si>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</si>
  <si>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</si>
  <si>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</si>
  <si>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</si>
  <si>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</si>
  <si>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</si>
  <si>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</si>
  <si>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</si>
  <si>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</si>
  <si>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</si>
  <si>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</si>
  <si>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</si>
  <si>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</si>
  <si>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</si>
  <si>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</si>
  <si>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</si>
  <si>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</si>
  <si>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</si>
  <si>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</si>
  <si>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</si>
  <si>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</si>
  <si>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</si>
  <si>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</si>
  <si>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</si>
  <si>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</si>
  <si>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</si>
  <si>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</si>
  <si>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</si>
  <si>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</si>
  <si>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</si>
  <si>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</si>
  <si>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</si>
  <si>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</si>
  <si>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</si>
  <si>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</si>
  <si>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</si>
  <si>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</si>
  <si>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</si>
  <si>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</si>
  <si>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</si>
  <si>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</si>
  <si>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</si>
  <si>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</si>
  <si>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</si>
  <si>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</si>
  <si>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</si>
  <si>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</si>
  <si>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</si>
  <si>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</si>
  <si>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</si>
  <si>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</si>
  <si>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</si>
  <si>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</si>
  <si>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</si>
  <si>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</si>
  <si>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</si>
  <si>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</si>
  <si>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</si>
  <si>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</si>
  <si>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</si>
  <si>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</si>
  <si>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</si>
  <si>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</si>
  <si>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</si>
  <si>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</si>
  <si>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</si>
  <si>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</si>
  <si>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</si>
  <si>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</si>
  <si>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</si>
  <si>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</si>
  <si>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</si>
  <si>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</si>
  <si>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</si>
  <si>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</si>
  <si>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</si>
  <si>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</si>
  <si>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</si>
  <si>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</si>
  <si>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</si>
  <si>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</si>
  <si>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</si>
  <si>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</si>
  <si>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</si>
  <si>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</si>
  <si>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</si>
  <si>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</si>
  <si>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</si>
  <si>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</si>
  <si>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</si>
  <si>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</si>
  <si>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</si>
  <si>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</si>
  <si>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</si>
  <si>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</si>
  <si>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</si>
  <si>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CHARTER: SCHL ARTS/SCI. </t>
  </si>
  <si>
    <t xml:space="preserve">DEBORAH BROWN (CHARTER)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</si>
  <si>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</si>
  <si>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</si>
  <si>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</si>
  <si>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</si>
  <si>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</si>
  <si>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</si>
  <si>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</si>
  <si>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</si>
  <si>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</si>
  <si>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</si>
  <si>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</si>
  <si>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</si>
  <si>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</si>
  <si>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</si>
  <si>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</si>
  <si>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</si>
  <si>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</si>
  <si>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</si>
  <si>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</si>
  <si>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</si>
  <si>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</si>
  <si>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</si>
  <si>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</si>
  <si>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</si>
  <si>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</si>
  <si>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</si>
  <si>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</si>
  <si>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</si>
  <si>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</si>
  <si>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</si>
  <si>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</si>
  <si>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</si>
  <si>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</si>
  <si>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</si>
  <si>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</si>
  <si>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</si>
  <si>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</si>
  <si>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OKC CHARTER: SANTA FE SOUTH MS</t>
  </si>
  <si>
    <t xml:space="preserve">SANTA FE SOUTH ES (CHARTER)   </t>
  </si>
  <si>
    <t>High Year</t>
  </si>
  <si>
    <t>WADM</t>
  </si>
  <si>
    <t>Max</t>
  </si>
  <si>
    <t>Basic</t>
  </si>
  <si>
    <t>State Aid</t>
  </si>
  <si>
    <t>G003</t>
  </si>
  <si>
    <t>T001</t>
  </si>
  <si>
    <t>E014</t>
  </si>
  <si>
    <t xml:space="preserve">WHITE OAK                     </t>
  </si>
  <si>
    <t>OKC CHARTER: HUPFELD/W VILLAGE</t>
  </si>
  <si>
    <t xml:space="preserve">DISCOVERY SCHOOLS OF TULSA    </t>
  </si>
  <si>
    <t>CHEROKEE IMMERSION CHARTER SCH</t>
  </si>
  <si>
    <t xml:space="preserve">CHOCTAW-NICOMA PARK CHARTER   </t>
  </si>
  <si>
    <t xml:space="preserve">CHOCTAW-NICOMA PARK           </t>
  </si>
  <si>
    <t>WADM x factor</t>
  </si>
  <si>
    <t xml:space="preserve"> WADM x factor</t>
  </si>
  <si>
    <t>Salary Inc.</t>
  </si>
  <si>
    <t>Adj. Valuation</t>
  </si>
  <si>
    <t>divided by 1000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</si>
  <si>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</si>
  <si>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</si>
  <si>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</si>
  <si>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</si>
  <si>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</si>
  <si>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</si>
  <si>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</si>
  <si>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</si>
  <si>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</si>
  <si>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minus Adj. Val</t>
  </si>
  <si>
    <t>County Name</t>
  </si>
  <si>
    <t>(Found,Transp &amp; Salary)</t>
  </si>
  <si>
    <t>Basic Formula</t>
  </si>
  <si>
    <t>w/BIA adj.</t>
  </si>
  <si>
    <t>I125</t>
  </si>
  <si>
    <t>E006</t>
  </si>
  <si>
    <t xml:space="preserve">GRAHAM-DUSTIN                 </t>
  </si>
  <si>
    <t xml:space="preserve">TULSA CHARTER: KIPP TULSA     </t>
  </si>
  <si>
    <t>TULSA CHARTER: LIGHTHOUSE ACAD</t>
  </si>
  <si>
    <t>G004</t>
  </si>
  <si>
    <t>(519 Districts &amp; 23 Charters)</t>
  </si>
  <si>
    <t>E016</t>
  </si>
  <si>
    <t xml:space="preserve">GRAHAM-DUSTIN CHARTER: EPIC   </t>
  </si>
  <si>
    <t xml:space="preserve">OKC CHARTER: HARPER ACADEMY   </t>
  </si>
  <si>
    <t xml:space="preserve">ALEXIS RAINBOW (CHARTER)      </t>
  </si>
  <si>
    <t xml:space="preserve">SANKOFA MIDDLE SCHL (CHARTER) </t>
  </si>
  <si>
    <t>Salary Incent</t>
  </si>
  <si>
    <t>MOE</t>
  </si>
  <si>
    <t>300%</t>
  </si>
  <si>
    <t>150%</t>
  </si>
  <si>
    <t>GFB</t>
  </si>
  <si>
    <t>Add</t>
  </si>
  <si>
    <t>Red</t>
  </si>
  <si>
    <t>No Found</t>
  </si>
  <si>
    <t>No Incent</t>
  </si>
  <si>
    <t>Adj. Midyear</t>
  </si>
  <si>
    <t>ACE 1st &amp; 2nd Qtr</t>
  </si>
  <si>
    <r>
      <rPr>
        <sz val="8"/>
        <rFont val="Calibri"/>
        <family val="2"/>
        <scheme val="minor"/>
      </rPr>
      <t>Noncomp/ADM cost</t>
    </r>
  </si>
  <si>
    <t>06/06/14</t>
  </si>
  <si>
    <t>Adj.Val. X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</si>
</sst>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164" formatCode="#,##0.0000"/>
    <numFmt numFmtId="168" formatCode="&quot;$&quot;#,##0.00"/>
  </numFmts>
  <fonts count="23">
    <font>
      <sz val="10"/>
      <name val="Geneva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1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11" fillId="0" borderId="0"/>
    <xf numFmtId="9" fontId="11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12" fillId="0" borderId="0" xfId="0" applyFont="1" applyFill="1" applyAlignment="1">
      <alignment horizontal="center"/>
    </xf>
    <xf numFmtId="4" fontId="12" fillId="0" borderId="0" xfId="0" applyNumberFormat="1" applyFont="1" applyFill="1"/>
    <xf numFmtId="4" fontId="12" fillId="0" borderId="0" xfId="0" applyNumberFormat="1" applyFont="1" applyFill="1" applyAlignment="1">
      <alignment horizontal="center"/>
    </xf>
    <xf numFmtId="3" fontId="12" fillId="0" borderId="0" xfId="0" applyNumberFormat="1" applyFont="1" applyFill="1"/>
    <xf numFmtId="164" fontId="12" fillId="0" borderId="0" xfId="0" applyNumberFormat="1" applyFont="1" applyFill="1" applyAlignment="1">
      <alignment horizontal="center"/>
    </xf>
    <xf numFmtId="164" fontId="12" fillId="0" borderId="0" xfId="0" applyNumberFormat="1" applyFont="1" applyFill="1"/>
    <xf numFmtId="3" fontId="13" fillId="0" borderId="0" xfId="0" applyNumberFormat="1" applyFont="1" applyFill="1" applyBorder="1"/>
    <xf numFmtId="0" fontId="12" fillId="0" borderId="0" xfId="0" applyFont="1" applyFill="1"/>
    <xf numFmtId="3" fontId="13" fillId="0" borderId="0" xfId="0" applyNumberFormat="1" applyFont="1" applyFill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4" fontId="12" fillId="0" borderId="1" xfId="0" applyNumberFormat="1" applyFont="1" applyFill="1" applyBorder="1" applyAlignment="1">
      <alignment horizontal="center"/>
    </xf>
    <xf numFmtId="168" fontId="14" fillId="0" borderId="1" xfId="0" applyNumberFormat="1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/>
    </xf>
    <xf numFmtId="7" fontId="14" fillId="0" borderId="1" xfId="0" applyNumberFormat="1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0" fontId="15" fillId="0" borderId="0" xfId="0" applyFont="1" applyFill="1"/>
    <xf numFmtId="4" fontId="12" fillId="0" borderId="0" xfId="0" applyNumberFormat="1" applyFont="1" applyFill="1" applyProtection="1">
      <protection locked="0"/>
    </xf>
    <xf numFmtId="4" fontId="16" fillId="0" borderId="0" xfId="14" applyNumberFormat="1" applyFont="1" applyFill="1"/>
    <xf numFmtId="0" fontId="12" fillId="0" borderId="0" xfId="0" applyFont="1" applyFill="1" applyProtection="1">
      <protection locked="0"/>
    </xf>
    <xf numFmtId="3" fontId="15" fillId="0" borderId="0" xfId="0" applyNumberFormat="1" applyFont="1" applyFill="1"/>
    <xf numFmtId="3" fontId="16" fillId="0" borderId="0" xfId="14" applyNumberFormat="1" applyFont="1" applyFill="1"/>
    <xf numFmtId="3" fontId="13" fillId="0" borderId="0" xfId="0" applyNumberFormat="1" applyFont="1" applyFill="1"/>
    <xf numFmtId="3" fontId="12" fillId="0" borderId="0" xfId="0" applyNumberFormat="1" applyFont="1" applyFill="1" applyProtection="1">
      <protection locked="0"/>
    </xf>
    <xf numFmtId="0" fontId="12" fillId="0" borderId="0" xfId="0" applyFont="1" applyFill="1" applyAlignment="1"/>
    <xf numFmtId="4" fontId="12" fillId="0" borderId="0" xfId="0" applyNumberFormat="1" applyFont="1" applyFill="1" applyBorder="1" applyAlignment="1" applyProtection="1">
      <alignment horizontal="center" textRotation="90"/>
    </xf>
    <xf numFmtId="4" fontId="12" fillId="0" borderId="0" xfId="0" applyNumberFormat="1" applyFont="1" applyFill="1" applyAlignment="1" applyProtection="1">
      <alignment horizontal="center" textRotation="90"/>
    </xf>
    <xf numFmtId="3" fontId="12" fillId="0" borderId="0" xfId="0" applyNumberFormat="1" applyFont="1" applyFill="1" applyAlignment="1" applyProtection="1">
      <alignment horizontal="center" textRotation="90"/>
    </xf>
    <xf numFmtId="3" fontId="12" fillId="0" borderId="0" xfId="0" applyNumberFormat="1" applyFont="1" applyFill="1" applyBorder="1" applyAlignment="1" applyProtection="1">
      <alignment horizontal="center" textRotation="90"/>
    </xf>
    <xf numFmtId="164" fontId="12" fillId="0" borderId="0" xfId="0" applyNumberFormat="1" applyFont="1" applyFill="1" applyAlignment="1" applyProtection="1">
      <alignment horizontal="center" textRotation="90"/>
    </xf>
    <xf numFmtId="3" fontId="13" fillId="0" borderId="0" xfId="0" applyNumberFormat="1" applyFont="1" applyFill="1" applyAlignment="1" applyProtection="1">
      <alignment horizontal="center" textRotation="90"/>
    </xf>
    <xf numFmtId="0" fontId="17" fillId="0" borderId="0" xfId="1" applyFont="1" applyFill="1"/>
    <xf numFmtId="4" fontId="15" fillId="0" borderId="0" xfId="14" applyNumberFormat="1" applyFont="1" applyFill="1"/>
    <xf numFmtId="3" fontId="15" fillId="0" borderId="0" xfId="14" applyNumberFormat="1" applyFont="1" applyFill="1"/>
    <xf numFmtId="39" fontId="15" fillId="0" borderId="0" xfId="14" applyNumberFormat="1" applyFont="1" applyFill="1"/>
    <xf numFmtId="3" fontId="15" fillId="0" borderId="0" xfId="17" applyNumberFormat="1" applyFont="1" applyFill="1"/>
    <xf numFmtId="37" fontId="15" fillId="0" borderId="0" xfId="14" applyNumberFormat="1" applyFont="1" applyFill="1"/>
    <xf numFmtId="3" fontId="18" fillId="0" borderId="0" xfId="0" applyNumberFormat="1" applyFont="1" applyFill="1" applyProtection="1">
      <protection locked="0"/>
    </xf>
    <xf numFmtId="3" fontId="1" fillId="0" borderId="0" xfId="25" applyNumberFormat="1" applyFill="1"/>
    <xf numFmtId="3" fontId="17" fillId="0" borderId="0" xfId="9" applyNumberFormat="1" applyFont="1" applyFill="1"/>
    <xf numFmtId="3" fontId="12" fillId="0" borderId="0" xfId="9" applyNumberFormat="1" applyFont="1" applyFill="1"/>
    <xf numFmtId="3" fontId="16" fillId="0" borderId="0" xfId="16" applyNumberFormat="1" applyFont="1" applyFill="1"/>
    <xf numFmtId="3" fontId="15" fillId="0" borderId="0" xfId="16" applyNumberFormat="1" applyFont="1" applyFill="1"/>
    <xf numFmtId="3" fontId="19" fillId="0" borderId="0" xfId="25" applyNumberFormat="1" applyFont="1" applyFill="1"/>
    <xf numFmtId="3" fontId="13" fillId="0" borderId="0" xfId="0" applyNumberFormat="1" applyFont="1" applyFill="1" applyBorder="1" applyAlignment="1">
      <alignment horizontal="center"/>
    </xf>
    <xf numFmtId="0" fontId="12" fillId="0" borderId="4" xfId="0" applyFont="1" applyFill="1" applyBorder="1"/>
    <xf numFmtId="0" fontId="12" fillId="0" borderId="5" xfId="0" applyFont="1" applyFill="1" applyBorder="1"/>
    <xf numFmtId="3" fontId="17" fillId="0" borderId="0" xfId="5" applyNumberFormat="1" applyFont="1" applyFill="1"/>
    <xf numFmtId="3" fontId="12" fillId="0" borderId="0" xfId="5" applyNumberFormat="1" applyFont="1" applyFill="1"/>
    <xf numFmtId="3" fontId="13" fillId="0" borderId="0" xfId="0" applyNumberFormat="1" applyFont="1" applyFill="1" applyBorder="1" applyAlignment="1" applyProtection="1">
      <alignment horizontal="center" textRotation="90"/>
    </xf>
    <xf numFmtId="37" fontId="13" fillId="0" borderId="6" xfId="0" applyNumberFormat="1" applyFont="1" applyFill="1" applyBorder="1" applyAlignment="1" applyProtection="1"/>
    <xf numFmtId="37" fontId="13" fillId="0" borderId="7" xfId="0" applyNumberFormat="1" applyFont="1" applyFill="1" applyBorder="1" applyAlignment="1" applyProtection="1"/>
    <xf numFmtId="3" fontId="21" fillId="0" borderId="0" xfId="25" applyNumberFormat="1" applyFont="1" applyFill="1"/>
    <xf numFmtId="3" fontId="13" fillId="0" borderId="1" xfId="0" quotePrefix="1" applyNumberFormat="1" applyFont="1" applyFill="1" applyBorder="1" applyAlignment="1">
      <alignment horizontal="center"/>
    </xf>
    <xf numFmtId="3" fontId="12" fillId="0" borderId="0" xfId="0" applyNumberFormat="1" applyFont="1" applyFill="1" applyAlignment="1">
      <alignment horizontal="center"/>
    </xf>
    <xf numFmtId="0" fontId="19" fillId="0" borderId="0" xfId="25" applyFont="1" applyFill="1"/>
    <xf numFmtId="39" fontId="19" fillId="0" borderId="0" xfId="25" applyNumberFormat="1" applyFont="1" applyFill="1"/>
    <xf numFmtId="3" fontId="15" fillId="0" borderId="0" xfId="20" applyNumberFormat="1" applyFont="1" applyFill="1"/>
    <xf numFmtId="37" fontId="19" fillId="0" borderId="0" xfId="25" applyNumberFormat="1" applyFont="1" applyFill="1"/>
    <xf numFmtId="3" fontId="20" fillId="0" borderId="0" xfId="25" applyNumberFormat="1" applyFont="1" applyFill="1"/>
    <xf numFmtId="0" fontId="1" fillId="0" borderId="0" xfId="25" applyFill="1"/>
    <xf numFmtId="39" fontId="1" fillId="0" borderId="0" xfId="25" applyNumberFormat="1" applyFill="1"/>
    <xf numFmtId="37" fontId="1" fillId="0" borderId="0" xfId="25" applyNumberFormat="1" applyFill="1"/>
    <xf numFmtId="3" fontId="21" fillId="0" borderId="0" xfId="25" quotePrefix="1" applyNumberFormat="1" applyFont="1" applyFill="1"/>
    <xf numFmtId="3" fontId="16" fillId="0" borderId="0" xfId="20" applyNumberFormat="1" applyFont="1" applyFill="1"/>
    <xf numFmtId="3" fontId="13" fillId="0" borderId="0" xfId="0" quotePrefix="1" applyNumberFormat="1" applyFont="1" applyFill="1" applyBorder="1" applyAlignment="1">
      <alignment horizontal="center" textRotation="90" wrapText="1"/>
    </xf>
    <xf numFmtId="3" fontId="13" fillId="0" borderId="1" xfId="0" quotePrefix="1" applyNumberFormat="1" applyFont="1" applyFill="1" applyBorder="1" applyAlignment="1">
      <alignment horizontal="center" textRotation="90" wrapText="1"/>
    </xf>
    <xf numFmtId="0" fontId="12" fillId="0" borderId="3" xfId="0" applyFont="1" applyFill="1" applyBorder="1" applyAlignment="1">
      <alignment horizontal="center" textRotation="90"/>
    </xf>
    <xf numFmtId="0" fontId="12" fillId="0" borderId="5" xfId="0" applyFont="1" applyFill="1" applyBorder="1" applyAlignment="1">
      <alignment horizontal="center" textRotation="90"/>
    </xf>
    <xf numFmtId="0" fontId="12" fillId="0" borderId="7" xfId="0" applyFont="1" applyFill="1" applyBorder="1" applyAlignment="1">
      <alignment horizontal="center" textRotation="90"/>
    </xf>
    <xf numFmtId="0" fontId="12" fillId="0" borderId="2" xfId="0" applyFont="1" applyFill="1" applyBorder="1" applyAlignment="1">
      <alignment horizontal="center" textRotation="90"/>
    </xf>
    <xf numFmtId="0" fontId="12" fillId="0" borderId="4" xfId="0" applyFont="1" applyFill="1" applyBorder="1" applyAlignment="1">
      <alignment horizontal="center" textRotation="90"/>
    </xf>
    <xf numFmtId="0" fontId="12" fillId="0" borderId="6" xfId="0" applyFont="1" applyFill="1" applyBorder="1" applyAlignment="1">
      <alignment horizontal="center" textRotation="90"/>
    </xf>
    <xf numFmtId="4" fontId="22" fillId="0" borderId="0" xfId="0" applyNumberFormat="1" applyFont="1" applyFill="1" applyBorder="1" applyAlignment="1">
      <alignment horizontal="center" textRotation="90" wrapText="1"/>
    </xf>
    <xf numFmtId="4" fontId="22" fillId="0" borderId="1" xfId="0" applyNumberFormat="1" applyFont="1" applyFill="1" applyBorder="1" applyAlignment="1">
      <alignment horizontal="center" textRotation="90" wrapText="1"/>
    </xf>
    <xf numFmtId="4" fontId="12" fillId="0" borderId="0" xfId="0" applyNumberFormat="1" applyFont="1" applyFill="1" applyBorder="1" applyAlignment="1">
      <alignment horizontal="center" textRotation="90"/>
    </xf>
    <xf numFmtId="4" fontId="12" fillId="0" borderId="1" xfId="0" applyNumberFormat="1" applyFont="1" applyFill="1" applyBorder="1" applyAlignment="1">
      <alignment horizontal="center" textRotation="90"/>
    </xf>
    <xf numFmtId="0" fontId="13" fillId="0" borderId="0" xfId="0" applyFont="1" applyFill="1" applyBorder="1" applyAlignment="1">
      <alignment textRotation="90" wrapText="1"/>
    </xf>
    <xf numFmtId="0" fontId="13" fillId="0" borderId="1" xfId="0" applyFont="1" applyFill="1" applyBorder="1" applyAlignment="1">
      <alignment textRotation="90" wrapText="1"/>
    </xf>
    <xf numFmtId="0" fontId="12" fillId="0" borderId="0" xfId="0" applyFont="1" applyFill="1" applyAlignment="1">
      <alignment horizontal="left" wrapText="1"/>
    </xf>
    <xf numFmtId="3" fontId="13" fillId="0" borderId="0" xfId="0" applyNumberFormat="1" applyFont="1" applyFill="1" applyAlignment="1">
      <alignment horizontal="center" wrapText="1"/>
    </xf>
    <xf numFmtId="3" fontId="13" fillId="0" borderId="0" xfId="0" applyNumberFormat="1" applyFont="1" applyFill="1" applyBorder="1" applyAlignment="1">
      <alignment horizontal="center" textRotation="90" wrapText="1"/>
    </xf>
    <xf numFmtId="0" fontId="13" fillId="0" borderId="0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>
      <alignment horizontal="center" textRotation="90" wrapText="1"/>
    </xf>
  </cellXfs>
  <cellStyles count="26">
    <cellStyle name="Normal" xfId="0" builtinId="0"/>
    <cellStyle name="Normal 10" xfId="10"/>
    <cellStyle name="Normal 11" xfId="11"/>
    <cellStyle name="Normal 12" xfId="12"/>
    <cellStyle name="Normal 13" xfId="13"/>
    <cellStyle name="Normal 14" xfId="15"/>
    <cellStyle name="Normal 15" xfId="18"/>
    <cellStyle name="Normal 16" xfId="21"/>
    <cellStyle name="Normal 17" xfId="23"/>
    <cellStyle name="Normal 18" xfId="25"/>
    <cellStyle name="Normal 2" xfId="1"/>
    <cellStyle name="Normal 3" xfId="8"/>
    <cellStyle name="Normal 4" xfId="2"/>
    <cellStyle name="Normal 5" xfId="3"/>
    <cellStyle name="Normal 6" xfId="4"/>
    <cellStyle name="Normal 7" xfId="5"/>
    <cellStyle name="Normal 8" xfId="6"/>
    <cellStyle name="Normal 9" xfId="7"/>
    <cellStyle name="Normal_2012 Without" xfId="16"/>
    <cellStyle name="Normal_FY14 Initial Alloc" xfId="20"/>
    <cellStyle name="Normal_Midyear" xfId="17"/>
    <cellStyle name="Normal_Proj. BSA" xfId="9"/>
    <cellStyle name="Normal_Proj. BSA_2" xfId="14"/>
    <cellStyle name="Percent 2" xfId="19"/>
    <cellStyle name="Percent 3" xfId="22"/>
    <cellStyle name="Percent 4" xfId="24"/>
  </cellStyles>
  <dxfs count="0"/>
  <tableStyles count="0" defaultTableStyle="TableStyleMedium9" defaultPivotStyle="PivotStyleLight16"/>
  <colors>
    <mruColors>
      <color rgb="FFAFFFFF"/>
      <color rgb="FFFFCDFF"/>
      <color rgb="FFFF99FF"/>
      <color rgb="FFCC0099"/>
      <color rgb="FF00CCFF"/>
      <color rgb="FF0033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9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26" sqref="A26"/>
    </sheetView>
  </sheetViews>
  <sheetFormatPr defaultRowHeight="14.1" customHeight="1"/>
  <cols>
    <col min="1" max="1" width="3.5703125" style="1" customWidth="1"/>
    <col min="2" max="2" width="14" style="8" bestFit="1" customWidth="1"/>
    <col min="3" max="3" width="5.5703125" style="8" customWidth="1"/>
    <col min="4" max="4" width="25.7109375" style="8" customWidth="1"/>
    <col min="5" max="5" width="8" style="2" bestFit="1" customWidth="1"/>
    <col min="6" max="6" width="12.140625" style="2" bestFit="1" customWidth="1"/>
    <col min="7" max="7" width="12.85546875" style="2" bestFit="1" customWidth="1"/>
    <col min="8" max="8" width="8.85546875" style="4" bestFit="1" customWidth="1"/>
    <col min="9" max="9" width="10.140625" style="2" customWidth="1"/>
    <col min="10" max="10" width="8.85546875" style="4" customWidth="1"/>
    <col min="11" max="11" width="8.7109375" style="4" customWidth="1"/>
    <col min="12" max="12" width="9.85546875" style="4" bestFit="1" customWidth="1"/>
    <col min="13" max="13" width="8.85546875" style="4" bestFit="1" customWidth="1"/>
    <col min="14" max="14" width="11.85546875" style="2" bestFit="1" customWidth="1"/>
    <col min="15" max="15" width="9.7109375" style="4" bestFit="1" customWidth="1"/>
    <col min="16" max="16" width="6.5703125" style="4" bestFit="1" customWidth="1"/>
    <col min="17" max="17" width="5.7109375" style="4" bestFit="1" customWidth="1"/>
    <col min="18" max="18" width="8.7109375" style="4" customWidth="1"/>
    <col min="19" max="19" width="12.5703125" style="6" bestFit="1" customWidth="1"/>
    <col min="20" max="20" width="12.85546875" style="4" bestFit="1" customWidth="1"/>
    <col min="21" max="21" width="12.7109375" style="6" bestFit="1" customWidth="1"/>
    <col min="22" max="22" width="11.85546875" style="6" bestFit="1" customWidth="1"/>
    <col min="23" max="23" width="12.140625" style="4" bestFit="1" customWidth="1"/>
    <col min="24" max="24" width="12.140625" style="25" customWidth="1"/>
    <col min="25" max="25" width="4.7109375" style="4" customWidth="1"/>
    <col min="26" max="26" width="6.5703125" style="4" customWidth="1"/>
    <col min="27" max="27" width="9.7109375" style="4" customWidth="1"/>
    <col min="28" max="28" width="5.85546875" style="4" customWidth="1"/>
    <col min="29" max="29" width="6.42578125" style="4" customWidth="1"/>
    <col min="30" max="30" width="7.28515625" style="4" customWidth="1"/>
    <col min="31" max="31" width="6.85546875" style="4" customWidth="1"/>
    <col min="32" max="32" width="7.42578125" style="4" customWidth="1"/>
    <col min="33" max="33" width="7.85546875" style="2" bestFit="1" customWidth="1"/>
    <col min="34" max="35" width="6.28515625" style="4" customWidth="1"/>
    <col min="36" max="36" width="10" style="7" customWidth="1"/>
    <col min="37" max="37" width="3.28515625" style="8" customWidth="1"/>
    <col min="38" max="38" width="3.28515625" style="8" bestFit="1" customWidth="1"/>
    <col min="39" max="16384" width="9.140625" style="8"/>
  </cols>
  <sheetData>
    <row r="1" spans="1:38" ht="14.1" customHeight="1">
      <c r="B1" s="1"/>
      <c r="C1" s="1"/>
      <c r="D1" s="1"/>
      <c r="F1" s="3" t="s">
        <v>260</v>
      </c>
      <c r="I1" s="3" t="s">
        <v>892</v>
      </c>
      <c r="K1" s="57" t="s">
        <v>867</v>
      </c>
      <c r="S1" s="5" t="s">
        <v>915</v>
      </c>
      <c r="W1" s="57" t="s">
        <v>897</v>
      </c>
      <c r="X1" s="83" t="s">
        <v>900</v>
      </c>
      <c r="AB1" s="84" t="s">
        <v>916</v>
      </c>
      <c r="AC1" s="68" t="s">
        <v>917</v>
      </c>
      <c r="AD1" s="68" t="s">
        <v>918</v>
      </c>
      <c r="AE1" s="68" t="s">
        <v>926</v>
      </c>
      <c r="AF1" s="68" t="s">
        <v>919</v>
      </c>
      <c r="AG1" s="78" t="s">
        <v>920</v>
      </c>
      <c r="AH1" s="78" t="s">
        <v>921</v>
      </c>
      <c r="AI1" s="76" t="s">
        <v>925</v>
      </c>
      <c r="AJ1" s="47" t="s">
        <v>924</v>
      </c>
      <c r="AK1" s="73" t="s">
        <v>922</v>
      </c>
      <c r="AL1" s="70" t="s">
        <v>923</v>
      </c>
    </row>
    <row r="2" spans="1:38" ht="14.1" customHeight="1">
      <c r="E2" s="3" t="s">
        <v>870</v>
      </c>
      <c r="F2" s="3" t="s">
        <v>884</v>
      </c>
      <c r="G2" s="3" t="s">
        <v>890</v>
      </c>
      <c r="H2" s="57" t="s">
        <v>892</v>
      </c>
      <c r="I2" s="3" t="s">
        <v>251</v>
      </c>
      <c r="J2" s="57" t="s">
        <v>252</v>
      </c>
      <c r="K2" s="57" t="s">
        <v>894</v>
      </c>
      <c r="L2" s="57" t="s">
        <v>254</v>
      </c>
      <c r="M2" s="57" t="s">
        <v>256</v>
      </c>
      <c r="N2" s="3" t="s">
        <v>214</v>
      </c>
      <c r="O2" s="57" t="s">
        <v>259</v>
      </c>
      <c r="P2" s="57" t="s">
        <v>261</v>
      </c>
      <c r="Q2" s="57" t="s">
        <v>895</v>
      </c>
      <c r="R2" s="57"/>
      <c r="S2" s="5" t="s">
        <v>885</v>
      </c>
      <c r="T2" s="3" t="s">
        <v>889</v>
      </c>
      <c r="U2" s="5" t="s">
        <v>887</v>
      </c>
      <c r="V2" s="5" t="s">
        <v>886</v>
      </c>
      <c r="W2" s="57" t="s">
        <v>928</v>
      </c>
      <c r="X2" s="83"/>
      <c r="Y2" s="57" t="s">
        <v>872</v>
      </c>
      <c r="Z2" s="57"/>
      <c r="AA2" s="9" t="s">
        <v>873</v>
      </c>
      <c r="AB2" s="85"/>
      <c r="AC2" s="80"/>
      <c r="AD2" s="68"/>
      <c r="AE2" s="68"/>
      <c r="AF2" s="68"/>
      <c r="AG2" s="78"/>
      <c r="AH2" s="78"/>
      <c r="AI2" s="76"/>
      <c r="AJ2" s="47" t="s">
        <v>874</v>
      </c>
      <c r="AK2" s="74"/>
      <c r="AL2" s="71"/>
    </row>
    <row r="3" spans="1:38" s="12" customFormat="1" ht="14.1" customHeight="1">
      <c r="A3" s="10" t="s">
        <v>899</v>
      </c>
      <c r="B3" s="11"/>
      <c r="C3" s="10" t="s">
        <v>250</v>
      </c>
      <c r="E3" s="13" t="s">
        <v>871</v>
      </c>
      <c r="F3" s="14">
        <v>1574</v>
      </c>
      <c r="G3" s="13" t="s">
        <v>891</v>
      </c>
      <c r="H3" s="15" t="s">
        <v>251</v>
      </c>
      <c r="I3" s="13" t="s">
        <v>893</v>
      </c>
      <c r="J3" s="15" t="s">
        <v>253</v>
      </c>
      <c r="K3" s="15" t="s">
        <v>902</v>
      </c>
      <c r="L3" s="15" t="s">
        <v>255</v>
      </c>
      <c r="M3" s="15" t="s">
        <v>257</v>
      </c>
      <c r="N3" s="13" t="s">
        <v>258</v>
      </c>
      <c r="O3" s="15" t="s">
        <v>260</v>
      </c>
      <c r="P3" s="15" t="s">
        <v>262</v>
      </c>
      <c r="Q3" s="11" t="s">
        <v>896</v>
      </c>
      <c r="R3" s="15" t="s">
        <v>263</v>
      </c>
      <c r="S3" s="16">
        <v>72.900000000000006</v>
      </c>
      <c r="T3" s="15" t="s">
        <v>890</v>
      </c>
      <c r="U3" s="17" t="s">
        <v>888</v>
      </c>
      <c r="V3" s="17" t="s">
        <v>898</v>
      </c>
      <c r="W3" s="15">
        <v>20</v>
      </c>
      <c r="X3" s="18" t="s">
        <v>901</v>
      </c>
      <c r="Y3" s="15" t="s">
        <v>38</v>
      </c>
      <c r="Z3" s="15" t="s">
        <v>215</v>
      </c>
      <c r="AA3" s="18" t="s">
        <v>874</v>
      </c>
      <c r="AB3" s="86"/>
      <c r="AC3" s="81"/>
      <c r="AD3" s="69"/>
      <c r="AE3" s="69"/>
      <c r="AF3" s="69"/>
      <c r="AG3" s="79"/>
      <c r="AH3" s="79"/>
      <c r="AI3" s="77"/>
      <c r="AJ3" s="56" t="s">
        <v>927</v>
      </c>
      <c r="AK3" s="75"/>
      <c r="AL3" s="72"/>
    </row>
    <row r="4" spans="1:38" ht="15.95" customHeight="1">
      <c r="A4" s="58" t="s">
        <v>144</v>
      </c>
      <c r="B4" s="58" t="s">
        <v>267</v>
      </c>
      <c r="C4" s="58" t="s">
        <v>205</v>
      </c>
      <c r="D4" s="58" t="s">
        <v>268</v>
      </c>
      <c r="E4" s="20">
        <v>0</v>
      </c>
      <c r="F4" s="2">
        <f>SUM(E4*$F$3)</f>
        <v>0</v>
      </c>
      <c r="G4" s="59">
        <v>0</v>
      </c>
      <c r="H4" s="46">
        <v>0</v>
      </c>
      <c r="I4" s="2">
        <f t="shared" ref="I4:I67" si="0">ROUND(H4*0.75,2)</f>
        <v>0</v>
      </c>
      <c r="J4" s="46">
        <v>0</v>
      </c>
      <c r="K4" s="46">
        <v>0</v>
      </c>
      <c r="L4" s="46">
        <v>0</v>
      </c>
      <c r="M4" s="46">
        <v>0</v>
      </c>
      <c r="N4" s="2">
        <f t="shared" ref="N4:N67" si="1">SUM(G4+I4+J4+K4+L4+M4)</f>
        <v>0</v>
      </c>
      <c r="O4" s="4">
        <f t="shared" ref="O4:O67" si="2">IF(F4&gt;N4,ROUND(SUM(F4-N4),0),0)</f>
        <v>0</v>
      </c>
      <c r="P4" s="60">
        <v>0</v>
      </c>
      <c r="Q4" s="60">
        <v>0</v>
      </c>
      <c r="R4" s="4">
        <f t="shared" ref="R4:R67" si="3">ROUND(SUM(P4*Q4*1.39),0)</f>
        <v>0</v>
      </c>
      <c r="S4" s="6">
        <f>ROUND(SUM(E4*$S$3),4)</f>
        <v>0</v>
      </c>
      <c r="T4" s="61">
        <v>0</v>
      </c>
      <c r="U4" s="6">
        <f>ROUND(T4/1000,4)</f>
        <v>0</v>
      </c>
      <c r="V4" s="6">
        <f t="shared" ref="V4:V67" si="4">IF(S4-U4&lt;0,0,S4-U4)</f>
        <v>0</v>
      </c>
      <c r="W4" s="4">
        <f>IF(V4&gt;0,ROUND(SUM(V4*$W$3),0),0)</f>
        <v>0</v>
      </c>
      <c r="X4" s="25">
        <f t="shared" ref="X4:X67" si="5">SUM(O4+R4+W4)</f>
        <v>0</v>
      </c>
      <c r="Y4" s="26">
        <v>0</v>
      </c>
      <c r="Z4" s="22">
        <v>0</v>
      </c>
      <c r="AA4" s="4">
        <f t="shared" ref="AA4:AA67" si="6">ROUND(X4+Z4,0)</f>
        <v>0</v>
      </c>
      <c r="AB4" s="26"/>
      <c r="AC4" s="26"/>
      <c r="AD4" s="26"/>
      <c r="AE4" s="26"/>
      <c r="AF4" s="26"/>
      <c r="AG4" s="62">
        <v>11000</v>
      </c>
      <c r="AH4" s="62">
        <v>0</v>
      </c>
      <c r="AI4" s="62"/>
      <c r="AJ4" s="7">
        <f>SUM(AA4-AB4-AC4-AD4-AE4+AG4-AH4+AI4)</f>
        <v>11000</v>
      </c>
      <c r="AK4" s="48">
        <f t="shared" ref="AK4:AK67" si="7">IF(O4&gt;0," ",1)</f>
        <v>1</v>
      </c>
      <c r="AL4" s="49">
        <f t="shared" ref="AL4:AL67" si="8">IF(W4&gt;0," ",1)</f>
        <v>1</v>
      </c>
    </row>
    <row r="5" spans="1:38" ht="15.95" customHeight="1">
      <c r="A5" s="63" t="s">
        <v>144</v>
      </c>
      <c r="B5" s="63" t="s">
        <v>267</v>
      </c>
      <c r="C5" s="63" t="s">
        <v>43</v>
      </c>
      <c r="D5" s="63" t="s">
        <v>269</v>
      </c>
      <c r="E5" s="20">
        <v>319.99</v>
      </c>
      <c r="F5" s="2">
        <f t="shared" ref="F5:F68" si="9">SUM(E5*$F$3)</f>
        <v>503664.26</v>
      </c>
      <c r="G5" s="64">
        <v>45641.97</v>
      </c>
      <c r="H5" s="41">
        <v>11343</v>
      </c>
      <c r="I5" s="2">
        <f t="shared" si="0"/>
        <v>8507.25</v>
      </c>
      <c r="J5" s="41">
        <v>24436</v>
      </c>
      <c r="K5" s="41">
        <v>0</v>
      </c>
      <c r="L5" s="41">
        <v>0</v>
      </c>
      <c r="M5" s="41">
        <v>27926</v>
      </c>
      <c r="N5" s="2">
        <f t="shared" si="1"/>
        <v>106511.22</v>
      </c>
      <c r="O5" s="4">
        <f t="shared" si="2"/>
        <v>397153</v>
      </c>
      <c r="P5" s="41">
        <v>135</v>
      </c>
      <c r="Q5" s="41">
        <v>59</v>
      </c>
      <c r="R5" s="4">
        <f t="shared" si="3"/>
        <v>11071</v>
      </c>
      <c r="S5" s="6">
        <f t="shared" ref="S5:S68" si="10">ROUND(SUM(E5*$S$3),4)</f>
        <v>23327.271000000001</v>
      </c>
      <c r="T5" s="65">
        <v>3042798</v>
      </c>
      <c r="U5" s="6">
        <f t="shared" ref="U5:U68" si="11">ROUND(T5/1000,4)</f>
        <v>3042.7979999999998</v>
      </c>
      <c r="V5" s="6">
        <f t="shared" si="4"/>
        <v>20284.473000000002</v>
      </c>
      <c r="W5" s="4">
        <f t="shared" ref="W5:W68" si="12">IF(V5&gt;0,ROUND(SUM(V5*$W$3),0),0)</f>
        <v>405689</v>
      </c>
      <c r="X5" s="25">
        <f t="shared" si="5"/>
        <v>813913</v>
      </c>
      <c r="Y5" s="26">
        <v>0</v>
      </c>
      <c r="Z5" s="22">
        <v>0</v>
      </c>
      <c r="AA5" s="4">
        <f t="shared" si="6"/>
        <v>813913</v>
      </c>
      <c r="AB5" s="26"/>
      <c r="AC5" s="26"/>
      <c r="AD5" s="26"/>
      <c r="AE5" s="26"/>
      <c r="AF5" s="26"/>
      <c r="AG5" s="55">
        <v>0</v>
      </c>
      <c r="AH5" s="55">
        <v>0</v>
      </c>
      <c r="AI5" s="55"/>
      <c r="AJ5" s="7">
        <f>SUM(AA5-AB5-AC5-AD5-AE5+AG5-AH5+AI5)</f>
        <v>813913</v>
      </c>
      <c r="AK5" s="48" t="str">
        <f t="shared" si="7"/>
        <v xml:space="preserve"> </v>
      </c>
      <c r="AL5" s="49" t="str">
        <f t="shared" si="8"/>
        <v xml:space="preserve"> </v>
      </c>
    </row>
    <row r="6" spans="1:38" ht="15.95" customHeight="1">
      <c r="A6" s="63" t="s">
        <v>144</v>
      </c>
      <c r="B6" s="63" t="s">
        <v>267</v>
      </c>
      <c r="C6" s="63" t="s">
        <v>147</v>
      </c>
      <c r="D6" s="63" t="s">
        <v>270</v>
      </c>
      <c r="E6" s="20">
        <v>1146.73</v>
      </c>
      <c r="F6" s="2">
        <f t="shared" si="9"/>
        <v>1804953.02</v>
      </c>
      <c r="G6" s="64">
        <v>47911.05</v>
      </c>
      <c r="H6" s="41">
        <v>44984</v>
      </c>
      <c r="I6" s="2">
        <f t="shared" si="0"/>
        <v>33738</v>
      </c>
      <c r="J6" s="41">
        <v>97291</v>
      </c>
      <c r="K6" s="41">
        <v>0</v>
      </c>
      <c r="L6" s="41">
        <v>0</v>
      </c>
      <c r="M6" s="41">
        <v>30430</v>
      </c>
      <c r="N6" s="2">
        <f t="shared" si="1"/>
        <v>209370.05</v>
      </c>
      <c r="O6" s="4">
        <f t="shared" si="2"/>
        <v>1595583</v>
      </c>
      <c r="P6" s="41">
        <v>223</v>
      </c>
      <c r="Q6" s="41">
        <v>33</v>
      </c>
      <c r="R6" s="4">
        <f t="shared" si="3"/>
        <v>10229</v>
      </c>
      <c r="S6" s="6">
        <f t="shared" si="10"/>
        <v>83596.616999999998</v>
      </c>
      <c r="T6" s="65">
        <v>3194070</v>
      </c>
      <c r="U6" s="6">
        <f t="shared" si="11"/>
        <v>3194.07</v>
      </c>
      <c r="V6" s="6">
        <f t="shared" si="4"/>
        <v>80402.546999999991</v>
      </c>
      <c r="W6" s="4">
        <f t="shared" si="12"/>
        <v>1608051</v>
      </c>
      <c r="X6" s="25">
        <f t="shared" si="5"/>
        <v>3213863</v>
      </c>
      <c r="Y6" s="26">
        <v>0</v>
      </c>
      <c r="Z6" s="22">
        <v>0</v>
      </c>
      <c r="AA6" s="4">
        <f t="shared" si="6"/>
        <v>3213863</v>
      </c>
      <c r="AB6" s="26">
        <v>7</v>
      </c>
      <c r="AC6" s="26"/>
      <c r="AD6" s="26"/>
      <c r="AE6" s="26"/>
      <c r="AF6" s="26"/>
      <c r="AG6" s="55">
        <v>0</v>
      </c>
      <c r="AH6" s="55">
        <v>0</v>
      </c>
      <c r="AI6" s="55"/>
      <c r="AJ6" s="7">
        <f t="shared" ref="AJ6:AJ69" si="13">SUM(AA6-AB6-AC6-AD6-AE6+AG6-AH6+AI6)</f>
        <v>3213856</v>
      </c>
      <c r="AK6" s="48" t="str">
        <f t="shared" si="7"/>
        <v xml:space="preserve"> </v>
      </c>
      <c r="AL6" s="49" t="str">
        <f t="shared" si="8"/>
        <v xml:space="preserve"> </v>
      </c>
    </row>
    <row r="7" spans="1:38" ht="15.95" customHeight="1">
      <c r="A7" s="63" t="s">
        <v>144</v>
      </c>
      <c r="B7" s="63" t="s">
        <v>267</v>
      </c>
      <c r="C7" s="63" t="s">
        <v>148</v>
      </c>
      <c r="D7" s="63" t="s">
        <v>271</v>
      </c>
      <c r="E7" s="20">
        <v>346.69</v>
      </c>
      <c r="F7" s="2">
        <f t="shared" si="9"/>
        <v>545690.05999999994</v>
      </c>
      <c r="G7" s="64">
        <v>18140.3</v>
      </c>
      <c r="H7" s="41">
        <v>12269</v>
      </c>
      <c r="I7" s="2">
        <f t="shared" si="0"/>
        <v>9201.75</v>
      </c>
      <c r="J7" s="41">
        <v>26496</v>
      </c>
      <c r="K7" s="41">
        <v>0</v>
      </c>
      <c r="L7" s="41">
        <v>0</v>
      </c>
      <c r="M7" s="41">
        <v>11110</v>
      </c>
      <c r="N7" s="2">
        <f t="shared" si="1"/>
        <v>64948.05</v>
      </c>
      <c r="O7" s="4">
        <f t="shared" si="2"/>
        <v>480742</v>
      </c>
      <c r="P7" s="41">
        <v>170</v>
      </c>
      <c r="Q7" s="41">
        <v>42</v>
      </c>
      <c r="R7" s="4">
        <f t="shared" si="3"/>
        <v>9925</v>
      </c>
      <c r="S7" s="6">
        <f t="shared" si="10"/>
        <v>25273.701000000001</v>
      </c>
      <c r="T7" s="65">
        <v>1209353</v>
      </c>
      <c r="U7" s="6">
        <f t="shared" si="11"/>
        <v>1209.3530000000001</v>
      </c>
      <c r="V7" s="6">
        <f t="shared" si="4"/>
        <v>24064.348000000002</v>
      </c>
      <c r="W7" s="4">
        <f t="shared" si="12"/>
        <v>481287</v>
      </c>
      <c r="X7" s="25">
        <f t="shared" si="5"/>
        <v>971954</v>
      </c>
      <c r="Y7" s="26">
        <v>0</v>
      </c>
      <c r="Z7" s="22">
        <v>0</v>
      </c>
      <c r="AA7" s="4">
        <f t="shared" si="6"/>
        <v>971954</v>
      </c>
      <c r="AB7" s="26"/>
      <c r="AC7" s="26"/>
      <c r="AD7" s="26"/>
      <c r="AE7" s="26"/>
      <c r="AF7" s="26"/>
      <c r="AG7" s="55">
        <v>0</v>
      </c>
      <c r="AH7" s="55">
        <v>0</v>
      </c>
      <c r="AI7" s="55"/>
      <c r="AJ7" s="7">
        <f t="shared" si="13"/>
        <v>971954</v>
      </c>
      <c r="AK7" s="48" t="str">
        <f t="shared" si="7"/>
        <v xml:space="preserve"> </v>
      </c>
      <c r="AL7" s="49" t="str">
        <f t="shared" si="8"/>
        <v xml:space="preserve"> </v>
      </c>
    </row>
    <row r="8" spans="1:38" ht="15.95" customHeight="1">
      <c r="A8" s="63" t="s">
        <v>144</v>
      </c>
      <c r="B8" s="63" t="s">
        <v>267</v>
      </c>
      <c r="C8" s="63" t="s">
        <v>41</v>
      </c>
      <c r="D8" s="63" t="s">
        <v>272</v>
      </c>
      <c r="E8" s="20">
        <v>563.42999999999995</v>
      </c>
      <c r="F8" s="2">
        <f t="shared" si="9"/>
        <v>886838.82</v>
      </c>
      <c r="G8" s="64">
        <v>47495</v>
      </c>
      <c r="H8" s="41">
        <v>22542</v>
      </c>
      <c r="I8" s="2">
        <f t="shared" si="0"/>
        <v>16906.5</v>
      </c>
      <c r="J8" s="41">
        <v>48649</v>
      </c>
      <c r="K8" s="41">
        <v>0</v>
      </c>
      <c r="L8" s="41">
        <v>0</v>
      </c>
      <c r="M8" s="41">
        <v>16083</v>
      </c>
      <c r="N8" s="2">
        <f t="shared" si="1"/>
        <v>129133.5</v>
      </c>
      <c r="O8" s="4">
        <f t="shared" si="2"/>
        <v>757705</v>
      </c>
      <c r="P8" s="41">
        <v>305</v>
      </c>
      <c r="Q8" s="41">
        <v>33</v>
      </c>
      <c r="R8" s="4">
        <f t="shared" si="3"/>
        <v>13990</v>
      </c>
      <c r="S8" s="6">
        <f t="shared" si="10"/>
        <v>41074.046999999999</v>
      </c>
      <c r="T8" s="65">
        <v>3166333</v>
      </c>
      <c r="U8" s="6">
        <f t="shared" si="11"/>
        <v>3166.3330000000001</v>
      </c>
      <c r="V8" s="6">
        <f t="shared" si="4"/>
        <v>37907.714</v>
      </c>
      <c r="W8" s="4">
        <f t="shared" si="12"/>
        <v>758154</v>
      </c>
      <c r="X8" s="25">
        <f t="shared" si="5"/>
        <v>1529849</v>
      </c>
      <c r="Y8" s="26">
        <v>0</v>
      </c>
      <c r="Z8" s="22">
        <v>0</v>
      </c>
      <c r="AA8" s="4">
        <f t="shared" si="6"/>
        <v>1529849</v>
      </c>
      <c r="AB8" s="26"/>
      <c r="AC8" s="26"/>
      <c r="AD8" s="26"/>
      <c r="AE8" s="26"/>
      <c r="AF8" s="26"/>
      <c r="AG8" s="55">
        <v>0</v>
      </c>
      <c r="AH8" s="55">
        <v>0</v>
      </c>
      <c r="AI8" s="55"/>
      <c r="AJ8" s="7">
        <f t="shared" si="13"/>
        <v>1529849</v>
      </c>
      <c r="AK8" s="48" t="str">
        <f t="shared" si="7"/>
        <v xml:space="preserve"> </v>
      </c>
      <c r="AL8" s="49" t="str">
        <f t="shared" si="8"/>
        <v xml:space="preserve"> </v>
      </c>
    </row>
    <row r="9" spans="1:38" ht="15.95" customHeight="1">
      <c r="A9" s="63" t="s">
        <v>144</v>
      </c>
      <c r="B9" s="63" t="s">
        <v>267</v>
      </c>
      <c r="C9" s="63" t="s">
        <v>42</v>
      </c>
      <c r="D9" s="63" t="s">
        <v>273</v>
      </c>
      <c r="E9" s="20">
        <v>258.22000000000003</v>
      </c>
      <c r="F9" s="2">
        <f t="shared" si="9"/>
        <v>406438.28</v>
      </c>
      <c r="G9" s="64">
        <v>21681.599999999999</v>
      </c>
      <c r="H9" s="41">
        <v>12878</v>
      </c>
      <c r="I9" s="2">
        <f t="shared" si="0"/>
        <v>9658.5</v>
      </c>
      <c r="J9" s="41">
        <v>19703</v>
      </c>
      <c r="K9" s="41">
        <v>0</v>
      </c>
      <c r="L9" s="41">
        <v>0</v>
      </c>
      <c r="M9" s="41">
        <v>6198</v>
      </c>
      <c r="N9" s="2">
        <f t="shared" si="1"/>
        <v>57241.1</v>
      </c>
      <c r="O9" s="4">
        <f t="shared" si="2"/>
        <v>349197</v>
      </c>
      <c r="P9" s="41">
        <v>118</v>
      </c>
      <c r="Q9" s="41">
        <v>33</v>
      </c>
      <c r="R9" s="4">
        <f t="shared" si="3"/>
        <v>5413</v>
      </c>
      <c r="S9" s="6">
        <f t="shared" si="10"/>
        <v>18824.238000000001</v>
      </c>
      <c r="T9" s="65">
        <v>1445440</v>
      </c>
      <c r="U9" s="6">
        <f t="shared" si="11"/>
        <v>1445.44</v>
      </c>
      <c r="V9" s="6">
        <f t="shared" si="4"/>
        <v>17378.798000000003</v>
      </c>
      <c r="W9" s="4">
        <f t="shared" si="12"/>
        <v>347576</v>
      </c>
      <c r="X9" s="25">
        <f t="shared" si="5"/>
        <v>702186</v>
      </c>
      <c r="Y9" s="26">
        <v>0</v>
      </c>
      <c r="Z9" s="22">
        <v>0</v>
      </c>
      <c r="AA9" s="4">
        <f t="shared" si="6"/>
        <v>702186</v>
      </c>
      <c r="AB9" s="26"/>
      <c r="AC9" s="26"/>
      <c r="AD9" s="26"/>
      <c r="AE9" s="26"/>
      <c r="AF9" s="26"/>
      <c r="AG9" s="55">
        <v>0</v>
      </c>
      <c r="AH9" s="55">
        <v>0</v>
      </c>
      <c r="AI9" s="55"/>
      <c r="AJ9" s="7">
        <f t="shared" si="13"/>
        <v>702186</v>
      </c>
      <c r="AK9" s="48" t="str">
        <f t="shared" si="7"/>
        <v xml:space="preserve"> </v>
      </c>
      <c r="AL9" s="49" t="str">
        <f t="shared" si="8"/>
        <v xml:space="preserve"> </v>
      </c>
    </row>
    <row r="10" spans="1:38" ht="15.95" customHeight="1">
      <c r="A10" s="63" t="s">
        <v>144</v>
      </c>
      <c r="B10" s="63" t="s">
        <v>267</v>
      </c>
      <c r="C10" s="63" t="s">
        <v>207</v>
      </c>
      <c r="D10" s="63" t="s">
        <v>274</v>
      </c>
      <c r="E10" s="20">
        <v>209.22</v>
      </c>
      <c r="F10" s="2">
        <f t="shared" si="9"/>
        <v>329312.27999999997</v>
      </c>
      <c r="G10" s="64">
        <v>22865.37</v>
      </c>
      <c r="H10" s="41">
        <v>4190</v>
      </c>
      <c r="I10" s="2">
        <f t="shared" si="0"/>
        <v>3142.5</v>
      </c>
      <c r="J10" s="41">
        <v>9007</v>
      </c>
      <c r="K10" s="41">
        <v>0</v>
      </c>
      <c r="L10" s="41">
        <v>0</v>
      </c>
      <c r="M10" s="41">
        <v>16369</v>
      </c>
      <c r="N10" s="2">
        <f t="shared" si="1"/>
        <v>51383.869999999995</v>
      </c>
      <c r="O10" s="4">
        <f t="shared" si="2"/>
        <v>277928</v>
      </c>
      <c r="P10" s="41">
        <v>88</v>
      </c>
      <c r="Q10" s="41">
        <v>81</v>
      </c>
      <c r="R10" s="4">
        <f t="shared" si="3"/>
        <v>9908</v>
      </c>
      <c r="S10" s="6">
        <f t="shared" si="10"/>
        <v>15252.138000000001</v>
      </c>
      <c r="T10" s="65">
        <v>1524358</v>
      </c>
      <c r="U10" s="6">
        <f t="shared" si="11"/>
        <v>1524.3579999999999</v>
      </c>
      <c r="V10" s="6">
        <f t="shared" si="4"/>
        <v>13727.78</v>
      </c>
      <c r="W10" s="4">
        <f t="shared" si="12"/>
        <v>274556</v>
      </c>
      <c r="X10" s="25">
        <f t="shared" si="5"/>
        <v>562392</v>
      </c>
      <c r="Y10" s="26">
        <v>0</v>
      </c>
      <c r="Z10" s="22">
        <v>0</v>
      </c>
      <c r="AA10" s="4">
        <f t="shared" si="6"/>
        <v>562392</v>
      </c>
      <c r="AB10" s="26">
        <v>10019</v>
      </c>
      <c r="AC10" s="26"/>
      <c r="AD10" s="26"/>
      <c r="AE10" s="26"/>
      <c r="AF10" s="26"/>
      <c r="AG10" s="55">
        <v>0</v>
      </c>
      <c r="AH10" s="55">
        <v>0</v>
      </c>
      <c r="AI10" s="55"/>
      <c r="AJ10" s="7">
        <f t="shared" si="13"/>
        <v>552373</v>
      </c>
      <c r="AK10" s="48" t="str">
        <f t="shared" si="7"/>
        <v xml:space="preserve"> </v>
      </c>
      <c r="AL10" s="49" t="str">
        <f t="shared" si="8"/>
        <v xml:space="preserve"> </v>
      </c>
    </row>
    <row r="11" spans="1:38" ht="15.95" customHeight="1">
      <c r="A11" s="63" t="s">
        <v>144</v>
      </c>
      <c r="B11" s="63" t="s">
        <v>267</v>
      </c>
      <c r="C11" s="63" t="s">
        <v>208</v>
      </c>
      <c r="D11" s="63" t="s">
        <v>275</v>
      </c>
      <c r="E11" s="20">
        <v>608.74</v>
      </c>
      <c r="F11" s="2">
        <f t="shared" si="9"/>
        <v>958156.76</v>
      </c>
      <c r="G11" s="64">
        <v>107079.8</v>
      </c>
      <c r="H11" s="41">
        <v>38795</v>
      </c>
      <c r="I11" s="2">
        <f t="shared" si="0"/>
        <v>29096.25</v>
      </c>
      <c r="J11" s="41">
        <v>52858</v>
      </c>
      <c r="K11" s="41">
        <v>56</v>
      </c>
      <c r="L11" s="41">
        <v>127861</v>
      </c>
      <c r="M11" s="41">
        <v>40090</v>
      </c>
      <c r="N11" s="2">
        <f t="shared" si="1"/>
        <v>357041.05</v>
      </c>
      <c r="O11" s="4">
        <f t="shared" si="2"/>
        <v>601116</v>
      </c>
      <c r="P11" s="41">
        <v>275</v>
      </c>
      <c r="Q11" s="41">
        <v>55</v>
      </c>
      <c r="R11" s="4">
        <f t="shared" si="3"/>
        <v>21024</v>
      </c>
      <c r="S11" s="6">
        <f t="shared" si="10"/>
        <v>44377.146000000001</v>
      </c>
      <c r="T11" s="65">
        <v>7138653</v>
      </c>
      <c r="U11" s="6">
        <f t="shared" si="11"/>
        <v>7138.6530000000002</v>
      </c>
      <c r="V11" s="6">
        <f t="shared" si="4"/>
        <v>37238.493000000002</v>
      </c>
      <c r="W11" s="4">
        <f t="shared" si="12"/>
        <v>744770</v>
      </c>
      <c r="X11" s="25">
        <f t="shared" si="5"/>
        <v>1366910</v>
      </c>
      <c r="Y11" s="26">
        <v>0</v>
      </c>
      <c r="Z11" s="22">
        <v>0</v>
      </c>
      <c r="AA11" s="4">
        <f t="shared" si="6"/>
        <v>1366910</v>
      </c>
      <c r="AB11" s="26"/>
      <c r="AC11" s="26"/>
      <c r="AD11" s="26"/>
      <c r="AE11" s="26"/>
      <c r="AF11" s="26"/>
      <c r="AG11" s="55">
        <v>0</v>
      </c>
      <c r="AH11" s="55">
        <v>0</v>
      </c>
      <c r="AI11" s="55"/>
      <c r="AJ11" s="7">
        <f t="shared" si="13"/>
        <v>1366910</v>
      </c>
      <c r="AK11" s="48" t="str">
        <f t="shared" si="7"/>
        <v xml:space="preserve"> </v>
      </c>
      <c r="AL11" s="49" t="str">
        <f t="shared" si="8"/>
        <v xml:space="preserve"> </v>
      </c>
    </row>
    <row r="12" spans="1:38" ht="15.95" customHeight="1">
      <c r="A12" s="63" t="s">
        <v>144</v>
      </c>
      <c r="B12" s="63" t="s">
        <v>267</v>
      </c>
      <c r="C12" s="63" t="s">
        <v>209</v>
      </c>
      <c r="D12" s="63" t="s">
        <v>276</v>
      </c>
      <c r="E12" s="20">
        <v>1922.95</v>
      </c>
      <c r="F12" s="2">
        <f t="shared" si="9"/>
        <v>3026723.3000000003</v>
      </c>
      <c r="G12" s="64">
        <v>353814.13</v>
      </c>
      <c r="H12" s="41">
        <v>79943</v>
      </c>
      <c r="I12" s="2">
        <f t="shared" si="0"/>
        <v>59957.25</v>
      </c>
      <c r="J12" s="41">
        <v>172585</v>
      </c>
      <c r="K12" s="41">
        <v>173</v>
      </c>
      <c r="L12" s="41">
        <v>351066</v>
      </c>
      <c r="M12" s="41">
        <v>175479</v>
      </c>
      <c r="N12" s="2">
        <f t="shared" si="1"/>
        <v>1113074.3799999999</v>
      </c>
      <c r="O12" s="4">
        <f t="shared" si="2"/>
        <v>1913649</v>
      </c>
      <c r="P12" s="41">
        <v>882</v>
      </c>
      <c r="Q12" s="41">
        <v>68</v>
      </c>
      <c r="R12" s="4">
        <f t="shared" si="3"/>
        <v>83367</v>
      </c>
      <c r="S12" s="6">
        <f t="shared" si="10"/>
        <v>140183.05499999999</v>
      </c>
      <c r="T12" s="65">
        <v>23587608</v>
      </c>
      <c r="U12" s="6">
        <f t="shared" si="11"/>
        <v>23587.608</v>
      </c>
      <c r="V12" s="6">
        <f t="shared" si="4"/>
        <v>116595.44699999999</v>
      </c>
      <c r="W12" s="4">
        <f t="shared" si="12"/>
        <v>2331909</v>
      </c>
      <c r="X12" s="25">
        <f t="shared" si="5"/>
        <v>4328925</v>
      </c>
      <c r="Y12" s="26">
        <v>0</v>
      </c>
      <c r="Z12" s="22">
        <v>0</v>
      </c>
      <c r="AA12" s="4">
        <f t="shared" si="6"/>
        <v>4328925</v>
      </c>
      <c r="AB12" s="26"/>
      <c r="AC12" s="26"/>
      <c r="AD12" s="26"/>
      <c r="AE12" s="26"/>
      <c r="AF12" s="26"/>
      <c r="AG12" s="55">
        <v>0</v>
      </c>
      <c r="AH12" s="55">
        <v>11000</v>
      </c>
      <c r="AI12" s="55"/>
      <c r="AJ12" s="7">
        <f t="shared" si="13"/>
        <v>4317925</v>
      </c>
      <c r="AK12" s="48" t="str">
        <f t="shared" si="7"/>
        <v xml:space="preserve"> </v>
      </c>
      <c r="AL12" s="49" t="str">
        <f t="shared" si="8"/>
        <v xml:space="preserve"> </v>
      </c>
    </row>
    <row r="13" spans="1:38" ht="15.95" customHeight="1">
      <c r="A13" s="63" t="s">
        <v>144</v>
      </c>
      <c r="B13" s="63" t="s">
        <v>267</v>
      </c>
      <c r="C13" s="63" t="s">
        <v>210</v>
      </c>
      <c r="D13" s="63" t="s">
        <v>277</v>
      </c>
      <c r="E13" s="20">
        <v>2390.5300000000002</v>
      </c>
      <c r="F13" s="2">
        <f t="shared" si="9"/>
        <v>3762694.22</v>
      </c>
      <c r="G13" s="64">
        <v>413766.12</v>
      </c>
      <c r="H13" s="41">
        <v>94332</v>
      </c>
      <c r="I13" s="2">
        <f t="shared" si="0"/>
        <v>70749</v>
      </c>
      <c r="J13" s="41">
        <v>184129</v>
      </c>
      <c r="K13" s="41">
        <v>194</v>
      </c>
      <c r="L13" s="41">
        <v>496052</v>
      </c>
      <c r="M13" s="41">
        <v>87240</v>
      </c>
      <c r="N13" s="2">
        <f t="shared" si="1"/>
        <v>1252130.1200000001</v>
      </c>
      <c r="O13" s="4">
        <f t="shared" si="2"/>
        <v>2510564</v>
      </c>
      <c r="P13" s="41">
        <v>1004</v>
      </c>
      <c r="Q13" s="41">
        <v>64</v>
      </c>
      <c r="R13" s="4">
        <f t="shared" si="3"/>
        <v>89316</v>
      </c>
      <c r="S13" s="6">
        <f t="shared" si="10"/>
        <v>174269.63699999999</v>
      </c>
      <c r="T13" s="65">
        <v>27584408</v>
      </c>
      <c r="U13" s="6">
        <f t="shared" si="11"/>
        <v>27584.407999999999</v>
      </c>
      <c r="V13" s="6">
        <f t="shared" si="4"/>
        <v>146685.22899999999</v>
      </c>
      <c r="W13" s="4">
        <f t="shared" si="12"/>
        <v>2933705</v>
      </c>
      <c r="X13" s="25">
        <f t="shared" si="5"/>
        <v>5533585</v>
      </c>
      <c r="Y13" s="26">
        <v>0</v>
      </c>
      <c r="Z13" s="22">
        <v>0</v>
      </c>
      <c r="AA13" s="4">
        <f t="shared" si="6"/>
        <v>5533585</v>
      </c>
      <c r="AB13" s="26"/>
      <c r="AC13" s="26"/>
      <c r="AD13" s="26"/>
      <c r="AE13" s="26"/>
      <c r="AF13" s="26"/>
      <c r="AG13" s="55">
        <v>0</v>
      </c>
      <c r="AH13" s="55">
        <v>0</v>
      </c>
      <c r="AI13" s="55"/>
      <c r="AJ13" s="7">
        <f t="shared" si="13"/>
        <v>5533585</v>
      </c>
      <c r="AK13" s="48" t="str">
        <f t="shared" si="7"/>
        <v xml:space="preserve"> </v>
      </c>
      <c r="AL13" s="49" t="str">
        <f t="shared" si="8"/>
        <v xml:space="preserve"> </v>
      </c>
    </row>
    <row r="14" spans="1:38" ht="15.95" customHeight="1">
      <c r="A14" s="63" t="s">
        <v>144</v>
      </c>
      <c r="B14" s="63" t="s">
        <v>267</v>
      </c>
      <c r="C14" s="63" t="s">
        <v>239</v>
      </c>
      <c r="D14" s="63" t="s">
        <v>278</v>
      </c>
      <c r="E14" s="20">
        <v>343.83</v>
      </c>
      <c r="F14" s="2">
        <f t="shared" si="9"/>
        <v>541188.41999999993</v>
      </c>
      <c r="G14" s="64">
        <v>26664.47</v>
      </c>
      <c r="H14" s="41">
        <v>7805</v>
      </c>
      <c r="I14" s="2">
        <f t="shared" si="0"/>
        <v>5853.75</v>
      </c>
      <c r="J14" s="41">
        <v>16583</v>
      </c>
      <c r="K14" s="41">
        <v>19</v>
      </c>
      <c r="L14" s="41">
        <v>82700</v>
      </c>
      <c r="M14" s="41">
        <v>13908</v>
      </c>
      <c r="N14" s="2">
        <f t="shared" si="1"/>
        <v>145728.22</v>
      </c>
      <c r="O14" s="4">
        <f t="shared" si="2"/>
        <v>395460</v>
      </c>
      <c r="P14" s="41">
        <v>163</v>
      </c>
      <c r="Q14" s="41">
        <v>92</v>
      </c>
      <c r="R14" s="4">
        <f t="shared" si="3"/>
        <v>20844</v>
      </c>
      <c r="S14" s="6">
        <f t="shared" si="10"/>
        <v>25065.206999999999</v>
      </c>
      <c r="T14" s="65">
        <v>1777631</v>
      </c>
      <c r="U14" s="6">
        <f t="shared" si="11"/>
        <v>1777.6310000000001</v>
      </c>
      <c r="V14" s="6">
        <f t="shared" si="4"/>
        <v>23287.575999999997</v>
      </c>
      <c r="W14" s="4">
        <f t="shared" si="12"/>
        <v>465752</v>
      </c>
      <c r="X14" s="25">
        <f t="shared" si="5"/>
        <v>882056</v>
      </c>
      <c r="Y14" s="26">
        <v>0</v>
      </c>
      <c r="Z14" s="22">
        <v>0</v>
      </c>
      <c r="AA14" s="4">
        <f t="shared" si="6"/>
        <v>882056</v>
      </c>
      <c r="AB14" s="26"/>
      <c r="AC14" s="26"/>
      <c r="AD14" s="26"/>
      <c r="AE14" s="26"/>
      <c r="AF14" s="26"/>
      <c r="AG14" s="55">
        <v>0</v>
      </c>
      <c r="AH14" s="55">
        <v>0</v>
      </c>
      <c r="AI14" s="55">
        <v>212</v>
      </c>
      <c r="AJ14" s="7">
        <f t="shared" si="13"/>
        <v>882268</v>
      </c>
      <c r="AK14" s="48" t="str">
        <f t="shared" si="7"/>
        <v xml:space="preserve"> </v>
      </c>
      <c r="AL14" s="49" t="str">
        <f t="shared" si="8"/>
        <v xml:space="preserve"> </v>
      </c>
    </row>
    <row r="15" spans="1:38" ht="15.95" customHeight="1">
      <c r="A15" s="63" t="s">
        <v>51</v>
      </c>
      <c r="B15" s="63" t="s">
        <v>279</v>
      </c>
      <c r="C15" s="63" t="s">
        <v>52</v>
      </c>
      <c r="D15" s="63" t="s">
        <v>280</v>
      </c>
      <c r="E15" s="20">
        <v>369.46</v>
      </c>
      <c r="F15" s="2">
        <f t="shared" si="9"/>
        <v>581530.03999999992</v>
      </c>
      <c r="G15" s="64">
        <v>538986.65</v>
      </c>
      <c r="H15" s="41">
        <v>131257</v>
      </c>
      <c r="I15" s="2">
        <f t="shared" si="0"/>
        <v>98442.75</v>
      </c>
      <c r="J15" s="41">
        <v>22001</v>
      </c>
      <c r="K15" s="41">
        <v>377123</v>
      </c>
      <c r="L15" s="41">
        <v>68141</v>
      </c>
      <c r="M15" s="41">
        <v>138217</v>
      </c>
      <c r="N15" s="2">
        <f t="shared" si="1"/>
        <v>1242911.3999999999</v>
      </c>
      <c r="O15" s="4">
        <f t="shared" si="2"/>
        <v>0</v>
      </c>
      <c r="P15" s="41">
        <v>118</v>
      </c>
      <c r="Q15" s="41">
        <v>147</v>
      </c>
      <c r="R15" s="4">
        <f t="shared" si="3"/>
        <v>24111</v>
      </c>
      <c r="S15" s="6">
        <f t="shared" si="10"/>
        <v>26933.633999999998</v>
      </c>
      <c r="T15" s="65">
        <v>29844222</v>
      </c>
      <c r="U15" s="6">
        <f t="shared" si="11"/>
        <v>29844.222000000002</v>
      </c>
      <c r="V15" s="6">
        <f t="shared" si="4"/>
        <v>0</v>
      </c>
      <c r="W15" s="4">
        <f t="shared" si="12"/>
        <v>0</v>
      </c>
      <c r="X15" s="25">
        <f t="shared" si="5"/>
        <v>24111</v>
      </c>
      <c r="Y15" s="26">
        <v>0</v>
      </c>
      <c r="Z15" s="22">
        <v>0</v>
      </c>
      <c r="AA15" s="4">
        <f t="shared" si="6"/>
        <v>24111</v>
      </c>
      <c r="AB15" s="26"/>
      <c r="AC15" s="26"/>
      <c r="AD15" s="26"/>
      <c r="AE15" s="26"/>
      <c r="AF15" s="26"/>
      <c r="AG15" s="55">
        <v>0</v>
      </c>
      <c r="AH15" s="55">
        <v>0</v>
      </c>
      <c r="AI15" s="55"/>
      <c r="AJ15" s="7">
        <f t="shared" si="13"/>
        <v>24111</v>
      </c>
      <c r="AK15" s="48">
        <f t="shared" si="7"/>
        <v>1</v>
      </c>
      <c r="AL15" s="49">
        <f t="shared" si="8"/>
        <v>1</v>
      </c>
    </row>
    <row r="16" spans="1:38" ht="15.95" customHeight="1">
      <c r="A16" s="63" t="s">
        <v>51</v>
      </c>
      <c r="B16" s="63" t="s">
        <v>279</v>
      </c>
      <c r="C16" s="63" t="s">
        <v>53</v>
      </c>
      <c r="D16" s="63" t="s">
        <v>281</v>
      </c>
      <c r="E16" s="20">
        <v>612.73</v>
      </c>
      <c r="F16" s="2">
        <f t="shared" si="9"/>
        <v>964437.02</v>
      </c>
      <c r="G16" s="64">
        <v>430447.63</v>
      </c>
      <c r="H16" s="41">
        <v>93429</v>
      </c>
      <c r="I16" s="2">
        <f t="shared" si="0"/>
        <v>70071.75</v>
      </c>
      <c r="J16" s="41">
        <v>45795</v>
      </c>
      <c r="K16" s="41">
        <v>779185</v>
      </c>
      <c r="L16" s="41">
        <v>169281</v>
      </c>
      <c r="M16" s="41">
        <v>102786</v>
      </c>
      <c r="N16" s="2">
        <f t="shared" si="1"/>
        <v>1597566.38</v>
      </c>
      <c r="O16" s="4">
        <f t="shared" si="2"/>
        <v>0</v>
      </c>
      <c r="P16" s="41">
        <v>64</v>
      </c>
      <c r="Q16" s="41">
        <v>161</v>
      </c>
      <c r="R16" s="4">
        <f t="shared" si="3"/>
        <v>14323</v>
      </c>
      <c r="S16" s="6">
        <f t="shared" si="10"/>
        <v>44668.017</v>
      </c>
      <c r="T16" s="65">
        <v>22646150</v>
      </c>
      <c r="U16" s="6">
        <f t="shared" si="11"/>
        <v>22646.15</v>
      </c>
      <c r="V16" s="6">
        <f t="shared" si="4"/>
        <v>22021.866999999998</v>
      </c>
      <c r="W16" s="4">
        <f t="shared" si="12"/>
        <v>440437</v>
      </c>
      <c r="X16" s="25">
        <f t="shared" si="5"/>
        <v>454760</v>
      </c>
      <c r="Y16" s="26">
        <v>0</v>
      </c>
      <c r="Z16" s="22">
        <v>0</v>
      </c>
      <c r="AA16" s="4">
        <f t="shared" si="6"/>
        <v>454760</v>
      </c>
      <c r="AB16" s="26">
        <v>3613</v>
      </c>
      <c r="AC16" s="26"/>
      <c r="AD16" s="26"/>
      <c r="AE16" s="26"/>
      <c r="AF16" s="26"/>
      <c r="AG16" s="55">
        <v>0</v>
      </c>
      <c r="AH16" s="55">
        <v>0</v>
      </c>
      <c r="AI16" s="55"/>
      <c r="AJ16" s="7">
        <f t="shared" si="13"/>
        <v>451147</v>
      </c>
      <c r="AK16" s="48">
        <f t="shared" si="7"/>
        <v>1</v>
      </c>
      <c r="AL16" s="49" t="str">
        <f t="shared" si="8"/>
        <v xml:space="preserve"> </v>
      </c>
    </row>
    <row r="17" spans="1:38" ht="15.95" customHeight="1">
      <c r="A17" s="63" t="s">
        <v>51</v>
      </c>
      <c r="B17" s="63" t="s">
        <v>279</v>
      </c>
      <c r="C17" s="63" t="s">
        <v>78</v>
      </c>
      <c r="D17" s="63" t="s">
        <v>282</v>
      </c>
      <c r="E17" s="20">
        <v>585.73</v>
      </c>
      <c r="F17" s="2">
        <f t="shared" si="9"/>
        <v>921939.02</v>
      </c>
      <c r="G17" s="64">
        <v>629033.21</v>
      </c>
      <c r="H17" s="41">
        <v>94315</v>
      </c>
      <c r="I17" s="2">
        <f t="shared" si="0"/>
        <v>70736.25</v>
      </c>
      <c r="J17" s="41">
        <v>33707</v>
      </c>
      <c r="K17" s="41">
        <v>577047</v>
      </c>
      <c r="L17" s="41">
        <v>181065</v>
      </c>
      <c r="M17" s="41">
        <v>141410</v>
      </c>
      <c r="N17" s="2">
        <f t="shared" si="1"/>
        <v>1632998.46</v>
      </c>
      <c r="O17" s="4">
        <f t="shared" si="2"/>
        <v>0</v>
      </c>
      <c r="P17" s="41">
        <v>202</v>
      </c>
      <c r="Q17" s="41">
        <v>141</v>
      </c>
      <c r="R17" s="4">
        <f t="shared" si="3"/>
        <v>39590</v>
      </c>
      <c r="S17" s="6">
        <f t="shared" si="10"/>
        <v>42699.716999999997</v>
      </c>
      <c r="T17" s="65">
        <v>36382412</v>
      </c>
      <c r="U17" s="6">
        <f t="shared" si="11"/>
        <v>36382.411999999997</v>
      </c>
      <c r="V17" s="6">
        <f t="shared" si="4"/>
        <v>6317.3050000000003</v>
      </c>
      <c r="W17" s="4">
        <f t="shared" si="12"/>
        <v>126346</v>
      </c>
      <c r="X17" s="25">
        <f t="shared" si="5"/>
        <v>165936</v>
      </c>
      <c r="Y17" s="26">
        <v>0</v>
      </c>
      <c r="Z17" s="22">
        <v>0</v>
      </c>
      <c r="AA17" s="4">
        <f t="shared" si="6"/>
        <v>165936</v>
      </c>
      <c r="AB17" s="26"/>
      <c r="AC17" s="26"/>
      <c r="AD17" s="26"/>
      <c r="AE17" s="26"/>
      <c r="AF17" s="26"/>
      <c r="AG17" s="55">
        <v>0</v>
      </c>
      <c r="AH17" s="55">
        <v>0</v>
      </c>
      <c r="AI17" s="55"/>
      <c r="AJ17" s="7">
        <f t="shared" si="13"/>
        <v>165936</v>
      </c>
      <c r="AK17" s="48">
        <f t="shared" si="7"/>
        <v>1</v>
      </c>
      <c r="AL17" s="49" t="str">
        <f t="shared" si="8"/>
        <v xml:space="preserve"> </v>
      </c>
    </row>
    <row r="18" spans="1:38" ht="15.95" customHeight="1">
      <c r="A18" s="63" t="s">
        <v>79</v>
      </c>
      <c r="B18" s="63" t="s">
        <v>283</v>
      </c>
      <c r="C18" s="63" t="s">
        <v>80</v>
      </c>
      <c r="D18" s="63" t="s">
        <v>284</v>
      </c>
      <c r="E18" s="20">
        <v>447.32</v>
      </c>
      <c r="F18" s="2">
        <f t="shared" si="9"/>
        <v>704081.67999999993</v>
      </c>
      <c r="G18" s="64">
        <v>118707.13</v>
      </c>
      <c r="H18" s="41">
        <v>23820</v>
      </c>
      <c r="I18" s="2">
        <f t="shared" si="0"/>
        <v>17865</v>
      </c>
      <c r="J18" s="41">
        <v>30111</v>
      </c>
      <c r="K18" s="41">
        <v>0</v>
      </c>
      <c r="L18" s="41">
        <v>0</v>
      </c>
      <c r="M18" s="41">
        <v>67563</v>
      </c>
      <c r="N18" s="2">
        <f t="shared" si="1"/>
        <v>234246.13</v>
      </c>
      <c r="O18" s="4">
        <f t="shared" si="2"/>
        <v>469836</v>
      </c>
      <c r="P18" s="41">
        <v>225</v>
      </c>
      <c r="Q18" s="41">
        <v>79</v>
      </c>
      <c r="R18" s="4">
        <f t="shared" si="3"/>
        <v>24707</v>
      </c>
      <c r="S18" s="6">
        <f t="shared" si="10"/>
        <v>32609.628000000001</v>
      </c>
      <c r="T18" s="65">
        <v>7229423</v>
      </c>
      <c r="U18" s="6">
        <f t="shared" si="11"/>
        <v>7229.4229999999998</v>
      </c>
      <c r="V18" s="6">
        <f t="shared" si="4"/>
        <v>25380.205000000002</v>
      </c>
      <c r="W18" s="4">
        <f t="shared" si="12"/>
        <v>507604</v>
      </c>
      <c r="X18" s="25">
        <f t="shared" si="5"/>
        <v>1002147</v>
      </c>
      <c r="Y18" s="26">
        <v>0</v>
      </c>
      <c r="Z18" s="22">
        <v>0</v>
      </c>
      <c r="AA18" s="4">
        <f t="shared" si="6"/>
        <v>1002147</v>
      </c>
      <c r="AB18" s="26"/>
      <c r="AC18" s="26"/>
      <c r="AD18" s="26"/>
      <c r="AE18" s="26"/>
      <c r="AF18" s="26"/>
      <c r="AG18" s="55">
        <v>0</v>
      </c>
      <c r="AH18" s="55">
        <v>0</v>
      </c>
      <c r="AI18" s="55"/>
      <c r="AJ18" s="7">
        <f t="shared" si="13"/>
        <v>1002147</v>
      </c>
      <c r="AK18" s="48" t="str">
        <f t="shared" si="7"/>
        <v xml:space="preserve"> </v>
      </c>
      <c r="AL18" s="49" t="str">
        <f t="shared" si="8"/>
        <v xml:space="preserve"> </v>
      </c>
    </row>
    <row r="19" spans="1:38" ht="15.95" customHeight="1">
      <c r="A19" s="63" t="s">
        <v>79</v>
      </c>
      <c r="B19" s="63" t="s">
        <v>283</v>
      </c>
      <c r="C19" s="63" t="s">
        <v>147</v>
      </c>
      <c r="D19" s="63" t="s">
        <v>285</v>
      </c>
      <c r="E19" s="20">
        <v>583.95000000000005</v>
      </c>
      <c r="F19" s="2">
        <f t="shared" si="9"/>
        <v>919137.3</v>
      </c>
      <c r="G19" s="64">
        <v>104612.58</v>
      </c>
      <c r="H19" s="41">
        <v>33878</v>
      </c>
      <c r="I19" s="2">
        <f t="shared" si="0"/>
        <v>25408.5</v>
      </c>
      <c r="J19" s="41">
        <v>43033</v>
      </c>
      <c r="K19" s="41">
        <v>0</v>
      </c>
      <c r="L19" s="41">
        <v>0</v>
      </c>
      <c r="M19" s="41">
        <v>76970</v>
      </c>
      <c r="N19" s="2">
        <f t="shared" si="1"/>
        <v>250024.08000000002</v>
      </c>
      <c r="O19" s="4">
        <f t="shared" si="2"/>
        <v>669113</v>
      </c>
      <c r="P19" s="41">
        <v>250</v>
      </c>
      <c r="Q19" s="41">
        <v>92</v>
      </c>
      <c r="R19" s="4">
        <f t="shared" si="3"/>
        <v>31970</v>
      </c>
      <c r="S19" s="6">
        <f t="shared" si="10"/>
        <v>42569.955000000002</v>
      </c>
      <c r="T19" s="65">
        <v>6175477</v>
      </c>
      <c r="U19" s="6">
        <f t="shared" si="11"/>
        <v>6175.4769999999999</v>
      </c>
      <c r="V19" s="6">
        <f t="shared" si="4"/>
        <v>36394.478000000003</v>
      </c>
      <c r="W19" s="4">
        <f t="shared" si="12"/>
        <v>727890</v>
      </c>
      <c r="X19" s="25">
        <f t="shared" si="5"/>
        <v>1428973</v>
      </c>
      <c r="Y19" s="26">
        <v>0</v>
      </c>
      <c r="Z19" s="22">
        <v>0</v>
      </c>
      <c r="AA19" s="4">
        <f t="shared" si="6"/>
        <v>1428973</v>
      </c>
      <c r="AB19" s="26"/>
      <c r="AC19" s="26"/>
      <c r="AD19" s="26"/>
      <c r="AE19" s="26"/>
      <c r="AF19" s="26"/>
      <c r="AG19" s="55">
        <v>0</v>
      </c>
      <c r="AH19" s="55">
        <v>0</v>
      </c>
      <c r="AI19" s="55"/>
      <c r="AJ19" s="7">
        <f t="shared" si="13"/>
        <v>1428973</v>
      </c>
      <c r="AK19" s="48" t="str">
        <f t="shared" si="7"/>
        <v xml:space="preserve"> </v>
      </c>
      <c r="AL19" s="49" t="str">
        <f t="shared" si="8"/>
        <v xml:space="preserve"> </v>
      </c>
    </row>
    <row r="20" spans="1:38" ht="15.95" customHeight="1">
      <c r="A20" s="63" t="s">
        <v>79</v>
      </c>
      <c r="B20" s="63" t="s">
        <v>283</v>
      </c>
      <c r="C20" s="63" t="s">
        <v>57</v>
      </c>
      <c r="D20" s="63" t="s">
        <v>286</v>
      </c>
      <c r="E20" s="20">
        <v>419.38</v>
      </c>
      <c r="F20" s="2">
        <f t="shared" si="9"/>
        <v>660104.12</v>
      </c>
      <c r="G20" s="64">
        <v>92660.95</v>
      </c>
      <c r="H20" s="41">
        <v>21948</v>
      </c>
      <c r="I20" s="2">
        <f t="shared" si="0"/>
        <v>16461</v>
      </c>
      <c r="J20" s="41">
        <v>27643</v>
      </c>
      <c r="K20" s="41">
        <v>20022</v>
      </c>
      <c r="L20" s="41">
        <v>73857</v>
      </c>
      <c r="M20" s="41">
        <v>44637</v>
      </c>
      <c r="N20" s="2">
        <f t="shared" si="1"/>
        <v>275280.95</v>
      </c>
      <c r="O20" s="4">
        <f t="shared" si="2"/>
        <v>384823</v>
      </c>
      <c r="P20" s="41">
        <v>193</v>
      </c>
      <c r="Q20" s="41">
        <v>95</v>
      </c>
      <c r="R20" s="4">
        <f t="shared" si="3"/>
        <v>25486</v>
      </c>
      <c r="S20" s="6">
        <f t="shared" si="10"/>
        <v>30572.802</v>
      </c>
      <c r="T20" s="65">
        <v>5816822</v>
      </c>
      <c r="U20" s="6">
        <f t="shared" si="11"/>
        <v>5816.8220000000001</v>
      </c>
      <c r="V20" s="6">
        <f t="shared" si="4"/>
        <v>24755.98</v>
      </c>
      <c r="W20" s="4">
        <f t="shared" si="12"/>
        <v>495120</v>
      </c>
      <c r="X20" s="25">
        <f t="shared" si="5"/>
        <v>905429</v>
      </c>
      <c r="Y20" s="26">
        <v>0</v>
      </c>
      <c r="Z20" s="22">
        <v>0</v>
      </c>
      <c r="AA20" s="4">
        <f t="shared" si="6"/>
        <v>905429</v>
      </c>
      <c r="AB20" s="26"/>
      <c r="AC20" s="26"/>
      <c r="AD20" s="26"/>
      <c r="AE20" s="26"/>
      <c r="AF20" s="26"/>
      <c r="AG20" s="55">
        <v>0</v>
      </c>
      <c r="AH20" s="55">
        <v>0</v>
      </c>
      <c r="AI20" s="55"/>
      <c r="AJ20" s="7">
        <f t="shared" si="13"/>
        <v>905429</v>
      </c>
      <c r="AK20" s="48" t="str">
        <f t="shared" si="7"/>
        <v xml:space="preserve"> </v>
      </c>
      <c r="AL20" s="49" t="str">
        <f t="shared" si="8"/>
        <v xml:space="preserve"> </v>
      </c>
    </row>
    <row r="21" spans="1:38" ht="15.95" customHeight="1">
      <c r="A21" s="63" t="s">
        <v>79</v>
      </c>
      <c r="B21" s="63" t="s">
        <v>283</v>
      </c>
      <c r="C21" s="63" t="s">
        <v>87</v>
      </c>
      <c r="D21" s="63" t="s">
        <v>287</v>
      </c>
      <c r="E21" s="20">
        <v>1435.1</v>
      </c>
      <c r="F21" s="2">
        <f t="shared" si="9"/>
        <v>2258847.4</v>
      </c>
      <c r="G21" s="64">
        <v>368741.66</v>
      </c>
      <c r="H21" s="41">
        <v>93952</v>
      </c>
      <c r="I21" s="2">
        <f t="shared" si="0"/>
        <v>70464</v>
      </c>
      <c r="J21" s="41">
        <v>118832</v>
      </c>
      <c r="K21" s="41">
        <v>85830</v>
      </c>
      <c r="L21" s="41">
        <v>373594</v>
      </c>
      <c r="M21" s="41">
        <v>35439</v>
      </c>
      <c r="N21" s="2">
        <f t="shared" si="1"/>
        <v>1052900.6599999999</v>
      </c>
      <c r="O21" s="4">
        <f t="shared" si="2"/>
        <v>1205947</v>
      </c>
      <c r="P21" s="41">
        <v>553</v>
      </c>
      <c r="Q21" s="41">
        <v>90</v>
      </c>
      <c r="R21" s="4">
        <f t="shared" si="3"/>
        <v>69180</v>
      </c>
      <c r="S21" s="6">
        <f t="shared" si="10"/>
        <v>104618.79</v>
      </c>
      <c r="T21" s="65">
        <v>23324830</v>
      </c>
      <c r="U21" s="6">
        <f t="shared" si="11"/>
        <v>23324.83</v>
      </c>
      <c r="V21" s="6">
        <f t="shared" si="4"/>
        <v>81293.959999999992</v>
      </c>
      <c r="W21" s="4">
        <f t="shared" si="12"/>
        <v>1625879</v>
      </c>
      <c r="X21" s="25">
        <f t="shared" si="5"/>
        <v>2901006</v>
      </c>
      <c r="Y21" s="26">
        <v>0</v>
      </c>
      <c r="Z21" s="22">
        <v>0</v>
      </c>
      <c r="AA21" s="4">
        <f t="shared" si="6"/>
        <v>2901006</v>
      </c>
      <c r="AB21" s="26"/>
      <c r="AC21" s="26"/>
      <c r="AD21" s="26"/>
      <c r="AE21" s="26"/>
      <c r="AF21" s="26"/>
      <c r="AG21" s="55">
        <v>0</v>
      </c>
      <c r="AH21" s="55">
        <v>0</v>
      </c>
      <c r="AI21" s="55"/>
      <c r="AJ21" s="7">
        <f t="shared" si="13"/>
        <v>2901006</v>
      </c>
      <c r="AK21" s="48" t="str">
        <f t="shared" si="7"/>
        <v xml:space="preserve"> </v>
      </c>
      <c r="AL21" s="49" t="str">
        <f t="shared" si="8"/>
        <v xml:space="preserve"> </v>
      </c>
    </row>
    <row r="22" spans="1:38" ht="15.95" customHeight="1">
      <c r="A22" s="63" t="s">
        <v>79</v>
      </c>
      <c r="B22" s="63" t="s">
        <v>283</v>
      </c>
      <c r="C22" s="63" t="s">
        <v>88</v>
      </c>
      <c r="D22" s="63" t="s">
        <v>288</v>
      </c>
      <c r="E22" s="20">
        <v>750.98</v>
      </c>
      <c r="F22" s="2">
        <f t="shared" si="9"/>
        <v>1182042.52</v>
      </c>
      <c r="G22" s="64">
        <v>153706.76999999999</v>
      </c>
      <c r="H22" s="41">
        <v>51010</v>
      </c>
      <c r="I22" s="2">
        <f t="shared" si="0"/>
        <v>38257.5</v>
      </c>
      <c r="J22" s="41">
        <v>64637</v>
      </c>
      <c r="K22" s="41">
        <v>46646</v>
      </c>
      <c r="L22" s="41">
        <v>125099</v>
      </c>
      <c r="M22" s="41">
        <v>29544</v>
      </c>
      <c r="N22" s="2">
        <f t="shared" si="1"/>
        <v>457890.27</v>
      </c>
      <c r="O22" s="4">
        <f t="shared" si="2"/>
        <v>724152</v>
      </c>
      <c r="P22" s="41">
        <v>401</v>
      </c>
      <c r="Q22" s="41">
        <v>53</v>
      </c>
      <c r="R22" s="4">
        <f t="shared" si="3"/>
        <v>29542</v>
      </c>
      <c r="S22" s="6">
        <f t="shared" si="10"/>
        <v>54746.442000000003</v>
      </c>
      <c r="T22" s="65">
        <v>9564827</v>
      </c>
      <c r="U22" s="6">
        <f t="shared" si="11"/>
        <v>9564.8269999999993</v>
      </c>
      <c r="V22" s="6">
        <f t="shared" si="4"/>
        <v>45181.615000000005</v>
      </c>
      <c r="W22" s="4">
        <f t="shared" si="12"/>
        <v>903632</v>
      </c>
      <c r="X22" s="25">
        <f t="shared" si="5"/>
        <v>1657326</v>
      </c>
      <c r="Y22" s="26">
        <v>0</v>
      </c>
      <c r="Z22" s="22">
        <v>0</v>
      </c>
      <c r="AA22" s="4">
        <f t="shared" si="6"/>
        <v>1657326</v>
      </c>
      <c r="AB22" s="26"/>
      <c r="AC22" s="26"/>
      <c r="AD22" s="26"/>
      <c r="AE22" s="26"/>
      <c r="AF22" s="26"/>
      <c r="AG22" s="55">
        <v>0</v>
      </c>
      <c r="AH22" s="55">
        <v>0</v>
      </c>
      <c r="AI22" s="55"/>
      <c r="AJ22" s="7">
        <f t="shared" si="13"/>
        <v>1657326</v>
      </c>
      <c r="AK22" s="48" t="str">
        <f t="shared" si="7"/>
        <v xml:space="preserve"> </v>
      </c>
      <c r="AL22" s="49" t="str">
        <f t="shared" si="8"/>
        <v xml:space="preserve"> </v>
      </c>
    </row>
    <row r="23" spans="1:38" ht="15.95" customHeight="1">
      <c r="A23" s="63" t="s">
        <v>79</v>
      </c>
      <c r="B23" s="63" t="s">
        <v>283</v>
      </c>
      <c r="C23" s="63" t="s">
        <v>89</v>
      </c>
      <c r="D23" s="63" t="s">
        <v>289</v>
      </c>
      <c r="E23" s="20">
        <v>438.28</v>
      </c>
      <c r="F23" s="2">
        <f t="shared" si="9"/>
        <v>689852.72</v>
      </c>
      <c r="G23" s="64">
        <v>101764.4</v>
      </c>
      <c r="H23" s="41">
        <v>28830</v>
      </c>
      <c r="I23" s="2">
        <f t="shared" si="0"/>
        <v>21622.5</v>
      </c>
      <c r="J23" s="41">
        <v>36712</v>
      </c>
      <c r="K23" s="41">
        <v>26302</v>
      </c>
      <c r="L23" s="41">
        <v>101486</v>
      </c>
      <c r="M23" s="41">
        <v>28741</v>
      </c>
      <c r="N23" s="2">
        <f t="shared" si="1"/>
        <v>316627.90000000002</v>
      </c>
      <c r="O23" s="4">
        <f t="shared" si="2"/>
        <v>373225</v>
      </c>
      <c r="P23" s="41">
        <v>187</v>
      </c>
      <c r="Q23" s="41">
        <v>81</v>
      </c>
      <c r="R23" s="4">
        <f t="shared" si="3"/>
        <v>21054</v>
      </c>
      <c r="S23" s="6">
        <f t="shared" si="10"/>
        <v>31950.612000000001</v>
      </c>
      <c r="T23" s="65">
        <v>6231745</v>
      </c>
      <c r="U23" s="6">
        <f t="shared" si="11"/>
        <v>6231.7449999999999</v>
      </c>
      <c r="V23" s="6">
        <f t="shared" si="4"/>
        <v>25718.867000000002</v>
      </c>
      <c r="W23" s="4">
        <f t="shared" si="12"/>
        <v>514377</v>
      </c>
      <c r="X23" s="25">
        <f t="shared" si="5"/>
        <v>908656</v>
      </c>
      <c r="Y23" s="26">
        <v>0</v>
      </c>
      <c r="Z23" s="22">
        <v>0</v>
      </c>
      <c r="AA23" s="4">
        <f t="shared" si="6"/>
        <v>908656</v>
      </c>
      <c r="AB23" s="26"/>
      <c r="AC23" s="26"/>
      <c r="AD23" s="26"/>
      <c r="AE23" s="26"/>
      <c r="AF23" s="26"/>
      <c r="AG23" s="55">
        <v>0</v>
      </c>
      <c r="AH23" s="55">
        <v>0</v>
      </c>
      <c r="AI23" s="55"/>
      <c r="AJ23" s="7">
        <f t="shared" si="13"/>
        <v>908656</v>
      </c>
      <c r="AK23" s="48" t="str">
        <f t="shared" si="7"/>
        <v xml:space="preserve"> </v>
      </c>
      <c r="AL23" s="49" t="str">
        <f t="shared" si="8"/>
        <v xml:space="preserve"> </v>
      </c>
    </row>
    <row r="24" spans="1:38" ht="15.95" customHeight="1">
      <c r="A24" s="63" t="s">
        <v>48</v>
      </c>
      <c r="B24" s="63" t="s">
        <v>290</v>
      </c>
      <c r="C24" s="63" t="s">
        <v>49</v>
      </c>
      <c r="D24" s="63" t="s">
        <v>291</v>
      </c>
      <c r="E24" s="20">
        <v>748.86</v>
      </c>
      <c r="F24" s="2">
        <f t="shared" si="9"/>
        <v>1178705.6400000001</v>
      </c>
      <c r="G24" s="64">
        <v>369956.67</v>
      </c>
      <c r="H24" s="41">
        <v>135969</v>
      </c>
      <c r="I24" s="2">
        <f t="shared" si="0"/>
        <v>101976.75</v>
      </c>
      <c r="J24" s="41">
        <v>51556</v>
      </c>
      <c r="K24" s="41">
        <v>430580</v>
      </c>
      <c r="L24" s="41">
        <v>203357</v>
      </c>
      <c r="M24" s="41">
        <v>96040</v>
      </c>
      <c r="N24" s="2">
        <f t="shared" si="1"/>
        <v>1253466.42</v>
      </c>
      <c r="O24" s="4">
        <f t="shared" si="2"/>
        <v>0</v>
      </c>
      <c r="P24" s="41">
        <v>51</v>
      </c>
      <c r="Q24" s="41">
        <v>167</v>
      </c>
      <c r="R24" s="4">
        <f t="shared" si="3"/>
        <v>11839</v>
      </c>
      <c r="S24" s="6">
        <f t="shared" si="10"/>
        <v>54591.894</v>
      </c>
      <c r="T24" s="65">
        <v>24663778</v>
      </c>
      <c r="U24" s="6">
        <f t="shared" si="11"/>
        <v>24663.777999999998</v>
      </c>
      <c r="V24" s="6">
        <f t="shared" si="4"/>
        <v>29928.116000000002</v>
      </c>
      <c r="W24" s="4">
        <f t="shared" si="12"/>
        <v>598562</v>
      </c>
      <c r="X24" s="25">
        <f t="shared" si="5"/>
        <v>610401</v>
      </c>
      <c r="Y24" s="26">
        <v>0</v>
      </c>
      <c r="Z24" s="22">
        <v>0</v>
      </c>
      <c r="AA24" s="4">
        <f t="shared" si="6"/>
        <v>610401</v>
      </c>
      <c r="AB24" s="26"/>
      <c r="AC24" s="26"/>
      <c r="AD24" s="26"/>
      <c r="AE24" s="26"/>
      <c r="AF24" s="26"/>
      <c r="AG24" s="55">
        <v>0</v>
      </c>
      <c r="AH24" s="55">
        <v>0</v>
      </c>
      <c r="AI24" s="55"/>
      <c r="AJ24" s="7">
        <f t="shared" si="13"/>
        <v>610401</v>
      </c>
      <c r="AK24" s="48">
        <f t="shared" si="7"/>
        <v>1</v>
      </c>
      <c r="AL24" s="49" t="str">
        <f t="shared" si="8"/>
        <v xml:space="preserve"> </v>
      </c>
    </row>
    <row r="25" spans="1:38" ht="15.95" customHeight="1">
      <c r="A25" s="63" t="s">
        <v>48</v>
      </c>
      <c r="B25" s="63" t="s">
        <v>290</v>
      </c>
      <c r="C25" s="63" t="s">
        <v>50</v>
      </c>
      <c r="D25" s="63" t="s">
        <v>292</v>
      </c>
      <c r="E25" s="20">
        <v>373.32</v>
      </c>
      <c r="F25" s="2">
        <f t="shared" si="9"/>
        <v>587605.67999999993</v>
      </c>
      <c r="G25" s="64">
        <v>485053.49</v>
      </c>
      <c r="H25" s="41">
        <v>104323</v>
      </c>
      <c r="I25" s="2">
        <f t="shared" si="0"/>
        <v>78242.25</v>
      </c>
      <c r="J25" s="41">
        <v>22721</v>
      </c>
      <c r="K25" s="41">
        <v>189101</v>
      </c>
      <c r="L25" s="41">
        <v>70049</v>
      </c>
      <c r="M25" s="41">
        <v>174755</v>
      </c>
      <c r="N25" s="2">
        <f t="shared" si="1"/>
        <v>1019921.74</v>
      </c>
      <c r="O25" s="4">
        <f t="shared" si="2"/>
        <v>0</v>
      </c>
      <c r="P25" s="41">
        <v>118</v>
      </c>
      <c r="Q25" s="41">
        <v>167</v>
      </c>
      <c r="R25" s="4">
        <f t="shared" si="3"/>
        <v>27391</v>
      </c>
      <c r="S25" s="6">
        <f t="shared" si="10"/>
        <v>27215.027999999998</v>
      </c>
      <c r="T25" s="65">
        <v>32336899</v>
      </c>
      <c r="U25" s="6">
        <f t="shared" si="11"/>
        <v>32336.899000000001</v>
      </c>
      <c r="V25" s="6">
        <f t="shared" si="4"/>
        <v>0</v>
      </c>
      <c r="W25" s="4">
        <f t="shared" si="12"/>
        <v>0</v>
      </c>
      <c r="X25" s="25">
        <f t="shared" si="5"/>
        <v>27391</v>
      </c>
      <c r="Y25" s="26">
        <v>0</v>
      </c>
      <c r="Z25" s="22">
        <v>0</v>
      </c>
      <c r="AA25" s="4">
        <f t="shared" si="6"/>
        <v>27391</v>
      </c>
      <c r="AB25" s="26"/>
      <c r="AC25" s="26"/>
      <c r="AD25" s="26"/>
      <c r="AE25" s="26"/>
      <c r="AF25" s="26"/>
      <c r="AG25" s="55">
        <v>0</v>
      </c>
      <c r="AH25" s="55">
        <v>0</v>
      </c>
      <c r="AI25" s="55"/>
      <c r="AJ25" s="7">
        <f t="shared" si="13"/>
        <v>27391</v>
      </c>
      <c r="AK25" s="48">
        <f t="shared" si="7"/>
        <v>1</v>
      </c>
      <c r="AL25" s="49">
        <f t="shared" si="8"/>
        <v>1</v>
      </c>
    </row>
    <row r="26" spans="1:38" ht="15.95" customHeight="1">
      <c r="A26" s="63" t="s">
        <v>48</v>
      </c>
      <c r="B26" s="63" t="s">
        <v>290</v>
      </c>
      <c r="C26" s="63" t="s">
        <v>211</v>
      </c>
      <c r="D26" s="63" t="s">
        <v>293</v>
      </c>
      <c r="E26" s="20">
        <v>398.08</v>
      </c>
      <c r="F26" s="2">
        <f t="shared" si="9"/>
        <v>626577.91999999993</v>
      </c>
      <c r="G26" s="64">
        <v>414072.72</v>
      </c>
      <c r="H26" s="41">
        <v>44418</v>
      </c>
      <c r="I26" s="2">
        <f t="shared" si="0"/>
        <v>33313.5</v>
      </c>
      <c r="J26" s="41">
        <v>24808</v>
      </c>
      <c r="K26" s="41">
        <v>207157</v>
      </c>
      <c r="L26" s="41">
        <v>83156</v>
      </c>
      <c r="M26" s="41">
        <v>79238</v>
      </c>
      <c r="N26" s="2">
        <f t="shared" si="1"/>
        <v>841745.22</v>
      </c>
      <c r="O26" s="4">
        <f t="shared" si="2"/>
        <v>0</v>
      </c>
      <c r="P26" s="41">
        <v>31</v>
      </c>
      <c r="Q26" s="41">
        <v>167</v>
      </c>
      <c r="R26" s="4">
        <f t="shared" si="3"/>
        <v>7196</v>
      </c>
      <c r="S26" s="6">
        <f t="shared" si="10"/>
        <v>29020.031999999999</v>
      </c>
      <c r="T26" s="65">
        <v>27604848</v>
      </c>
      <c r="U26" s="6">
        <f t="shared" si="11"/>
        <v>27604.848000000002</v>
      </c>
      <c r="V26" s="6">
        <f t="shared" si="4"/>
        <v>1415.1839999999975</v>
      </c>
      <c r="W26" s="4">
        <f t="shared" si="12"/>
        <v>28304</v>
      </c>
      <c r="X26" s="25">
        <f t="shared" si="5"/>
        <v>35500</v>
      </c>
      <c r="Y26" s="26">
        <v>0</v>
      </c>
      <c r="Z26" s="22">
        <v>0</v>
      </c>
      <c r="AA26" s="4">
        <f t="shared" si="6"/>
        <v>35500</v>
      </c>
      <c r="AB26" s="26">
        <v>998</v>
      </c>
      <c r="AC26" s="26"/>
      <c r="AD26" s="26"/>
      <c r="AE26" s="26"/>
      <c r="AF26" s="26"/>
      <c r="AG26" s="55">
        <v>0</v>
      </c>
      <c r="AH26" s="55">
        <v>0</v>
      </c>
      <c r="AI26" s="55"/>
      <c r="AJ26" s="7">
        <f t="shared" si="13"/>
        <v>34502</v>
      </c>
      <c r="AK26" s="48">
        <f t="shared" si="7"/>
        <v>1</v>
      </c>
      <c r="AL26" s="49" t="str">
        <f t="shared" si="8"/>
        <v xml:space="preserve"> </v>
      </c>
    </row>
    <row r="27" spans="1:38" ht="15.95" customHeight="1">
      <c r="A27" s="63" t="s">
        <v>48</v>
      </c>
      <c r="B27" s="63" t="s">
        <v>290</v>
      </c>
      <c r="C27" s="63" t="s">
        <v>84</v>
      </c>
      <c r="D27" s="63" t="s">
        <v>294</v>
      </c>
      <c r="E27" s="20">
        <v>830.79</v>
      </c>
      <c r="F27" s="2">
        <f t="shared" si="9"/>
        <v>1307663.46</v>
      </c>
      <c r="G27" s="64">
        <v>454188.98</v>
      </c>
      <c r="H27" s="41">
        <v>193293</v>
      </c>
      <c r="I27" s="2">
        <f t="shared" si="0"/>
        <v>144969.75</v>
      </c>
      <c r="J27" s="41">
        <v>55934</v>
      </c>
      <c r="K27" s="41">
        <v>466465</v>
      </c>
      <c r="L27" s="41">
        <v>200489</v>
      </c>
      <c r="M27" s="41">
        <v>135391</v>
      </c>
      <c r="N27" s="2">
        <f t="shared" si="1"/>
        <v>1457437.73</v>
      </c>
      <c r="O27" s="4">
        <f t="shared" si="2"/>
        <v>0</v>
      </c>
      <c r="P27" s="41">
        <v>292</v>
      </c>
      <c r="Q27" s="41">
        <v>110</v>
      </c>
      <c r="R27" s="4">
        <f t="shared" si="3"/>
        <v>44647</v>
      </c>
      <c r="S27" s="6">
        <f t="shared" si="10"/>
        <v>60564.591</v>
      </c>
      <c r="T27" s="65">
        <v>30279265</v>
      </c>
      <c r="U27" s="6">
        <f t="shared" si="11"/>
        <v>30279.264999999999</v>
      </c>
      <c r="V27" s="6">
        <f t="shared" si="4"/>
        <v>30285.326000000001</v>
      </c>
      <c r="W27" s="4">
        <f t="shared" si="12"/>
        <v>605707</v>
      </c>
      <c r="X27" s="25">
        <f t="shared" si="5"/>
        <v>650354</v>
      </c>
      <c r="Y27" s="26">
        <v>0</v>
      </c>
      <c r="Z27" s="22">
        <v>0</v>
      </c>
      <c r="AA27" s="4">
        <f t="shared" si="6"/>
        <v>650354</v>
      </c>
      <c r="AB27" s="26"/>
      <c r="AC27" s="26"/>
      <c r="AD27" s="26"/>
      <c r="AE27" s="26"/>
      <c r="AF27" s="26"/>
      <c r="AG27" s="55">
        <v>0</v>
      </c>
      <c r="AH27" s="55">
        <v>0</v>
      </c>
      <c r="AI27" s="55"/>
      <c r="AJ27" s="7">
        <f t="shared" si="13"/>
        <v>650354</v>
      </c>
      <c r="AK27" s="48">
        <f t="shared" si="7"/>
        <v>1</v>
      </c>
      <c r="AL27" s="49" t="str">
        <f t="shared" si="8"/>
        <v xml:space="preserve"> </v>
      </c>
    </row>
    <row r="28" spans="1:38" ht="15.95" customHeight="1">
      <c r="A28" s="63" t="s">
        <v>190</v>
      </c>
      <c r="B28" s="63" t="s">
        <v>295</v>
      </c>
      <c r="C28" s="63" t="s">
        <v>191</v>
      </c>
      <c r="D28" s="63" t="s">
        <v>296</v>
      </c>
      <c r="E28" s="20">
        <v>1133.94</v>
      </c>
      <c r="F28" s="2">
        <f t="shared" si="9"/>
        <v>1784821.56</v>
      </c>
      <c r="G28" s="64">
        <v>738188.27</v>
      </c>
      <c r="H28" s="41">
        <v>159896</v>
      </c>
      <c r="I28" s="2">
        <f t="shared" si="0"/>
        <v>119922</v>
      </c>
      <c r="J28" s="41">
        <v>88944</v>
      </c>
      <c r="K28" s="41">
        <v>266436</v>
      </c>
      <c r="L28" s="41">
        <v>228886</v>
      </c>
      <c r="M28" s="41">
        <v>124829</v>
      </c>
      <c r="N28" s="2">
        <f t="shared" si="1"/>
        <v>1567205.27</v>
      </c>
      <c r="O28" s="4">
        <f t="shared" si="2"/>
        <v>217616</v>
      </c>
      <c r="P28" s="41">
        <v>662</v>
      </c>
      <c r="Q28" s="41">
        <v>77</v>
      </c>
      <c r="R28" s="4">
        <f t="shared" si="3"/>
        <v>70854</v>
      </c>
      <c r="S28" s="6">
        <f t="shared" si="10"/>
        <v>82664.225999999995</v>
      </c>
      <c r="T28" s="65">
        <v>45853959</v>
      </c>
      <c r="U28" s="6">
        <f t="shared" si="11"/>
        <v>45853.959000000003</v>
      </c>
      <c r="V28" s="6">
        <f t="shared" si="4"/>
        <v>36810.266999999993</v>
      </c>
      <c r="W28" s="4">
        <f t="shared" si="12"/>
        <v>736205</v>
      </c>
      <c r="X28" s="25">
        <f t="shared" si="5"/>
        <v>1024675</v>
      </c>
      <c r="Y28" s="26">
        <v>0</v>
      </c>
      <c r="Z28" s="22">
        <v>0</v>
      </c>
      <c r="AA28" s="4">
        <f t="shared" si="6"/>
        <v>1024675</v>
      </c>
      <c r="AB28" s="26"/>
      <c r="AC28" s="26"/>
      <c r="AD28" s="26"/>
      <c r="AE28" s="26"/>
      <c r="AF28" s="26"/>
      <c r="AG28" s="55">
        <v>0</v>
      </c>
      <c r="AH28" s="55">
        <v>0</v>
      </c>
      <c r="AI28" s="55"/>
      <c r="AJ28" s="7">
        <f t="shared" si="13"/>
        <v>1024675</v>
      </c>
      <c r="AK28" s="48" t="str">
        <f t="shared" si="7"/>
        <v xml:space="preserve"> </v>
      </c>
      <c r="AL28" s="49" t="str">
        <f t="shared" si="8"/>
        <v xml:space="preserve"> </v>
      </c>
    </row>
    <row r="29" spans="1:38" ht="15.95" customHeight="1">
      <c r="A29" s="63" t="s">
        <v>190</v>
      </c>
      <c r="B29" s="63" t="s">
        <v>295</v>
      </c>
      <c r="C29" s="63" t="s">
        <v>192</v>
      </c>
      <c r="D29" s="63" t="s">
        <v>297</v>
      </c>
      <c r="E29" s="20">
        <v>3483.88</v>
      </c>
      <c r="F29" s="2">
        <f t="shared" si="9"/>
        <v>5483627.1200000001</v>
      </c>
      <c r="G29" s="64">
        <v>1408803.55</v>
      </c>
      <c r="H29" s="41">
        <v>590294</v>
      </c>
      <c r="I29" s="2">
        <f t="shared" si="0"/>
        <v>442720.5</v>
      </c>
      <c r="J29" s="41">
        <v>325705</v>
      </c>
      <c r="K29" s="41">
        <v>983653</v>
      </c>
      <c r="L29" s="41">
        <v>916251</v>
      </c>
      <c r="M29" s="41">
        <v>35468</v>
      </c>
      <c r="N29" s="2">
        <f t="shared" si="1"/>
        <v>4112601.05</v>
      </c>
      <c r="O29" s="4">
        <f t="shared" si="2"/>
        <v>1371026</v>
      </c>
      <c r="P29" s="41">
        <v>1326</v>
      </c>
      <c r="Q29" s="41">
        <v>33</v>
      </c>
      <c r="R29" s="4">
        <f t="shared" si="3"/>
        <v>60824</v>
      </c>
      <c r="S29" s="6">
        <f t="shared" si="10"/>
        <v>253974.85200000001</v>
      </c>
      <c r="T29" s="65">
        <v>87776211</v>
      </c>
      <c r="U29" s="6">
        <f t="shared" si="11"/>
        <v>87776.210999999996</v>
      </c>
      <c r="V29" s="6">
        <f t="shared" si="4"/>
        <v>166198.641</v>
      </c>
      <c r="W29" s="4">
        <f t="shared" si="12"/>
        <v>3323973</v>
      </c>
      <c r="X29" s="25">
        <f t="shared" si="5"/>
        <v>4755823</v>
      </c>
      <c r="Y29" s="26">
        <v>0</v>
      </c>
      <c r="Z29" s="22">
        <v>0</v>
      </c>
      <c r="AA29" s="4">
        <f t="shared" si="6"/>
        <v>4755823</v>
      </c>
      <c r="AB29" s="26"/>
      <c r="AC29" s="26"/>
      <c r="AD29" s="26"/>
      <c r="AE29" s="26"/>
      <c r="AF29" s="26"/>
      <c r="AG29" s="55">
        <v>0</v>
      </c>
      <c r="AH29" s="55">
        <v>0</v>
      </c>
      <c r="AI29" s="55"/>
      <c r="AJ29" s="7">
        <f t="shared" si="13"/>
        <v>4755823</v>
      </c>
      <c r="AK29" s="48" t="str">
        <f t="shared" si="7"/>
        <v xml:space="preserve"> </v>
      </c>
      <c r="AL29" s="49" t="str">
        <f t="shared" si="8"/>
        <v xml:space="preserve"> </v>
      </c>
    </row>
    <row r="30" spans="1:38" ht="15.95" customHeight="1">
      <c r="A30" s="63" t="s">
        <v>190</v>
      </c>
      <c r="B30" s="63" t="s">
        <v>295</v>
      </c>
      <c r="C30" s="63" t="s">
        <v>193</v>
      </c>
      <c r="D30" s="63" t="s">
        <v>298</v>
      </c>
      <c r="E30" s="20">
        <v>1163.03</v>
      </c>
      <c r="F30" s="2">
        <f t="shared" si="9"/>
        <v>1830609.22</v>
      </c>
      <c r="G30" s="64">
        <v>1403134.48</v>
      </c>
      <c r="H30" s="41">
        <v>179654</v>
      </c>
      <c r="I30" s="2">
        <f t="shared" si="0"/>
        <v>134740.5</v>
      </c>
      <c r="J30" s="41">
        <v>98944</v>
      </c>
      <c r="K30" s="41">
        <v>298944</v>
      </c>
      <c r="L30" s="41">
        <v>332096</v>
      </c>
      <c r="M30" s="41">
        <v>112177</v>
      </c>
      <c r="N30" s="2">
        <f t="shared" si="1"/>
        <v>2380035.98</v>
      </c>
      <c r="O30" s="4">
        <f t="shared" si="2"/>
        <v>0</v>
      </c>
      <c r="P30" s="41">
        <v>550</v>
      </c>
      <c r="Q30" s="41">
        <v>84</v>
      </c>
      <c r="R30" s="4">
        <f t="shared" si="3"/>
        <v>64218</v>
      </c>
      <c r="S30" s="6">
        <f t="shared" si="10"/>
        <v>84784.887000000002</v>
      </c>
      <c r="T30" s="65">
        <v>85441730</v>
      </c>
      <c r="U30" s="6">
        <f t="shared" si="11"/>
        <v>85441.73</v>
      </c>
      <c r="V30" s="6">
        <f t="shared" si="4"/>
        <v>0</v>
      </c>
      <c r="W30" s="4">
        <f t="shared" si="12"/>
        <v>0</v>
      </c>
      <c r="X30" s="25">
        <f t="shared" si="5"/>
        <v>64218</v>
      </c>
      <c r="Y30" s="26">
        <v>0</v>
      </c>
      <c r="Z30" s="22">
        <v>0</v>
      </c>
      <c r="AA30" s="4">
        <f t="shared" si="6"/>
        <v>64218</v>
      </c>
      <c r="AB30" s="26"/>
      <c r="AC30" s="26"/>
      <c r="AD30" s="26"/>
      <c r="AE30" s="26"/>
      <c r="AF30" s="26"/>
      <c r="AG30" s="55">
        <v>0</v>
      </c>
      <c r="AH30" s="55">
        <v>0</v>
      </c>
      <c r="AI30" s="55"/>
      <c r="AJ30" s="7">
        <f t="shared" si="13"/>
        <v>64218</v>
      </c>
      <c r="AK30" s="48">
        <f t="shared" si="7"/>
        <v>1</v>
      </c>
      <c r="AL30" s="49">
        <f t="shared" si="8"/>
        <v>1</v>
      </c>
    </row>
    <row r="31" spans="1:38" ht="15.95" customHeight="1">
      <c r="A31" s="63" t="s">
        <v>190</v>
      </c>
      <c r="B31" s="63" t="s">
        <v>295</v>
      </c>
      <c r="C31" s="63" t="s">
        <v>219</v>
      </c>
      <c r="D31" s="63" t="s">
        <v>299</v>
      </c>
      <c r="E31" s="20">
        <v>546.28</v>
      </c>
      <c r="F31" s="2">
        <f t="shared" si="9"/>
        <v>859844.72</v>
      </c>
      <c r="G31" s="64">
        <v>141431.54999999999</v>
      </c>
      <c r="H31" s="41">
        <v>66780</v>
      </c>
      <c r="I31" s="2">
        <f t="shared" si="0"/>
        <v>50085</v>
      </c>
      <c r="J31" s="41">
        <v>36948</v>
      </c>
      <c r="K31" s="41">
        <v>111042</v>
      </c>
      <c r="L31" s="41">
        <v>124237</v>
      </c>
      <c r="M31" s="41">
        <v>45927</v>
      </c>
      <c r="N31" s="2">
        <f t="shared" si="1"/>
        <v>509670.55</v>
      </c>
      <c r="O31" s="4">
        <f t="shared" si="2"/>
        <v>350174</v>
      </c>
      <c r="P31" s="41">
        <v>76</v>
      </c>
      <c r="Q31" s="41">
        <v>167</v>
      </c>
      <c r="R31" s="4">
        <f t="shared" si="3"/>
        <v>17642</v>
      </c>
      <c r="S31" s="6">
        <f t="shared" si="10"/>
        <v>39823.811999999998</v>
      </c>
      <c r="T31" s="65">
        <v>8358478</v>
      </c>
      <c r="U31" s="6">
        <f t="shared" si="11"/>
        <v>8358.4779999999992</v>
      </c>
      <c r="V31" s="6">
        <f t="shared" si="4"/>
        <v>31465.333999999999</v>
      </c>
      <c r="W31" s="4">
        <f t="shared" si="12"/>
        <v>629307</v>
      </c>
      <c r="X31" s="25">
        <f t="shared" si="5"/>
        <v>997123</v>
      </c>
      <c r="Y31" s="26">
        <v>0</v>
      </c>
      <c r="Z31" s="22">
        <v>0</v>
      </c>
      <c r="AA31" s="4">
        <f t="shared" si="6"/>
        <v>997123</v>
      </c>
      <c r="AB31" s="26"/>
      <c r="AC31" s="26"/>
      <c r="AD31" s="26"/>
      <c r="AE31" s="26"/>
      <c r="AF31" s="26"/>
      <c r="AG31" s="55">
        <v>0</v>
      </c>
      <c r="AH31" s="55">
        <v>0</v>
      </c>
      <c r="AI31" s="55"/>
      <c r="AJ31" s="7">
        <f t="shared" si="13"/>
        <v>997123</v>
      </c>
      <c r="AK31" s="48" t="str">
        <f t="shared" si="7"/>
        <v xml:space="preserve"> </v>
      </c>
      <c r="AL31" s="49" t="str">
        <f t="shared" si="8"/>
        <v xml:space="preserve"> </v>
      </c>
    </row>
    <row r="32" spans="1:38" ht="15.95" customHeight="1">
      <c r="A32" s="63" t="s">
        <v>220</v>
      </c>
      <c r="B32" s="63" t="s">
        <v>300</v>
      </c>
      <c r="C32" s="63" t="s">
        <v>94</v>
      </c>
      <c r="D32" s="63" t="s">
        <v>301</v>
      </c>
      <c r="E32" s="20">
        <v>645.44000000000005</v>
      </c>
      <c r="F32" s="2">
        <f t="shared" si="9"/>
        <v>1015922.56</v>
      </c>
      <c r="G32" s="64">
        <v>327337.19</v>
      </c>
      <c r="H32" s="41">
        <v>101905</v>
      </c>
      <c r="I32" s="2">
        <f t="shared" si="0"/>
        <v>76428.75</v>
      </c>
      <c r="J32" s="41">
        <v>46434</v>
      </c>
      <c r="K32" s="41">
        <v>155358</v>
      </c>
      <c r="L32" s="41">
        <v>148525</v>
      </c>
      <c r="M32" s="41">
        <v>122745</v>
      </c>
      <c r="N32" s="2">
        <f t="shared" si="1"/>
        <v>876827.94</v>
      </c>
      <c r="O32" s="4">
        <f t="shared" si="2"/>
        <v>139095</v>
      </c>
      <c r="P32" s="41">
        <v>100</v>
      </c>
      <c r="Q32" s="41">
        <v>147</v>
      </c>
      <c r="R32" s="4">
        <f t="shared" si="3"/>
        <v>20433</v>
      </c>
      <c r="S32" s="6">
        <f t="shared" si="10"/>
        <v>47052.576000000001</v>
      </c>
      <c r="T32" s="65">
        <v>19377380</v>
      </c>
      <c r="U32" s="6">
        <f t="shared" si="11"/>
        <v>19377.38</v>
      </c>
      <c r="V32" s="6">
        <f t="shared" si="4"/>
        <v>27675.196</v>
      </c>
      <c r="W32" s="4">
        <f t="shared" si="12"/>
        <v>553504</v>
      </c>
      <c r="X32" s="25">
        <f t="shared" si="5"/>
        <v>713032</v>
      </c>
      <c r="Y32" s="26">
        <v>0</v>
      </c>
      <c r="Z32" s="22">
        <v>0</v>
      </c>
      <c r="AA32" s="4">
        <f t="shared" si="6"/>
        <v>713032</v>
      </c>
      <c r="AB32" s="26"/>
      <c r="AC32" s="26"/>
      <c r="AD32" s="26"/>
      <c r="AE32" s="26"/>
      <c r="AF32" s="26"/>
      <c r="AG32" s="55">
        <v>0</v>
      </c>
      <c r="AH32" s="55">
        <v>0</v>
      </c>
      <c r="AI32" s="55"/>
      <c r="AJ32" s="7">
        <f t="shared" si="13"/>
        <v>713032</v>
      </c>
      <c r="AK32" s="48" t="str">
        <f t="shared" si="7"/>
        <v xml:space="preserve"> </v>
      </c>
      <c r="AL32" s="49" t="str">
        <f t="shared" si="8"/>
        <v xml:space="preserve"> </v>
      </c>
    </row>
    <row r="33" spans="1:38" ht="15.95" customHeight="1">
      <c r="A33" s="63" t="s">
        <v>220</v>
      </c>
      <c r="B33" s="63" t="s">
        <v>300</v>
      </c>
      <c r="C33" s="63" t="s">
        <v>95</v>
      </c>
      <c r="D33" s="63" t="s">
        <v>302</v>
      </c>
      <c r="E33" s="20">
        <v>1234.4000000000001</v>
      </c>
      <c r="F33" s="2">
        <f t="shared" si="9"/>
        <v>1942945.6</v>
      </c>
      <c r="G33" s="64">
        <v>597111.86</v>
      </c>
      <c r="H33" s="41">
        <v>239207</v>
      </c>
      <c r="I33" s="2">
        <f t="shared" si="0"/>
        <v>179405.25</v>
      </c>
      <c r="J33" s="41">
        <v>108964</v>
      </c>
      <c r="K33" s="41">
        <v>363554</v>
      </c>
      <c r="L33" s="41">
        <v>384524</v>
      </c>
      <c r="M33" s="41">
        <v>89808</v>
      </c>
      <c r="N33" s="2">
        <f t="shared" si="1"/>
        <v>1723367.1099999999</v>
      </c>
      <c r="O33" s="4">
        <f t="shared" si="2"/>
        <v>219578</v>
      </c>
      <c r="P33" s="41">
        <v>318</v>
      </c>
      <c r="Q33" s="41">
        <v>90</v>
      </c>
      <c r="R33" s="4">
        <f t="shared" si="3"/>
        <v>39782</v>
      </c>
      <c r="S33" s="6">
        <f t="shared" si="10"/>
        <v>89987.76</v>
      </c>
      <c r="T33" s="65">
        <v>35500111</v>
      </c>
      <c r="U33" s="6">
        <f t="shared" si="11"/>
        <v>35500.110999999997</v>
      </c>
      <c r="V33" s="6">
        <f t="shared" si="4"/>
        <v>54487.648999999998</v>
      </c>
      <c r="W33" s="4">
        <f t="shared" si="12"/>
        <v>1089753</v>
      </c>
      <c r="X33" s="25">
        <f t="shared" si="5"/>
        <v>1349113</v>
      </c>
      <c r="Y33" s="26">
        <v>0</v>
      </c>
      <c r="Z33" s="22">
        <v>0</v>
      </c>
      <c r="AA33" s="4">
        <f t="shared" si="6"/>
        <v>1349113</v>
      </c>
      <c r="AB33" s="26"/>
      <c r="AC33" s="26"/>
      <c r="AD33" s="26"/>
      <c r="AE33" s="26"/>
      <c r="AF33" s="26"/>
      <c r="AG33" s="55">
        <v>0</v>
      </c>
      <c r="AH33" s="55">
        <v>0</v>
      </c>
      <c r="AI33" s="55"/>
      <c r="AJ33" s="7">
        <f t="shared" si="13"/>
        <v>1349113</v>
      </c>
      <c r="AK33" s="48" t="str">
        <f t="shared" si="7"/>
        <v xml:space="preserve"> </v>
      </c>
      <c r="AL33" s="49" t="str">
        <f t="shared" si="8"/>
        <v xml:space="preserve"> </v>
      </c>
    </row>
    <row r="34" spans="1:38" ht="15.95" customHeight="1">
      <c r="A34" s="63" t="s">
        <v>220</v>
      </c>
      <c r="B34" s="63" t="s">
        <v>300</v>
      </c>
      <c r="C34" s="63" t="s">
        <v>96</v>
      </c>
      <c r="D34" s="63" t="s">
        <v>303</v>
      </c>
      <c r="E34" s="20">
        <v>840.35</v>
      </c>
      <c r="F34" s="2">
        <f t="shared" si="9"/>
        <v>1322710.9000000001</v>
      </c>
      <c r="G34" s="64">
        <v>690340.77</v>
      </c>
      <c r="H34" s="41">
        <v>127436</v>
      </c>
      <c r="I34" s="2">
        <f t="shared" si="0"/>
        <v>95577</v>
      </c>
      <c r="J34" s="41">
        <v>58089</v>
      </c>
      <c r="K34" s="41">
        <v>193998</v>
      </c>
      <c r="L34" s="41">
        <v>218455</v>
      </c>
      <c r="M34" s="41">
        <v>52601</v>
      </c>
      <c r="N34" s="2">
        <f t="shared" si="1"/>
        <v>1309060.77</v>
      </c>
      <c r="O34" s="4">
        <f t="shared" si="2"/>
        <v>13650</v>
      </c>
      <c r="P34" s="41">
        <v>120</v>
      </c>
      <c r="Q34" s="41">
        <v>154</v>
      </c>
      <c r="R34" s="4">
        <f t="shared" si="3"/>
        <v>25687</v>
      </c>
      <c r="S34" s="6">
        <f t="shared" si="10"/>
        <v>61261.514999999999</v>
      </c>
      <c r="T34" s="65">
        <v>39037816</v>
      </c>
      <c r="U34" s="6">
        <f t="shared" si="11"/>
        <v>39037.815999999999</v>
      </c>
      <c r="V34" s="6">
        <f t="shared" si="4"/>
        <v>22223.699000000001</v>
      </c>
      <c r="W34" s="4">
        <f t="shared" si="12"/>
        <v>444474</v>
      </c>
      <c r="X34" s="25">
        <f t="shared" si="5"/>
        <v>483811</v>
      </c>
      <c r="Y34" s="26">
        <v>0</v>
      </c>
      <c r="Z34" s="22">
        <v>0</v>
      </c>
      <c r="AA34" s="4">
        <f t="shared" si="6"/>
        <v>483811</v>
      </c>
      <c r="AB34" s="26"/>
      <c r="AC34" s="26"/>
      <c r="AD34" s="26"/>
      <c r="AE34" s="26"/>
      <c r="AF34" s="26"/>
      <c r="AG34" s="55">
        <v>0</v>
      </c>
      <c r="AH34" s="55">
        <v>0</v>
      </c>
      <c r="AI34" s="55"/>
      <c r="AJ34" s="7">
        <f t="shared" si="13"/>
        <v>483811</v>
      </c>
      <c r="AK34" s="48" t="str">
        <f t="shared" si="7"/>
        <v xml:space="preserve"> </v>
      </c>
      <c r="AL34" s="49" t="str">
        <f t="shared" si="8"/>
        <v xml:space="preserve"> </v>
      </c>
    </row>
    <row r="35" spans="1:38" ht="15.95" customHeight="1">
      <c r="A35" s="63" t="s">
        <v>220</v>
      </c>
      <c r="B35" s="63" t="s">
        <v>300</v>
      </c>
      <c r="C35" s="63" t="s">
        <v>98</v>
      </c>
      <c r="D35" s="63" t="s">
        <v>304</v>
      </c>
      <c r="E35" s="20">
        <v>777.59</v>
      </c>
      <c r="F35" s="2">
        <f t="shared" si="9"/>
        <v>1223926.6600000001</v>
      </c>
      <c r="G35" s="64">
        <v>590057.98</v>
      </c>
      <c r="H35" s="41">
        <v>120142</v>
      </c>
      <c r="I35" s="2">
        <f t="shared" si="0"/>
        <v>90106.5</v>
      </c>
      <c r="J35" s="41">
        <v>54754</v>
      </c>
      <c r="K35" s="41">
        <v>183215</v>
      </c>
      <c r="L35" s="41">
        <v>190153</v>
      </c>
      <c r="M35" s="41">
        <v>94335</v>
      </c>
      <c r="N35" s="2">
        <f t="shared" si="1"/>
        <v>1202621.48</v>
      </c>
      <c r="O35" s="4">
        <f t="shared" si="2"/>
        <v>21305</v>
      </c>
      <c r="P35" s="41">
        <v>352</v>
      </c>
      <c r="Q35" s="41">
        <v>90</v>
      </c>
      <c r="R35" s="4">
        <f t="shared" si="3"/>
        <v>44035</v>
      </c>
      <c r="S35" s="6">
        <f t="shared" si="10"/>
        <v>56686.311000000002</v>
      </c>
      <c r="T35" s="65">
        <v>35157322</v>
      </c>
      <c r="U35" s="6">
        <f t="shared" si="11"/>
        <v>35157.322</v>
      </c>
      <c r="V35" s="6">
        <f t="shared" si="4"/>
        <v>21528.989000000001</v>
      </c>
      <c r="W35" s="4">
        <f t="shared" si="12"/>
        <v>430580</v>
      </c>
      <c r="X35" s="25">
        <f t="shared" si="5"/>
        <v>495920</v>
      </c>
      <c r="Y35" s="26">
        <v>0</v>
      </c>
      <c r="Z35" s="22">
        <v>0</v>
      </c>
      <c r="AA35" s="4">
        <f t="shared" si="6"/>
        <v>495920</v>
      </c>
      <c r="AB35" s="26"/>
      <c r="AC35" s="26"/>
      <c r="AD35" s="26"/>
      <c r="AE35" s="26"/>
      <c r="AF35" s="26"/>
      <c r="AG35" s="55">
        <v>0</v>
      </c>
      <c r="AH35" s="55">
        <v>0</v>
      </c>
      <c r="AI35" s="55"/>
      <c r="AJ35" s="7">
        <f t="shared" si="13"/>
        <v>495920</v>
      </c>
      <c r="AK35" s="48" t="str">
        <f t="shared" si="7"/>
        <v xml:space="preserve"> </v>
      </c>
      <c r="AL35" s="49" t="str">
        <f t="shared" si="8"/>
        <v xml:space="preserve"> </v>
      </c>
    </row>
    <row r="36" spans="1:38" ht="15.95" customHeight="1">
      <c r="A36" s="63" t="s">
        <v>222</v>
      </c>
      <c r="B36" s="63" t="s">
        <v>305</v>
      </c>
      <c r="C36" s="63" t="s">
        <v>52</v>
      </c>
      <c r="D36" s="63" t="s">
        <v>306</v>
      </c>
      <c r="E36" s="20">
        <v>1414.72</v>
      </c>
      <c r="F36" s="2">
        <f t="shared" si="9"/>
        <v>2226769.2800000003</v>
      </c>
      <c r="G36" s="64">
        <v>635897.80000000005</v>
      </c>
      <c r="H36" s="41">
        <v>115989</v>
      </c>
      <c r="I36" s="2">
        <f t="shared" si="0"/>
        <v>86991.75</v>
      </c>
      <c r="J36" s="41">
        <v>110034</v>
      </c>
      <c r="K36" s="41">
        <v>8568</v>
      </c>
      <c r="L36" s="41">
        <v>196014</v>
      </c>
      <c r="M36" s="41">
        <v>92417</v>
      </c>
      <c r="N36" s="2">
        <f t="shared" si="1"/>
        <v>1129922.55</v>
      </c>
      <c r="O36" s="4">
        <f t="shared" si="2"/>
        <v>1096847</v>
      </c>
      <c r="P36" s="41">
        <v>781</v>
      </c>
      <c r="Q36" s="41">
        <v>55</v>
      </c>
      <c r="R36" s="4">
        <f t="shared" si="3"/>
        <v>59707</v>
      </c>
      <c r="S36" s="6">
        <f t="shared" si="10"/>
        <v>103133.088</v>
      </c>
      <c r="T36" s="65">
        <v>39108106</v>
      </c>
      <c r="U36" s="6">
        <f t="shared" si="11"/>
        <v>39108.106</v>
      </c>
      <c r="V36" s="6">
        <f t="shared" si="4"/>
        <v>64024.982000000004</v>
      </c>
      <c r="W36" s="4">
        <f t="shared" si="12"/>
        <v>1280500</v>
      </c>
      <c r="X36" s="25">
        <f t="shared" si="5"/>
        <v>2437054</v>
      </c>
      <c r="Y36" s="26">
        <v>0</v>
      </c>
      <c r="Z36" s="22">
        <v>0</v>
      </c>
      <c r="AA36" s="4">
        <f t="shared" si="6"/>
        <v>2437054</v>
      </c>
      <c r="AB36" s="26"/>
      <c r="AC36" s="26"/>
      <c r="AD36" s="26"/>
      <c r="AE36" s="26"/>
      <c r="AF36" s="26"/>
      <c r="AG36" s="55">
        <v>0</v>
      </c>
      <c r="AH36" s="55">
        <v>0</v>
      </c>
      <c r="AI36" s="55"/>
      <c r="AJ36" s="7">
        <f t="shared" si="13"/>
        <v>2437054</v>
      </c>
      <c r="AK36" s="48" t="str">
        <f t="shared" si="7"/>
        <v xml:space="preserve"> </v>
      </c>
      <c r="AL36" s="49" t="str">
        <f t="shared" si="8"/>
        <v xml:space="preserve"> </v>
      </c>
    </row>
    <row r="37" spans="1:38" ht="15.95" customHeight="1">
      <c r="A37" s="63" t="s">
        <v>222</v>
      </c>
      <c r="B37" s="63" t="s">
        <v>305</v>
      </c>
      <c r="C37" s="63" t="s">
        <v>191</v>
      </c>
      <c r="D37" s="63" t="s">
        <v>307</v>
      </c>
      <c r="E37" s="20">
        <v>961.17</v>
      </c>
      <c r="F37" s="2">
        <f t="shared" si="9"/>
        <v>1512881.5799999998</v>
      </c>
      <c r="G37" s="64">
        <v>288379.32</v>
      </c>
      <c r="H37" s="41">
        <v>69330</v>
      </c>
      <c r="I37" s="2">
        <f t="shared" si="0"/>
        <v>51997.5</v>
      </c>
      <c r="J37" s="41">
        <v>65545</v>
      </c>
      <c r="K37" s="41">
        <v>5123</v>
      </c>
      <c r="L37" s="41">
        <v>183414</v>
      </c>
      <c r="M37" s="41">
        <v>114620</v>
      </c>
      <c r="N37" s="2">
        <f t="shared" si="1"/>
        <v>709078.82000000007</v>
      </c>
      <c r="O37" s="4">
        <f t="shared" si="2"/>
        <v>803803</v>
      </c>
      <c r="P37" s="41">
        <v>428</v>
      </c>
      <c r="Q37" s="41">
        <v>86</v>
      </c>
      <c r="R37" s="4">
        <f t="shared" si="3"/>
        <v>51163</v>
      </c>
      <c r="S37" s="6">
        <f t="shared" si="10"/>
        <v>70069.293000000005</v>
      </c>
      <c r="T37" s="65">
        <v>17661063</v>
      </c>
      <c r="U37" s="6">
        <f t="shared" si="11"/>
        <v>17661.062999999998</v>
      </c>
      <c r="V37" s="6">
        <f t="shared" si="4"/>
        <v>52408.23000000001</v>
      </c>
      <c r="W37" s="4">
        <f t="shared" si="12"/>
        <v>1048165</v>
      </c>
      <c r="X37" s="25">
        <f t="shared" si="5"/>
        <v>1903131</v>
      </c>
      <c r="Y37" s="26">
        <v>0</v>
      </c>
      <c r="Z37" s="22">
        <v>0</v>
      </c>
      <c r="AA37" s="4">
        <f t="shared" si="6"/>
        <v>1903131</v>
      </c>
      <c r="AB37" s="26"/>
      <c r="AC37" s="26"/>
      <c r="AD37" s="26"/>
      <c r="AE37" s="26"/>
      <c r="AF37" s="26"/>
      <c r="AG37" s="55">
        <v>0</v>
      </c>
      <c r="AH37" s="55">
        <v>0</v>
      </c>
      <c r="AI37" s="55"/>
      <c r="AJ37" s="7">
        <f t="shared" si="13"/>
        <v>1903131</v>
      </c>
      <c r="AK37" s="48" t="str">
        <f t="shared" si="7"/>
        <v xml:space="preserve"> </v>
      </c>
      <c r="AL37" s="49" t="str">
        <f t="shared" si="8"/>
        <v xml:space="preserve"> </v>
      </c>
    </row>
    <row r="38" spans="1:38" ht="15.95" customHeight="1">
      <c r="A38" s="63" t="s">
        <v>222</v>
      </c>
      <c r="B38" s="63" t="s">
        <v>305</v>
      </c>
      <c r="C38" s="63" t="s">
        <v>97</v>
      </c>
      <c r="D38" s="63" t="s">
        <v>308</v>
      </c>
      <c r="E38" s="20">
        <v>575.20000000000005</v>
      </c>
      <c r="F38" s="2">
        <f t="shared" si="9"/>
        <v>905364.8</v>
      </c>
      <c r="G38" s="64">
        <v>320545.7</v>
      </c>
      <c r="H38" s="41">
        <v>50321</v>
      </c>
      <c r="I38" s="2">
        <f t="shared" si="0"/>
        <v>37740.75</v>
      </c>
      <c r="J38" s="41">
        <v>47308</v>
      </c>
      <c r="K38" s="41">
        <v>3733</v>
      </c>
      <c r="L38" s="41">
        <v>174266</v>
      </c>
      <c r="M38" s="41">
        <v>97754</v>
      </c>
      <c r="N38" s="2">
        <f t="shared" si="1"/>
        <v>681347.45</v>
      </c>
      <c r="O38" s="4">
        <f t="shared" si="2"/>
        <v>224017</v>
      </c>
      <c r="P38" s="41">
        <v>271</v>
      </c>
      <c r="Q38" s="41">
        <v>88</v>
      </c>
      <c r="R38" s="4">
        <f t="shared" si="3"/>
        <v>33149</v>
      </c>
      <c r="S38" s="6">
        <f t="shared" si="10"/>
        <v>41932.080000000002</v>
      </c>
      <c r="T38" s="65">
        <v>19629253</v>
      </c>
      <c r="U38" s="6">
        <f t="shared" si="11"/>
        <v>19629.253000000001</v>
      </c>
      <c r="V38" s="6">
        <f t="shared" si="4"/>
        <v>22302.827000000001</v>
      </c>
      <c r="W38" s="4">
        <f t="shared" si="12"/>
        <v>446057</v>
      </c>
      <c r="X38" s="25">
        <f t="shared" si="5"/>
        <v>703223</v>
      </c>
      <c r="Y38" s="26">
        <v>0</v>
      </c>
      <c r="Z38" s="22">
        <v>0</v>
      </c>
      <c r="AA38" s="4">
        <f t="shared" si="6"/>
        <v>703223</v>
      </c>
      <c r="AB38" s="26"/>
      <c r="AC38" s="26"/>
      <c r="AD38" s="26"/>
      <c r="AE38" s="26"/>
      <c r="AF38" s="26"/>
      <c r="AG38" s="55">
        <v>0</v>
      </c>
      <c r="AH38" s="55">
        <v>0</v>
      </c>
      <c r="AI38" s="55"/>
      <c r="AJ38" s="7">
        <f t="shared" si="13"/>
        <v>703223</v>
      </c>
      <c r="AK38" s="48" t="str">
        <f t="shared" si="7"/>
        <v xml:space="preserve"> </v>
      </c>
      <c r="AL38" s="49" t="str">
        <f t="shared" si="8"/>
        <v xml:space="preserve"> </v>
      </c>
    </row>
    <row r="39" spans="1:38" ht="15.95" customHeight="1">
      <c r="A39" s="63" t="s">
        <v>222</v>
      </c>
      <c r="B39" s="63" t="s">
        <v>305</v>
      </c>
      <c r="C39" s="63" t="s">
        <v>208</v>
      </c>
      <c r="D39" s="63" t="s">
        <v>309</v>
      </c>
      <c r="E39" s="20">
        <v>1509.55</v>
      </c>
      <c r="F39" s="2">
        <f t="shared" si="9"/>
        <v>2376031.6999999997</v>
      </c>
      <c r="G39" s="64">
        <v>294827.23</v>
      </c>
      <c r="H39" s="41">
        <v>128849</v>
      </c>
      <c r="I39" s="2">
        <f t="shared" si="0"/>
        <v>96636.75</v>
      </c>
      <c r="J39" s="41">
        <v>122017</v>
      </c>
      <c r="K39" s="41">
        <v>9536</v>
      </c>
      <c r="L39" s="41">
        <v>290740</v>
      </c>
      <c r="M39" s="41">
        <v>29983</v>
      </c>
      <c r="N39" s="2">
        <f t="shared" si="1"/>
        <v>843739.98</v>
      </c>
      <c r="O39" s="4">
        <f t="shared" si="2"/>
        <v>1532292</v>
      </c>
      <c r="P39" s="41">
        <v>621</v>
      </c>
      <c r="Q39" s="41">
        <v>37</v>
      </c>
      <c r="R39" s="4">
        <f t="shared" si="3"/>
        <v>31938</v>
      </c>
      <c r="S39" s="6">
        <f t="shared" si="10"/>
        <v>110046.19500000001</v>
      </c>
      <c r="T39" s="65">
        <v>18612830</v>
      </c>
      <c r="U39" s="6">
        <f t="shared" si="11"/>
        <v>18612.830000000002</v>
      </c>
      <c r="V39" s="6">
        <f t="shared" si="4"/>
        <v>91433.365000000005</v>
      </c>
      <c r="W39" s="4">
        <f t="shared" si="12"/>
        <v>1828667</v>
      </c>
      <c r="X39" s="25">
        <f t="shared" si="5"/>
        <v>3392897</v>
      </c>
      <c r="Y39" s="26">
        <v>0</v>
      </c>
      <c r="Z39" s="22">
        <v>0</v>
      </c>
      <c r="AA39" s="4">
        <f t="shared" si="6"/>
        <v>3392897</v>
      </c>
      <c r="AB39" s="26"/>
      <c r="AC39" s="26"/>
      <c r="AD39" s="26"/>
      <c r="AE39" s="26"/>
      <c r="AF39" s="26"/>
      <c r="AG39" s="55">
        <v>0</v>
      </c>
      <c r="AH39" s="55">
        <v>0</v>
      </c>
      <c r="AI39" s="55"/>
      <c r="AJ39" s="7">
        <f t="shared" si="13"/>
        <v>3392897</v>
      </c>
      <c r="AK39" s="48" t="str">
        <f t="shared" si="7"/>
        <v xml:space="preserve"> </v>
      </c>
      <c r="AL39" s="49" t="str">
        <f t="shared" si="8"/>
        <v xml:space="preserve"> </v>
      </c>
    </row>
    <row r="40" spans="1:38" ht="15.95" customHeight="1">
      <c r="A40" s="63" t="s">
        <v>222</v>
      </c>
      <c r="B40" s="63" t="s">
        <v>305</v>
      </c>
      <c r="C40" s="63" t="s">
        <v>223</v>
      </c>
      <c r="D40" s="63" t="s">
        <v>310</v>
      </c>
      <c r="E40" s="20">
        <v>811.97</v>
      </c>
      <c r="F40" s="2">
        <f t="shared" si="9"/>
        <v>1278040.78</v>
      </c>
      <c r="G40" s="64">
        <v>203061.97</v>
      </c>
      <c r="H40" s="41">
        <v>73073</v>
      </c>
      <c r="I40" s="2">
        <f t="shared" si="0"/>
        <v>54804.75</v>
      </c>
      <c r="J40" s="41">
        <v>69183</v>
      </c>
      <c r="K40" s="41">
        <v>5411</v>
      </c>
      <c r="L40" s="41">
        <v>149695</v>
      </c>
      <c r="M40" s="41">
        <v>56146</v>
      </c>
      <c r="N40" s="2">
        <f t="shared" si="1"/>
        <v>538301.72</v>
      </c>
      <c r="O40" s="4">
        <f t="shared" si="2"/>
        <v>739739</v>
      </c>
      <c r="P40" s="41">
        <v>336</v>
      </c>
      <c r="Q40" s="41">
        <v>79</v>
      </c>
      <c r="R40" s="4">
        <f t="shared" si="3"/>
        <v>36896</v>
      </c>
      <c r="S40" s="6">
        <f t="shared" si="10"/>
        <v>59192.612999999998</v>
      </c>
      <c r="T40" s="65">
        <v>12513173</v>
      </c>
      <c r="U40" s="6">
        <f t="shared" si="11"/>
        <v>12513.173000000001</v>
      </c>
      <c r="V40" s="6">
        <f t="shared" si="4"/>
        <v>46679.439999999995</v>
      </c>
      <c r="W40" s="4">
        <f t="shared" si="12"/>
        <v>933589</v>
      </c>
      <c r="X40" s="25">
        <f t="shared" si="5"/>
        <v>1710224</v>
      </c>
      <c r="Y40" s="26">
        <v>0</v>
      </c>
      <c r="Z40" s="22">
        <v>0</v>
      </c>
      <c r="AA40" s="4">
        <f t="shared" si="6"/>
        <v>1710224</v>
      </c>
      <c r="AB40" s="26"/>
      <c r="AC40" s="26"/>
      <c r="AD40" s="26"/>
      <c r="AE40" s="26"/>
      <c r="AF40" s="26"/>
      <c r="AG40" s="55">
        <v>0</v>
      </c>
      <c r="AH40" s="55">
        <v>0</v>
      </c>
      <c r="AI40" s="55"/>
      <c r="AJ40" s="7">
        <f t="shared" si="13"/>
        <v>1710224</v>
      </c>
      <c r="AK40" s="48" t="str">
        <f t="shared" si="7"/>
        <v xml:space="preserve"> </v>
      </c>
      <c r="AL40" s="49" t="str">
        <f t="shared" si="8"/>
        <v xml:space="preserve"> </v>
      </c>
    </row>
    <row r="41" spans="1:38" ht="15.95" customHeight="1">
      <c r="A41" s="63" t="s">
        <v>222</v>
      </c>
      <c r="B41" s="63" t="s">
        <v>305</v>
      </c>
      <c r="C41" s="63" t="s">
        <v>224</v>
      </c>
      <c r="D41" s="63" t="s">
        <v>311</v>
      </c>
      <c r="E41" s="20">
        <v>594.63</v>
      </c>
      <c r="F41" s="2">
        <f t="shared" si="9"/>
        <v>935947.62</v>
      </c>
      <c r="G41" s="64">
        <v>470360.45</v>
      </c>
      <c r="H41" s="41">
        <v>42271</v>
      </c>
      <c r="I41" s="2">
        <f t="shared" si="0"/>
        <v>31703.25</v>
      </c>
      <c r="J41" s="41">
        <v>40159</v>
      </c>
      <c r="K41" s="41">
        <v>3115</v>
      </c>
      <c r="L41" s="41">
        <v>92882</v>
      </c>
      <c r="M41" s="41">
        <v>52322</v>
      </c>
      <c r="N41" s="2">
        <f t="shared" si="1"/>
        <v>690541.7</v>
      </c>
      <c r="O41" s="4">
        <f t="shared" si="2"/>
        <v>245406</v>
      </c>
      <c r="P41" s="41">
        <v>193</v>
      </c>
      <c r="Q41" s="41">
        <v>92</v>
      </c>
      <c r="R41" s="4">
        <f t="shared" si="3"/>
        <v>24681</v>
      </c>
      <c r="S41" s="6">
        <f t="shared" si="10"/>
        <v>43348.527000000002</v>
      </c>
      <c r="T41" s="65">
        <v>29360827</v>
      </c>
      <c r="U41" s="6">
        <f t="shared" si="11"/>
        <v>29360.827000000001</v>
      </c>
      <c r="V41" s="6">
        <f t="shared" si="4"/>
        <v>13987.7</v>
      </c>
      <c r="W41" s="4">
        <f t="shared" si="12"/>
        <v>279754</v>
      </c>
      <c r="X41" s="25">
        <f t="shared" si="5"/>
        <v>549841</v>
      </c>
      <c r="Y41" s="26">
        <v>0</v>
      </c>
      <c r="Z41" s="22">
        <v>0</v>
      </c>
      <c r="AA41" s="4">
        <f t="shared" si="6"/>
        <v>549841</v>
      </c>
      <c r="AB41" s="26"/>
      <c r="AC41" s="26"/>
      <c r="AD41" s="26"/>
      <c r="AE41" s="26"/>
      <c r="AF41" s="26"/>
      <c r="AG41" s="55">
        <v>0</v>
      </c>
      <c r="AH41" s="55">
        <v>0</v>
      </c>
      <c r="AI41" s="55"/>
      <c r="AJ41" s="7">
        <f t="shared" si="13"/>
        <v>549841</v>
      </c>
      <c r="AK41" s="48" t="str">
        <f t="shared" si="7"/>
        <v xml:space="preserve"> </v>
      </c>
      <c r="AL41" s="49" t="str">
        <f t="shared" si="8"/>
        <v xml:space="preserve"> </v>
      </c>
    </row>
    <row r="42" spans="1:38" ht="15.95" customHeight="1">
      <c r="A42" s="63" t="s">
        <v>222</v>
      </c>
      <c r="B42" s="63" t="s">
        <v>305</v>
      </c>
      <c r="C42" s="63" t="s">
        <v>225</v>
      </c>
      <c r="D42" s="63" t="s">
        <v>312</v>
      </c>
      <c r="E42" s="20">
        <v>1100.6500000000001</v>
      </c>
      <c r="F42" s="2">
        <f t="shared" si="9"/>
        <v>1732423.1</v>
      </c>
      <c r="G42" s="64">
        <v>411642.29</v>
      </c>
      <c r="H42" s="41">
        <v>95178</v>
      </c>
      <c r="I42" s="2">
        <f t="shared" si="0"/>
        <v>71383.5</v>
      </c>
      <c r="J42" s="41">
        <v>90204</v>
      </c>
      <c r="K42" s="41">
        <v>7031</v>
      </c>
      <c r="L42" s="41">
        <v>189881</v>
      </c>
      <c r="M42" s="41">
        <v>29200</v>
      </c>
      <c r="N42" s="2">
        <f t="shared" si="1"/>
        <v>799341.79</v>
      </c>
      <c r="O42" s="4">
        <f t="shared" si="2"/>
        <v>933081</v>
      </c>
      <c r="P42" s="41">
        <v>459</v>
      </c>
      <c r="Q42" s="41">
        <v>33</v>
      </c>
      <c r="R42" s="4">
        <f t="shared" si="3"/>
        <v>21054</v>
      </c>
      <c r="S42" s="6">
        <f t="shared" si="10"/>
        <v>80237.384999999995</v>
      </c>
      <c r="T42" s="65">
        <v>26219254</v>
      </c>
      <c r="U42" s="6">
        <f t="shared" si="11"/>
        <v>26219.254000000001</v>
      </c>
      <c r="V42" s="6">
        <f t="shared" si="4"/>
        <v>54018.130999999994</v>
      </c>
      <c r="W42" s="4">
        <f t="shared" si="12"/>
        <v>1080363</v>
      </c>
      <c r="X42" s="25">
        <f t="shared" si="5"/>
        <v>2034498</v>
      </c>
      <c r="Y42" s="26">
        <v>0</v>
      </c>
      <c r="Z42" s="22">
        <v>0</v>
      </c>
      <c r="AA42" s="4">
        <f t="shared" si="6"/>
        <v>2034498</v>
      </c>
      <c r="AB42" s="26"/>
      <c r="AC42" s="26"/>
      <c r="AD42" s="26"/>
      <c r="AE42" s="26"/>
      <c r="AF42" s="26"/>
      <c r="AG42" s="55">
        <v>0</v>
      </c>
      <c r="AH42" s="55">
        <v>0</v>
      </c>
      <c r="AI42" s="55"/>
      <c r="AJ42" s="7">
        <f t="shared" si="13"/>
        <v>2034498</v>
      </c>
      <c r="AK42" s="48" t="str">
        <f t="shared" si="7"/>
        <v xml:space="preserve"> </v>
      </c>
      <c r="AL42" s="49" t="str">
        <f t="shared" si="8"/>
        <v xml:space="preserve"> </v>
      </c>
    </row>
    <row r="43" spans="1:38" ht="15.95" customHeight="1">
      <c r="A43" s="63" t="s">
        <v>222</v>
      </c>
      <c r="B43" s="63" t="s">
        <v>305</v>
      </c>
      <c r="C43" s="63" t="s">
        <v>226</v>
      </c>
      <c r="D43" s="63" t="s">
        <v>313</v>
      </c>
      <c r="E43" s="20">
        <v>5871</v>
      </c>
      <c r="F43" s="2">
        <f t="shared" si="9"/>
        <v>9240954</v>
      </c>
      <c r="G43" s="64">
        <v>1856387.89</v>
      </c>
      <c r="H43" s="41">
        <v>518412</v>
      </c>
      <c r="I43" s="2">
        <f t="shared" si="0"/>
        <v>388809</v>
      </c>
      <c r="J43" s="41">
        <v>491648</v>
      </c>
      <c r="K43" s="41">
        <v>38278</v>
      </c>
      <c r="L43" s="41">
        <v>1084767</v>
      </c>
      <c r="M43" s="41">
        <v>28270</v>
      </c>
      <c r="N43" s="2">
        <f t="shared" si="1"/>
        <v>3888159.8899999997</v>
      </c>
      <c r="O43" s="4">
        <f t="shared" si="2"/>
        <v>5352794</v>
      </c>
      <c r="P43" s="41">
        <v>1953</v>
      </c>
      <c r="Q43" s="41">
        <v>33</v>
      </c>
      <c r="R43" s="4">
        <f t="shared" si="3"/>
        <v>89584</v>
      </c>
      <c r="S43" s="6">
        <f t="shared" si="10"/>
        <v>427995.9</v>
      </c>
      <c r="T43" s="65">
        <v>112576585</v>
      </c>
      <c r="U43" s="6">
        <f t="shared" si="11"/>
        <v>112576.58500000001</v>
      </c>
      <c r="V43" s="6">
        <f t="shared" si="4"/>
        <v>315419.315</v>
      </c>
      <c r="W43" s="4">
        <f t="shared" si="12"/>
        <v>6308386</v>
      </c>
      <c r="X43" s="25">
        <f t="shared" si="5"/>
        <v>11750764</v>
      </c>
      <c r="Y43" s="26">
        <v>0</v>
      </c>
      <c r="Z43" s="22">
        <v>0</v>
      </c>
      <c r="AA43" s="4">
        <f t="shared" si="6"/>
        <v>11750764</v>
      </c>
      <c r="AB43" s="26"/>
      <c r="AC43" s="26"/>
      <c r="AD43" s="26"/>
      <c r="AE43" s="26"/>
      <c r="AF43" s="26"/>
      <c r="AG43" s="55">
        <v>0</v>
      </c>
      <c r="AH43" s="55">
        <v>0</v>
      </c>
      <c r="AI43" s="55"/>
      <c r="AJ43" s="7">
        <f t="shared" si="13"/>
        <v>11750764</v>
      </c>
      <c r="AK43" s="48" t="str">
        <f t="shared" si="7"/>
        <v xml:space="preserve"> </v>
      </c>
      <c r="AL43" s="49" t="str">
        <f t="shared" si="8"/>
        <v xml:space="preserve"> </v>
      </c>
    </row>
    <row r="44" spans="1:38" ht="15.95" customHeight="1">
      <c r="A44" s="63" t="s">
        <v>227</v>
      </c>
      <c r="B44" s="63" t="s">
        <v>314</v>
      </c>
      <c r="C44" s="63" t="s">
        <v>209</v>
      </c>
      <c r="D44" s="63" t="s">
        <v>315</v>
      </c>
      <c r="E44" s="20">
        <v>793.61</v>
      </c>
      <c r="F44" s="2">
        <f t="shared" si="9"/>
        <v>1249142.1400000001</v>
      </c>
      <c r="G44" s="64">
        <v>298027.71999999997</v>
      </c>
      <c r="H44" s="41">
        <v>59069</v>
      </c>
      <c r="I44" s="2">
        <f t="shared" si="0"/>
        <v>44301.75</v>
      </c>
      <c r="J44" s="41">
        <v>68797</v>
      </c>
      <c r="K44" s="41">
        <v>120604</v>
      </c>
      <c r="L44" s="41">
        <v>208595</v>
      </c>
      <c r="M44" s="41">
        <v>80136</v>
      </c>
      <c r="N44" s="2">
        <f t="shared" si="1"/>
        <v>820461.47</v>
      </c>
      <c r="O44" s="4">
        <f t="shared" si="2"/>
        <v>428681</v>
      </c>
      <c r="P44" s="41">
        <v>275</v>
      </c>
      <c r="Q44" s="41">
        <v>90</v>
      </c>
      <c r="R44" s="4">
        <f t="shared" si="3"/>
        <v>34403</v>
      </c>
      <c r="S44" s="6">
        <f t="shared" si="10"/>
        <v>57854.169000000002</v>
      </c>
      <c r="T44" s="65">
        <v>18116817</v>
      </c>
      <c r="U44" s="6">
        <f t="shared" si="11"/>
        <v>18116.816999999999</v>
      </c>
      <c r="V44" s="6">
        <f t="shared" si="4"/>
        <v>39737.351999999999</v>
      </c>
      <c r="W44" s="4">
        <f t="shared" si="12"/>
        <v>794747</v>
      </c>
      <c r="X44" s="25">
        <f t="shared" si="5"/>
        <v>1257831</v>
      </c>
      <c r="Y44" s="26">
        <v>0</v>
      </c>
      <c r="Z44" s="22">
        <v>0</v>
      </c>
      <c r="AA44" s="4">
        <f t="shared" si="6"/>
        <v>1257831</v>
      </c>
      <c r="AB44" s="26"/>
      <c r="AC44" s="26"/>
      <c r="AD44" s="26"/>
      <c r="AE44" s="26"/>
      <c r="AF44" s="26"/>
      <c r="AG44" s="55">
        <v>0</v>
      </c>
      <c r="AH44" s="55">
        <v>0</v>
      </c>
      <c r="AI44" s="55"/>
      <c r="AJ44" s="7">
        <f t="shared" si="13"/>
        <v>1257831</v>
      </c>
      <c r="AK44" s="48" t="str">
        <f t="shared" si="7"/>
        <v xml:space="preserve"> </v>
      </c>
      <c r="AL44" s="49" t="str">
        <f t="shared" si="8"/>
        <v xml:space="preserve"> </v>
      </c>
    </row>
    <row r="45" spans="1:38" ht="15.95" customHeight="1">
      <c r="A45" s="63" t="s">
        <v>227</v>
      </c>
      <c r="B45" s="63" t="s">
        <v>314</v>
      </c>
      <c r="C45" s="63" t="s">
        <v>100</v>
      </c>
      <c r="D45" s="63" t="s">
        <v>316</v>
      </c>
      <c r="E45" s="20">
        <v>431.67</v>
      </c>
      <c r="F45" s="2">
        <f t="shared" si="9"/>
        <v>679448.58000000007</v>
      </c>
      <c r="G45" s="64">
        <v>120496.84</v>
      </c>
      <c r="H45" s="41">
        <v>30775</v>
      </c>
      <c r="I45" s="2">
        <f t="shared" si="0"/>
        <v>23081.25</v>
      </c>
      <c r="J45" s="41">
        <v>35854</v>
      </c>
      <c r="K45" s="41">
        <v>62867</v>
      </c>
      <c r="L45" s="41">
        <v>102322</v>
      </c>
      <c r="M45" s="41">
        <v>66303</v>
      </c>
      <c r="N45" s="2">
        <f t="shared" si="1"/>
        <v>410924.08999999997</v>
      </c>
      <c r="O45" s="4">
        <f t="shared" si="2"/>
        <v>268524</v>
      </c>
      <c r="P45" s="41">
        <v>206</v>
      </c>
      <c r="Q45" s="41">
        <v>86</v>
      </c>
      <c r="R45" s="4">
        <f t="shared" si="3"/>
        <v>24625</v>
      </c>
      <c r="S45" s="6">
        <f t="shared" si="10"/>
        <v>31468.742999999999</v>
      </c>
      <c r="T45" s="65">
        <v>7365189</v>
      </c>
      <c r="U45" s="6">
        <f t="shared" si="11"/>
        <v>7365.1890000000003</v>
      </c>
      <c r="V45" s="6">
        <f t="shared" si="4"/>
        <v>24103.553999999996</v>
      </c>
      <c r="W45" s="4">
        <f t="shared" si="12"/>
        <v>482071</v>
      </c>
      <c r="X45" s="25">
        <f t="shared" si="5"/>
        <v>775220</v>
      </c>
      <c r="Y45" s="26">
        <v>0</v>
      </c>
      <c r="Z45" s="22">
        <v>0</v>
      </c>
      <c r="AA45" s="4">
        <f t="shared" si="6"/>
        <v>775220</v>
      </c>
      <c r="AB45" s="26"/>
      <c r="AC45" s="26"/>
      <c r="AD45" s="26"/>
      <c r="AE45" s="26"/>
      <c r="AF45" s="26"/>
      <c r="AG45" s="55">
        <v>0</v>
      </c>
      <c r="AH45" s="55">
        <v>0</v>
      </c>
      <c r="AI45" s="55"/>
      <c r="AJ45" s="7">
        <f t="shared" si="13"/>
        <v>775220</v>
      </c>
      <c r="AK45" s="48" t="str">
        <f t="shared" si="7"/>
        <v xml:space="preserve"> </v>
      </c>
      <c r="AL45" s="49" t="str">
        <f t="shared" si="8"/>
        <v xml:space="preserve"> </v>
      </c>
    </row>
    <row r="46" spans="1:38" ht="15.95" customHeight="1">
      <c r="A46" s="63" t="s">
        <v>227</v>
      </c>
      <c r="B46" s="63" t="s">
        <v>314</v>
      </c>
      <c r="C46" s="63" t="s">
        <v>27</v>
      </c>
      <c r="D46" s="63" t="s">
        <v>317</v>
      </c>
      <c r="E46" s="20">
        <v>3120.45</v>
      </c>
      <c r="F46" s="2">
        <f t="shared" si="9"/>
        <v>4911588.3</v>
      </c>
      <c r="G46" s="64">
        <v>580354.22</v>
      </c>
      <c r="H46" s="41">
        <v>234022</v>
      </c>
      <c r="I46" s="2">
        <f t="shared" si="0"/>
        <v>175516.5</v>
      </c>
      <c r="J46" s="41">
        <v>274774</v>
      </c>
      <c r="K46" s="41">
        <v>480247</v>
      </c>
      <c r="L46" s="41">
        <v>744397</v>
      </c>
      <c r="M46" s="41">
        <v>199864</v>
      </c>
      <c r="N46" s="2">
        <f t="shared" si="1"/>
        <v>2455152.7199999997</v>
      </c>
      <c r="O46" s="4">
        <f t="shared" si="2"/>
        <v>2456436</v>
      </c>
      <c r="P46" s="41">
        <v>1233</v>
      </c>
      <c r="Q46" s="41">
        <v>33</v>
      </c>
      <c r="R46" s="4">
        <f t="shared" si="3"/>
        <v>56558</v>
      </c>
      <c r="S46" s="6">
        <f t="shared" si="10"/>
        <v>227480.80499999999</v>
      </c>
      <c r="T46" s="65">
        <v>37273874</v>
      </c>
      <c r="U46" s="6">
        <f t="shared" si="11"/>
        <v>37273.874000000003</v>
      </c>
      <c r="V46" s="6">
        <f t="shared" si="4"/>
        <v>190206.93099999998</v>
      </c>
      <c r="W46" s="4">
        <f t="shared" si="12"/>
        <v>3804139</v>
      </c>
      <c r="X46" s="25">
        <f t="shared" si="5"/>
        <v>6317133</v>
      </c>
      <c r="Y46" s="26">
        <v>0</v>
      </c>
      <c r="Z46" s="22">
        <v>0</v>
      </c>
      <c r="AA46" s="4">
        <f t="shared" si="6"/>
        <v>6317133</v>
      </c>
      <c r="AB46" s="26"/>
      <c r="AC46" s="26"/>
      <c r="AD46" s="26"/>
      <c r="AE46" s="26"/>
      <c r="AF46" s="26"/>
      <c r="AG46" s="55">
        <v>0</v>
      </c>
      <c r="AH46" s="55">
        <v>0</v>
      </c>
      <c r="AI46" s="55"/>
      <c r="AJ46" s="7">
        <f t="shared" si="13"/>
        <v>6317133</v>
      </c>
      <c r="AK46" s="48" t="str">
        <f t="shared" si="7"/>
        <v xml:space="preserve"> </v>
      </c>
      <c r="AL46" s="49" t="str">
        <f t="shared" si="8"/>
        <v xml:space="preserve"> </v>
      </c>
    </row>
    <row r="47" spans="1:38" ht="15.95" customHeight="1">
      <c r="A47" s="63" t="s">
        <v>227</v>
      </c>
      <c r="B47" s="63" t="s">
        <v>314</v>
      </c>
      <c r="C47" s="63" t="s">
        <v>28</v>
      </c>
      <c r="D47" s="63" t="s">
        <v>318</v>
      </c>
      <c r="E47" s="20">
        <v>920.42</v>
      </c>
      <c r="F47" s="2">
        <f t="shared" si="9"/>
        <v>1448741.0799999998</v>
      </c>
      <c r="G47" s="64">
        <v>290840.84999999998</v>
      </c>
      <c r="H47" s="41">
        <v>70257</v>
      </c>
      <c r="I47" s="2">
        <f t="shared" si="0"/>
        <v>52692.75</v>
      </c>
      <c r="J47" s="41">
        <v>79946</v>
      </c>
      <c r="K47" s="41">
        <v>141187</v>
      </c>
      <c r="L47" s="41">
        <v>268551</v>
      </c>
      <c r="M47" s="41">
        <v>100824</v>
      </c>
      <c r="N47" s="2">
        <f t="shared" si="1"/>
        <v>934041.59999999998</v>
      </c>
      <c r="O47" s="4">
        <f t="shared" si="2"/>
        <v>514699</v>
      </c>
      <c r="P47" s="41">
        <v>398</v>
      </c>
      <c r="Q47" s="41">
        <v>86</v>
      </c>
      <c r="R47" s="4">
        <f t="shared" si="3"/>
        <v>47577</v>
      </c>
      <c r="S47" s="6">
        <f t="shared" si="10"/>
        <v>67098.618000000002</v>
      </c>
      <c r="T47" s="65">
        <v>18007652</v>
      </c>
      <c r="U47" s="6">
        <f t="shared" si="11"/>
        <v>18007.651999999998</v>
      </c>
      <c r="V47" s="6">
        <f t="shared" si="4"/>
        <v>49090.966</v>
      </c>
      <c r="W47" s="4">
        <f t="shared" si="12"/>
        <v>981819</v>
      </c>
      <c r="X47" s="25">
        <f t="shared" si="5"/>
        <v>1544095</v>
      </c>
      <c r="Y47" s="26">
        <v>0</v>
      </c>
      <c r="Z47" s="22">
        <v>0</v>
      </c>
      <c r="AA47" s="4">
        <f t="shared" si="6"/>
        <v>1544095</v>
      </c>
      <c r="AB47" s="26"/>
      <c r="AC47" s="26"/>
      <c r="AD47" s="26"/>
      <c r="AE47" s="26"/>
      <c r="AF47" s="26"/>
      <c r="AG47" s="55">
        <v>0</v>
      </c>
      <c r="AH47" s="55">
        <v>0</v>
      </c>
      <c r="AI47" s="55"/>
      <c r="AJ47" s="7">
        <f t="shared" si="13"/>
        <v>1544095</v>
      </c>
      <c r="AK47" s="48" t="str">
        <f t="shared" si="7"/>
        <v xml:space="preserve"> </v>
      </c>
      <c r="AL47" s="49" t="str">
        <f t="shared" si="8"/>
        <v xml:space="preserve"> </v>
      </c>
    </row>
    <row r="48" spans="1:38" ht="15.95" customHeight="1">
      <c r="A48" s="63" t="s">
        <v>227</v>
      </c>
      <c r="B48" s="63" t="s">
        <v>314</v>
      </c>
      <c r="C48" s="63" t="s">
        <v>29</v>
      </c>
      <c r="D48" s="63" t="s">
        <v>319</v>
      </c>
      <c r="E48" s="20">
        <v>903.86</v>
      </c>
      <c r="F48" s="2">
        <f t="shared" si="9"/>
        <v>1422675.6400000001</v>
      </c>
      <c r="G48" s="64">
        <v>491066.1</v>
      </c>
      <c r="H48" s="41">
        <v>70421</v>
      </c>
      <c r="I48" s="2">
        <f t="shared" si="0"/>
        <v>52815.75</v>
      </c>
      <c r="J48" s="41">
        <v>81345</v>
      </c>
      <c r="K48" s="41">
        <v>142927</v>
      </c>
      <c r="L48" s="41">
        <v>243917</v>
      </c>
      <c r="M48" s="41">
        <v>63956</v>
      </c>
      <c r="N48" s="2">
        <f t="shared" si="1"/>
        <v>1076026.8500000001</v>
      </c>
      <c r="O48" s="4">
        <f t="shared" si="2"/>
        <v>346649</v>
      </c>
      <c r="P48" s="41">
        <v>302</v>
      </c>
      <c r="Q48" s="41">
        <v>81</v>
      </c>
      <c r="R48" s="4">
        <f t="shared" si="3"/>
        <v>34002</v>
      </c>
      <c r="S48" s="6">
        <f t="shared" si="10"/>
        <v>65891.394</v>
      </c>
      <c r="T48" s="65">
        <v>29761430</v>
      </c>
      <c r="U48" s="6">
        <f t="shared" si="11"/>
        <v>29761.43</v>
      </c>
      <c r="V48" s="6">
        <f t="shared" si="4"/>
        <v>36129.964</v>
      </c>
      <c r="W48" s="4">
        <f t="shared" si="12"/>
        <v>722599</v>
      </c>
      <c r="X48" s="25">
        <f t="shared" si="5"/>
        <v>1103250</v>
      </c>
      <c r="Y48" s="26">
        <v>0</v>
      </c>
      <c r="Z48" s="22">
        <v>0</v>
      </c>
      <c r="AA48" s="4">
        <f t="shared" si="6"/>
        <v>1103250</v>
      </c>
      <c r="AB48" s="26"/>
      <c r="AC48" s="26"/>
      <c r="AD48" s="26"/>
      <c r="AE48" s="26"/>
      <c r="AF48" s="26"/>
      <c r="AG48" s="55">
        <v>0</v>
      </c>
      <c r="AH48" s="55">
        <v>0</v>
      </c>
      <c r="AI48" s="55"/>
      <c r="AJ48" s="7">
        <f t="shared" si="13"/>
        <v>1103250</v>
      </c>
      <c r="AK48" s="48" t="str">
        <f t="shared" si="7"/>
        <v xml:space="preserve"> </v>
      </c>
      <c r="AL48" s="49" t="str">
        <f t="shared" si="8"/>
        <v xml:space="preserve"> </v>
      </c>
    </row>
    <row r="49" spans="1:38" ht="15.95" customHeight="1">
      <c r="A49" s="63" t="s">
        <v>227</v>
      </c>
      <c r="B49" s="63" t="s">
        <v>314</v>
      </c>
      <c r="C49" s="63" t="s">
        <v>228</v>
      </c>
      <c r="D49" s="63" t="s">
        <v>320</v>
      </c>
      <c r="E49" s="20">
        <v>562.77</v>
      </c>
      <c r="F49" s="2">
        <f t="shared" si="9"/>
        <v>885799.98</v>
      </c>
      <c r="G49" s="64">
        <v>126140.93</v>
      </c>
      <c r="H49" s="41">
        <v>42722</v>
      </c>
      <c r="I49" s="2">
        <f t="shared" si="0"/>
        <v>32041.5</v>
      </c>
      <c r="J49" s="41">
        <v>49772</v>
      </c>
      <c r="K49" s="41">
        <v>87206</v>
      </c>
      <c r="L49" s="41">
        <v>150955</v>
      </c>
      <c r="M49" s="41">
        <v>65624</v>
      </c>
      <c r="N49" s="2">
        <f t="shared" si="1"/>
        <v>511739.43</v>
      </c>
      <c r="O49" s="4">
        <f t="shared" si="2"/>
        <v>374061</v>
      </c>
      <c r="P49" s="41">
        <v>139</v>
      </c>
      <c r="Q49" s="41">
        <v>79</v>
      </c>
      <c r="R49" s="4">
        <f t="shared" si="3"/>
        <v>15264</v>
      </c>
      <c r="S49" s="6">
        <f t="shared" si="10"/>
        <v>41025.932999999997</v>
      </c>
      <c r="T49" s="65">
        <v>8076808</v>
      </c>
      <c r="U49" s="6">
        <f t="shared" si="11"/>
        <v>8076.808</v>
      </c>
      <c r="V49" s="6">
        <f t="shared" si="4"/>
        <v>32949.125</v>
      </c>
      <c r="W49" s="4">
        <f t="shared" si="12"/>
        <v>658983</v>
      </c>
      <c r="X49" s="25">
        <f t="shared" si="5"/>
        <v>1048308</v>
      </c>
      <c r="Y49" s="26">
        <v>0</v>
      </c>
      <c r="Z49" s="22">
        <v>0</v>
      </c>
      <c r="AA49" s="4">
        <f t="shared" si="6"/>
        <v>1048308</v>
      </c>
      <c r="AB49" s="26"/>
      <c r="AC49" s="26"/>
      <c r="AD49" s="26"/>
      <c r="AE49" s="26"/>
      <c r="AF49" s="26"/>
      <c r="AG49" s="55">
        <v>0</v>
      </c>
      <c r="AH49" s="55">
        <v>0</v>
      </c>
      <c r="AI49" s="55"/>
      <c r="AJ49" s="7">
        <f t="shared" si="13"/>
        <v>1048308</v>
      </c>
      <c r="AK49" s="48" t="str">
        <f t="shared" si="7"/>
        <v xml:space="preserve"> </v>
      </c>
      <c r="AL49" s="49" t="str">
        <f t="shared" si="8"/>
        <v xml:space="preserve"> </v>
      </c>
    </row>
    <row r="50" spans="1:38" ht="15.95" customHeight="1">
      <c r="A50" s="63" t="s">
        <v>227</v>
      </c>
      <c r="B50" s="63" t="s">
        <v>314</v>
      </c>
      <c r="C50" s="63" t="s">
        <v>229</v>
      </c>
      <c r="D50" s="63" t="s">
        <v>321</v>
      </c>
      <c r="E50" s="20">
        <v>280.63</v>
      </c>
      <c r="F50" s="2">
        <f t="shared" si="9"/>
        <v>441711.62</v>
      </c>
      <c r="G50" s="64">
        <v>78193.87</v>
      </c>
      <c r="H50" s="41">
        <v>19917</v>
      </c>
      <c r="I50" s="2">
        <f t="shared" si="0"/>
        <v>14937.75</v>
      </c>
      <c r="J50" s="41">
        <v>23156</v>
      </c>
      <c r="K50" s="41">
        <v>40578</v>
      </c>
      <c r="L50" s="41">
        <v>97281</v>
      </c>
      <c r="M50" s="41">
        <v>41733</v>
      </c>
      <c r="N50" s="2">
        <f t="shared" si="1"/>
        <v>295879.62</v>
      </c>
      <c r="O50" s="4">
        <f t="shared" si="2"/>
        <v>145832</v>
      </c>
      <c r="P50" s="41">
        <v>86</v>
      </c>
      <c r="Q50" s="41">
        <v>108</v>
      </c>
      <c r="R50" s="4">
        <f t="shared" si="3"/>
        <v>12910</v>
      </c>
      <c r="S50" s="6">
        <f t="shared" si="10"/>
        <v>20457.927</v>
      </c>
      <c r="T50" s="65">
        <v>4615931</v>
      </c>
      <c r="U50" s="6">
        <f t="shared" si="11"/>
        <v>4615.9309999999996</v>
      </c>
      <c r="V50" s="6">
        <f t="shared" si="4"/>
        <v>15841.995999999999</v>
      </c>
      <c r="W50" s="4">
        <f t="shared" si="12"/>
        <v>316840</v>
      </c>
      <c r="X50" s="25">
        <f t="shared" si="5"/>
        <v>475582</v>
      </c>
      <c r="Y50" s="26">
        <v>0</v>
      </c>
      <c r="Z50" s="22">
        <v>0</v>
      </c>
      <c r="AA50" s="4">
        <f t="shared" si="6"/>
        <v>475582</v>
      </c>
      <c r="AB50" s="26"/>
      <c r="AC50" s="26"/>
      <c r="AD50" s="26"/>
      <c r="AE50" s="26"/>
      <c r="AF50" s="26"/>
      <c r="AG50" s="55">
        <v>0</v>
      </c>
      <c r="AH50" s="55">
        <v>0</v>
      </c>
      <c r="AI50" s="55"/>
      <c r="AJ50" s="7">
        <f t="shared" si="13"/>
        <v>475582</v>
      </c>
      <c r="AK50" s="48" t="str">
        <f t="shared" si="7"/>
        <v xml:space="preserve"> </v>
      </c>
      <c r="AL50" s="49" t="str">
        <f t="shared" si="8"/>
        <v xml:space="preserve"> </v>
      </c>
    </row>
    <row r="51" spans="1:38" ht="15.95" customHeight="1">
      <c r="A51" s="63" t="s">
        <v>227</v>
      </c>
      <c r="B51" s="63" t="s">
        <v>314</v>
      </c>
      <c r="C51" s="63" t="s">
        <v>230</v>
      </c>
      <c r="D51" s="63" t="s">
        <v>322</v>
      </c>
      <c r="E51" s="20">
        <v>424.24</v>
      </c>
      <c r="F51" s="2">
        <f t="shared" si="9"/>
        <v>667753.76</v>
      </c>
      <c r="G51" s="64">
        <v>158836.87</v>
      </c>
      <c r="H51" s="41">
        <v>30652</v>
      </c>
      <c r="I51" s="2">
        <f t="shared" si="0"/>
        <v>22989</v>
      </c>
      <c r="J51" s="41">
        <v>35419</v>
      </c>
      <c r="K51" s="41">
        <v>62228</v>
      </c>
      <c r="L51" s="41">
        <v>129394</v>
      </c>
      <c r="M51" s="41">
        <v>40507</v>
      </c>
      <c r="N51" s="2">
        <f t="shared" si="1"/>
        <v>449373.87</v>
      </c>
      <c r="O51" s="4">
        <f t="shared" si="2"/>
        <v>218380</v>
      </c>
      <c r="P51" s="41">
        <v>135</v>
      </c>
      <c r="Q51" s="41">
        <v>84</v>
      </c>
      <c r="R51" s="4">
        <f t="shared" si="3"/>
        <v>15763</v>
      </c>
      <c r="S51" s="6">
        <f t="shared" si="10"/>
        <v>30927.096000000001</v>
      </c>
      <c r="T51" s="65">
        <v>10025045</v>
      </c>
      <c r="U51" s="6">
        <f t="shared" si="11"/>
        <v>10025.045</v>
      </c>
      <c r="V51" s="6">
        <f t="shared" si="4"/>
        <v>20902.050999999999</v>
      </c>
      <c r="W51" s="4">
        <f t="shared" si="12"/>
        <v>418041</v>
      </c>
      <c r="X51" s="25">
        <f t="shared" si="5"/>
        <v>652184</v>
      </c>
      <c r="Y51" s="26">
        <v>0</v>
      </c>
      <c r="Z51" s="22">
        <v>0</v>
      </c>
      <c r="AA51" s="4">
        <f t="shared" si="6"/>
        <v>652184</v>
      </c>
      <c r="AB51" s="26"/>
      <c r="AC51" s="26"/>
      <c r="AD51" s="26"/>
      <c r="AE51" s="26"/>
      <c r="AF51" s="26"/>
      <c r="AG51" s="55">
        <v>0</v>
      </c>
      <c r="AH51" s="55">
        <v>0</v>
      </c>
      <c r="AI51" s="55"/>
      <c r="AJ51" s="7">
        <f t="shared" si="13"/>
        <v>652184</v>
      </c>
      <c r="AK51" s="48" t="str">
        <f t="shared" si="7"/>
        <v xml:space="preserve"> </v>
      </c>
      <c r="AL51" s="49" t="str">
        <f t="shared" si="8"/>
        <v xml:space="preserve"> </v>
      </c>
    </row>
    <row r="52" spans="1:38" ht="15.95" customHeight="1">
      <c r="A52" s="63" t="s">
        <v>227</v>
      </c>
      <c r="B52" s="63" t="s">
        <v>314</v>
      </c>
      <c r="C52" s="63" t="s">
        <v>103</v>
      </c>
      <c r="D52" s="63" t="s">
        <v>323</v>
      </c>
      <c r="E52" s="20">
        <v>1032.6500000000001</v>
      </c>
      <c r="F52" s="2">
        <f t="shared" si="9"/>
        <v>1625391.1</v>
      </c>
      <c r="G52" s="64">
        <v>523700.88</v>
      </c>
      <c r="H52" s="41">
        <v>84644</v>
      </c>
      <c r="I52" s="2">
        <f t="shared" si="0"/>
        <v>63483</v>
      </c>
      <c r="J52" s="41">
        <v>97803</v>
      </c>
      <c r="K52" s="41">
        <v>171911</v>
      </c>
      <c r="L52" s="41">
        <v>221958</v>
      </c>
      <c r="M52" s="41">
        <v>84620</v>
      </c>
      <c r="N52" s="2">
        <f t="shared" si="1"/>
        <v>1163475.8799999999</v>
      </c>
      <c r="O52" s="4">
        <f t="shared" si="2"/>
        <v>461915</v>
      </c>
      <c r="P52" s="41">
        <v>447</v>
      </c>
      <c r="Q52" s="41">
        <v>81</v>
      </c>
      <c r="R52" s="4">
        <f t="shared" si="3"/>
        <v>50328</v>
      </c>
      <c r="S52" s="6">
        <f t="shared" si="10"/>
        <v>75280.184999999998</v>
      </c>
      <c r="T52" s="65">
        <v>33159163</v>
      </c>
      <c r="U52" s="6">
        <f t="shared" si="11"/>
        <v>33159.163</v>
      </c>
      <c r="V52" s="6">
        <f t="shared" si="4"/>
        <v>42121.021999999997</v>
      </c>
      <c r="W52" s="4">
        <f t="shared" si="12"/>
        <v>842420</v>
      </c>
      <c r="X52" s="25">
        <f t="shared" si="5"/>
        <v>1354663</v>
      </c>
      <c r="Y52" s="26">
        <v>0</v>
      </c>
      <c r="Z52" s="22">
        <v>0</v>
      </c>
      <c r="AA52" s="4">
        <f t="shared" si="6"/>
        <v>1354663</v>
      </c>
      <c r="AB52" s="26"/>
      <c r="AC52" s="26"/>
      <c r="AD52" s="26"/>
      <c r="AE52" s="26"/>
      <c r="AF52" s="26"/>
      <c r="AG52" s="55">
        <v>0</v>
      </c>
      <c r="AH52" s="55">
        <v>0</v>
      </c>
      <c r="AI52" s="55"/>
      <c r="AJ52" s="7">
        <f t="shared" si="13"/>
        <v>1354663</v>
      </c>
      <c r="AK52" s="48" t="str">
        <f t="shared" si="7"/>
        <v xml:space="preserve"> </v>
      </c>
      <c r="AL52" s="49" t="str">
        <f t="shared" si="8"/>
        <v xml:space="preserve"> </v>
      </c>
    </row>
    <row r="53" spans="1:38" ht="15.95" customHeight="1">
      <c r="A53" s="63" t="s">
        <v>227</v>
      </c>
      <c r="B53" s="63" t="s">
        <v>314</v>
      </c>
      <c r="C53" s="63" t="s">
        <v>104</v>
      </c>
      <c r="D53" s="63" t="s">
        <v>324</v>
      </c>
      <c r="E53" s="20">
        <v>582.5</v>
      </c>
      <c r="F53" s="2">
        <f t="shared" si="9"/>
        <v>916855</v>
      </c>
      <c r="G53" s="64">
        <v>142226.63</v>
      </c>
      <c r="H53" s="41">
        <v>42306</v>
      </c>
      <c r="I53" s="2">
        <f t="shared" si="0"/>
        <v>31729.5</v>
      </c>
      <c r="J53" s="41">
        <v>49095</v>
      </c>
      <c r="K53" s="41">
        <v>86150</v>
      </c>
      <c r="L53" s="41">
        <v>180212</v>
      </c>
      <c r="M53" s="41">
        <v>130933</v>
      </c>
      <c r="N53" s="2">
        <f t="shared" si="1"/>
        <v>620346.13</v>
      </c>
      <c r="O53" s="4">
        <f t="shared" si="2"/>
        <v>296509</v>
      </c>
      <c r="P53" s="41">
        <v>208</v>
      </c>
      <c r="Q53" s="41">
        <v>90</v>
      </c>
      <c r="R53" s="4">
        <f t="shared" si="3"/>
        <v>26021</v>
      </c>
      <c r="S53" s="6">
        <f t="shared" si="10"/>
        <v>42464.25</v>
      </c>
      <c r="T53" s="65">
        <v>8747025</v>
      </c>
      <c r="U53" s="6">
        <f t="shared" si="11"/>
        <v>8747.0249999999996</v>
      </c>
      <c r="V53" s="6">
        <f t="shared" si="4"/>
        <v>33717.224999999999</v>
      </c>
      <c r="W53" s="4">
        <f t="shared" si="12"/>
        <v>674345</v>
      </c>
      <c r="X53" s="25">
        <f t="shared" si="5"/>
        <v>996875</v>
      </c>
      <c r="Y53" s="26">
        <v>0</v>
      </c>
      <c r="Z53" s="22">
        <v>0</v>
      </c>
      <c r="AA53" s="4">
        <f t="shared" si="6"/>
        <v>996875</v>
      </c>
      <c r="AB53" s="26"/>
      <c r="AC53" s="26"/>
      <c r="AD53" s="26"/>
      <c r="AE53" s="26"/>
      <c r="AF53" s="26"/>
      <c r="AG53" s="55">
        <v>0</v>
      </c>
      <c r="AH53" s="55">
        <v>0</v>
      </c>
      <c r="AI53" s="55"/>
      <c r="AJ53" s="7">
        <f t="shared" si="13"/>
        <v>996875</v>
      </c>
      <c r="AK53" s="48" t="str">
        <f t="shared" si="7"/>
        <v xml:space="preserve"> </v>
      </c>
      <c r="AL53" s="49" t="str">
        <f t="shared" si="8"/>
        <v xml:space="preserve"> </v>
      </c>
    </row>
    <row r="54" spans="1:38" ht="15.95" customHeight="1">
      <c r="A54" s="63" t="s">
        <v>227</v>
      </c>
      <c r="B54" s="63" t="s">
        <v>314</v>
      </c>
      <c r="C54" s="63" t="s">
        <v>105</v>
      </c>
      <c r="D54" s="63" t="s">
        <v>325</v>
      </c>
      <c r="E54" s="20">
        <v>666.62</v>
      </c>
      <c r="F54" s="2">
        <f t="shared" si="9"/>
        <v>1049259.8800000001</v>
      </c>
      <c r="G54" s="64">
        <v>373666.27</v>
      </c>
      <c r="H54" s="41">
        <v>39531</v>
      </c>
      <c r="I54" s="2">
        <f t="shared" si="0"/>
        <v>29648.25</v>
      </c>
      <c r="J54" s="41">
        <v>45329</v>
      </c>
      <c r="K54" s="41">
        <v>79845</v>
      </c>
      <c r="L54" s="41">
        <v>163396</v>
      </c>
      <c r="M54" s="41">
        <v>111956</v>
      </c>
      <c r="N54" s="2">
        <f t="shared" si="1"/>
        <v>803840.52</v>
      </c>
      <c r="O54" s="4">
        <f t="shared" si="2"/>
        <v>245419</v>
      </c>
      <c r="P54" s="41">
        <v>227</v>
      </c>
      <c r="Q54" s="41">
        <v>90</v>
      </c>
      <c r="R54" s="4">
        <f t="shared" si="3"/>
        <v>28398</v>
      </c>
      <c r="S54" s="6">
        <f t="shared" si="10"/>
        <v>48596.597999999998</v>
      </c>
      <c r="T54" s="65">
        <v>23383371</v>
      </c>
      <c r="U54" s="6">
        <f t="shared" si="11"/>
        <v>23383.370999999999</v>
      </c>
      <c r="V54" s="6">
        <f t="shared" si="4"/>
        <v>25213.226999999999</v>
      </c>
      <c r="W54" s="4">
        <f t="shared" si="12"/>
        <v>504265</v>
      </c>
      <c r="X54" s="25">
        <f t="shared" si="5"/>
        <v>778082</v>
      </c>
      <c r="Y54" s="26">
        <v>0</v>
      </c>
      <c r="Z54" s="22">
        <v>0</v>
      </c>
      <c r="AA54" s="4">
        <f t="shared" si="6"/>
        <v>778082</v>
      </c>
      <c r="AB54" s="26"/>
      <c r="AC54" s="26"/>
      <c r="AD54" s="26"/>
      <c r="AE54" s="26"/>
      <c r="AF54" s="26"/>
      <c r="AG54" s="55">
        <v>0</v>
      </c>
      <c r="AH54" s="55">
        <v>0</v>
      </c>
      <c r="AI54" s="55"/>
      <c r="AJ54" s="7">
        <f t="shared" si="13"/>
        <v>778082</v>
      </c>
      <c r="AK54" s="48" t="str">
        <f t="shared" si="7"/>
        <v xml:space="preserve"> </v>
      </c>
      <c r="AL54" s="49" t="str">
        <f t="shared" si="8"/>
        <v xml:space="preserve"> </v>
      </c>
    </row>
    <row r="55" spans="1:38" ht="15.95" customHeight="1">
      <c r="A55" s="63" t="s">
        <v>123</v>
      </c>
      <c r="B55" s="63" t="s">
        <v>326</v>
      </c>
      <c r="C55" s="63" t="s">
        <v>42</v>
      </c>
      <c r="D55" s="63" t="s">
        <v>327</v>
      </c>
      <c r="E55" s="20">
        <v>301.27</v>
      </c>
      <c r="F55" s="2">
        <f t="shared" si="9"/>
        <v>474198.98</v>
      </c>
      <c r="G55" s="64">
        <v>339225.82</v>
      </c>
      <c r="H55" s="41">
        <v>29879</v>
      </c>
      <c r="I55" s="2">
        <f t="shared" si="0"/>
        <v>22409.25</v>
      </c>
      <c r="J55" s="41">
        <v>24520</v>
      </c>
      <c r="K55" s="41">
        <v>0</v>
      </c>
      <c r="L55" s="41">
        <v>0</v>
      </c>
      <c r="M55" s="41">
        <v>7925</v>
      </c>
      <c r="N55" s="2">
        <f t="shared" si="1"/>
        <v>394080.07</v>
      </c>
      <c r="O55" s="4">
        <f t="shared" si="2"/>
        <v>80119</v>
      </c>
      <c r="P55" s="41">
        <v>100</v>
      </c>
      <c r="Q55" s="41">
        <v>75</v>
      </c>
      <c r="R55" s="4">
        <f t="shared" si="3"/>
        <v>10425</v>
      </c>
      <c r="S55" s="6">
        <f t="shared" si="10"/>
        <v>21962.582999999999</v>
      </c>
      <c r="T55" s="65">
        <v>21188371</v>
      </c>
      <c r="U55" s="6">
        <f t="shared" si="11"/>
        <v>21188.370999999999</v>
      </c>
      <c r="V55" s="6">
        <f t="shared" si="4"/>
        <v>774.21199999999953</v>
      </c>
      <c r="W55" s="4">
        <f t="shared" si="12"/>
        <v>15484</v>
      </c>
      <c r="X55" s="25">
        <f t="shared" si="5"/>
        <v>106028</v>
      </c>
      <c r="Y55" s="26">
        <v>0</v>
      </c>
      <c r="Z55" s="22">
        <v>0</v>
      </c>
      <c r="AA55" s="4">
        <f t="shared" si="6"/>
        <v>106028</v>
      </c>
      <c r="AB55" s="26"/>
      <c r="AC55" s="26"/>
      <c r="AD55" s="26"/>
      <c r="AE55" s="26"/>
      <c r="AF55" s="26"/>
      <c r="AG55" s="55">
        <v>0</v>
      </c>
      <c r="AH55" s="55">
        <v>0</v>
      </c>
      <c r="AI55" s="55"/>
      <c r="AJ55" s="7">
        <f t="shared" si="13"/>
        <v>106028</v>
      </c>
      <c r="AK55" s="48" t="str">
        <f t="shared" si="7"/>
        <v xml:space="preserve"> </v>
      </c>
      <c r="AL55" s="49" t="str">
        <f t="shared" si="8"/>
        <v xml:space="preserve"> </v>
      </c>
    </row>
    <row r="56" spans="1:38" ht="15.95" customHeight="1">
      <c r="A56" s="63" t="s">
        <v>123</v>
      </c>
      <c r="B56" s="63" t="s">
        <v>326</v>
      </c>
      <c r="C56" s="63" t="s">
        <v>124</v>
      </c>
      <c r="D56" s="63" t="s">
        <v>328</v>
      </c>
      <c r="E56" s="20">
        <v>294.17</v>
      </c>
      <c r="F56" s="2">
        <f t="shared" si="9"/>
        <v>463023.58</v>
      </c>
      <c r="G56" s="64">
        <v>500128.05</v>
      </c>
      <c r="H56" s="41">
        <v>29322</v>
      </c>
      <c r="I56" s="2">
        <f t="shared" si="0"/>
        <v>21991.5</v>
      </c>
      <c r="J56" s="41">
        <v>24023</v>
      </c>
      <c r="K56" s="41">
        <v>0</v>
      </c>
      <c r="L56" s="41">
        <v>0</v>
      </c>
      <c r="M56" s="41">
        <v>7359</v>
      </c>
      <c r="N56" s="2">
        <f t="shared" si="1"/>
        <v>553501.55000000005</v>
      </c>
      <c r="O56" s="4">
        <f t="shared" si="2"/>
        <v>0</v>
      </c>
      <c r="P56" s="41">
        <v>154</v>
      </c>
      <c r="Q56" s="41">
        <v>68</v>
      </c>
      <c r="R56" s="4">
        <f t="shared" si="3"/>
        <v>14556</v>
      </c>
      <c r="S56" s="6">
        <f t="shared" si="10"/>
        <v>21444.992999999999</v>
      </c>
      <c r="T56" s="65">
        <v>31025313</v>
      </c>
      <c r="U56" s="6">
        <f t="shared" si="11"/>
        <v>31025.312999999998</v>
      </c>
      <c r="V56" s="6">
        <f t="shared" si="4"/>
        <v>0</v>
      </c>
      <c r="W56" s="4">
        <f t="shared" si="12"/>
        <v>0</v>
      </c>
      <c r="X56" s="25">
        <f t="shared" si="5"/>
        <v>14556</v>
      </c>
      <c r="Y56" s="26">
        <v>0</v>
      </c>
      <c r="Z56" s="22">
        <v>0</v>
      </c>
      <c r="AA56" s="4">
        <f t="shared" si="6"/>
        <v>14556</v>
      </c>
      <c r="AB56" s="26"/>
      <c r="AC56" s="26"/>
      <c r="AD56" s="26"/>
      <c r="AE56" s="26"/>
      <c r="AF56" s="26"/>
      <c r="AG56" s="55">
        <v>0</v>
      </c>
      <c r="AH56" s="55">
        <v>0</v>
      </c>
      <c r="AI56" s="55"/>
      <c r="AJ56" s="7">
        <f t="shared" si="13"/>
        <v>14556</v>
      </c>
      <c r="AK56" s="48">
        <f t="shared" si="7"/>
        <v>1</v>
      </c>
      <c r="AL56" s="49">
        <f t="shared" si="8"/>
        <v>1</v>
      </c>
    </row>
    <row r="57" spans="1:38" ht="15.95" customHeight="1">
      <c r="A57" s="63" t="s">
        <v>123</v>
      </c>
      <c r="B57" s="63" t="s">
        <v>326</v>
      </c>
      <c r="C57" s="63" t="s">
        <v>171</v>
      </c>
      <c r="D57" s="63" t="s">
        <v>329</v>
      </c>
      <c r="E57" s="20">
        <v>405.23</v>
      </c>
      <c r="F57" s="2">
        <f t="shared" si="9"/>
        <v>637832.02</v>
      </c>
      <c r="G57" s="64">
        <v>442666.29</v>
      </c>
      <c r="H57" s="41">
        <v>39282</v>
      </c>
      <c r="I57" s="2">
        <f t="shared" si="0"/>
        <v>29461.5</v>
      </c>
      <c r="J57" s="41">
        <v>32237</v>
      </c>
      <c r="K57" s="41">
        <v>0</v>
      </c>
      <c r="L57" s="41">
        <v>0</v>
      </c>
      <c r="M57" s="41">
        <v>16824</v>
      </c>
      <c r="N57" s="2">
        <f t="shared" si="1"/>
        <v>521188.79</v>
      </c>
      <c r="O57" s="4">
        <f t="shared" si="2"/>
        <v>116643</v>
      </c>
      <c r="P57" s="41">
        <v>229</v>
      </c>
      <c r="Q57" s="41">
        <v>68</v>
      </c>
      <c r="R57" s="4">
        <f t="shared" si="3"/>
        <v>21645</v>
      </c>
      <c r="S57" s="6">
        <f t="shared" si="10"/>
        <v>29541.267</v>
      </c>
      <c r="T57" s="65">
        <v>26586564</v>
      </c>
      <c r="U57" s="6">
        <f t="shared" si="11"/>
        <v>26586.563999999998</v>
      </c>
      <c r="V57" s="6">
        <f t="shared" si="4"/>
        <v>2954.7030000000013</v>
      </c>
      <c r="W57" s="4">
        <f t="shared" si="12"/>
        <v>59094</v>
      </c>
      <c r="X57" s="25">
        <f t="shared" si="5"/>
        <v>197382</v>
      </c>
      <c r="Y57" s="26">
        <v>0</v>
      </c>
      <c r="Z57" s="22">
        <v>0</v>
      </c>
      <c r="AA57" s="4">
        <f t="shared" si="6"/>
        <v>197382</v>
      </c>
      <c r="AB57" s="26"/>
      <c r="AC57" s="26"/>
      <c r="AD57" s="26"/>
      <c r="AE57" s="26"/>
      <c r="AF57" s="26"/>
      <c r="AG57" s="55">
        <v>235124</v>
      </c>
      <c r="AH57" s="55">
        <v>0</v>
      </c>
      <c r="AI57" s="55"/>
      <c r="AJ57" s="7">
        <f t="shared" si="13"/>
        <v>432506</v>
      </c>
      <c r="AK57" s="48" t="str">
        <f t="shared" si="7"/>
        <v xml:space="preserve"> </v>
      </c>
      <c r="AL57" s="49" t="str">
        <f t="shared" si="8"/>
        <v xml:space="preserve"> </v>
      </c>
    </row>
    <row r="58" spans="1:38" ht="15.95" customHeight="1">
      <c r="A58" s="63" t="s">
        <v>123</v>
      </c>
      <c r="B58" s="63" t="s">
        <v>326</v>
      </c>
      <c r="C58" s="63" t="s">
        <v>172</v>
      </c>
      <c r="D58" s="63" t="s">
        <v>330</v>
      </c>
      <c r="E58" s="20">
        <v>239.76</v>
      </c>
      <c r="F58" s="2">
        <f t="shared" si="9"/>
        <v>377382.24</v>
      </c>
      <c r="G58" s="64">
        <v>836095.98</v>
      </c>
      <c r="H58" s="41">
        <v>27504</v>
      </c>
      <c r="I58" s="2">
        <f t="shared" si="0"/>
        <v>20628</v>
      </c>
      <c r="J58" s="41">
        <v>22572</v>
      </c>
      <c r="K58" s="41">
        <v>0</v>
      </c>
      <c r="L58" s="41">
        <v>0</v>
      </c>
      <c r="M58" s="41">
        <v>47828</v>
      </c>
      <c r="N58" s="2">
        <f t="shared" si="1"/>
        <v>927123.98</v>
      </c>
      <c r="O58" s="4">
        <f t="shared" si="2"/>
        <v>0</v>
      </c>
      <c r="P58" s="41">
        <v>121</v>
      </c>
      <c r="Q58" s="41">
        <v>92</v>
      </c>
      <c r="R58" s="4">
        <f t="shared" si="3"/>
        <v>15473</v>
      </c>
      <c r="S58" s="6">
        <f t="shared" si="10"/>
        <v>17478.504000000001</v>
      </c>
      <c r="T58" s="65">
        <v>49240046</v>
      </c>
      <c r="U58" s="6">
        <f t="shared" si="11"/>
        <v>49240.046000000002</v>
      </c>
      <c r="V58" s="6">
        <f t="shared" si="4"/>
        <v>0</v>
      </c>
      <c r="W58" s="4">
        <f t="shared" si="12"/>
        <v>0</v>
      </c>
      <c r="X58" s="25">
        <f t="shared" si="5"/>
        <v>15473</v>
      </c>
      <c r="Y58" s="26">
        <v>0</v>
      </c>
      <c r="Z58" s="22">
        <v>0</v>
      </c>
      <c r="AA58" s="4">
        <f t="shared" si="6"/>
        <v>15473</v>
      </c>
      <c r="AB58" s="26"/>
      <c r="AC58" s="26"/>
      <c r="AD58" s="26"/>
      <c r="AE58" s="26"/>
      <c r="AF58" s="26"/>
      <c r="AG58" s="55">
        <v>0</v>
      </c>
      <c r="AH58" s="55">
        <v>0</v>
      </c>
      <c r="AI58" s="55"/>
      <c r="AJ58" s="7">
        <f t="shared" si="13"/>
        <v>15473</v>
      </c>
      <c r="AK58" s="48">
        <f t="shared" si="7"/>
        <v>1</v>
      </c>
      <c r="AL58" s="49">
        <f t="shared" si="8"/>
        <v>1</v>
      </c>
    </row>
    <row r="59" spans="1:38" ht="15.95" customHeight="1">
      <c r="A59" s="63" t="s">
        <v>123</v>
      </c>
      <c r="B59" s="63" t="s">
        <v>326</v>
      </c>
      <c r="C59" s="63" t="s">
        <v>49</v>
      </c>
      <c r="D59" s="63" t="s">
        <v>331</v>
      </c>
      <c r="E59" s="20">
        <v>4644.43</v>
      </c>
      <c r="F59" s="2">
        <f t="shared" si="9"/>
        <v>7310332.8200000003</v>
      </c>
      <c r="G59" s="64">
        <v>1958750.58</v>
      </c>
      <c r="H59" s="41">
        <v>503938</v>
      </c>
      <c r="I59" s="2">
        <f t="shared" si="0"/>
        <v>377953.5</v>
      </c>
      <c r="J59" s="41">
        <v>413350</v>
      </c>
      <c r="K59" s="41">
        <v>288304</v>
      </c>
      <c r="L59" s="41">
        <v>471940</v>
      </c>
      <c r="M59" s="41">
        <v>10453</v>
      </c>
      <c r="N59" s="2">
        <f t="shared" si="1"/>
        <v>3520751.08</v>
      </c>
      <c r="O59" s="4">
        <f t="shared" si="2"/>
        <v>3789582</v>
      </c>
      <c r="P59" s="41">
        <v>2305</v>
      </c>
      <c r="Q59" s="41">
        <v>33</v>
      </c>
      <c r="R59" s="4">
        <f t="shared" si="3"/>
        <v>105730</v>
      </c>
      <c r="S59" s="6">
        <f t="shared" si="10"/>
        <v>338578.94699999999</v>
      </c>
      <c r="T59" s="65">
        <v>115469197</v>
      </c>
      <c r="U59" s="6">
        <f t="shared" si="11"/>
        <v>115469.197</v>
      </c>
      <c r="V59" s="6">
        <f t="shared" si="4"/>
        <v>223109.75</v>
      </c>
      <c r="W59" s="4">
        <f t="shared" si="12"/>
        <v>4462195</v>
      </c>
      <c r="X59" s="25">
        <f t="shared" si="5"/>
        <v>8357507</v>
      </c>
      <c r="Y59" s="26">
        <v>0</v>
      </c>
      <c r="Z59" s="22">
        <v>0</v>
      </c>
      <c r="AA59" s="4">
        <f t="shared" si="6"/>
        <v>8357507</v>
      </c>
      <c r="AB59" s="26"/>
      <c r="AC59" s="26"/>
      <c r="AD59" s="26"/>
      <c r="AE59" s="26"/>
      <c r="AF59" s="26"/>
      <c r="AG59" s="55">
        <v>0</v>
      </c>
      <c r="AH59" s="55">
        <v>0</v>
      </c>
      <c r="AI59" s="55"/>
      <c r="AJ59" s="7">
        <f t="shared" si="13"/>
        <v>8357507</v>
      </c>
      <c r="AK59" s="48" t="str">
        <f t="shared" si="7"/>
        <v xml:space="preserve"> </v>
      </c>
      <c r="AL59" s="49" t="str">
        <f t="shared" si="8"/>
        <v xml:space="preserve"> </v>
      </c>
    </row>
    <row r="60" spans="1:38" ht="15.95" customHeight="1">
      <c r="A60" s="63" t="s">
        <v>123</v>
      </c>
      <c r="B60" s="63" t="s">
        <v>326</v>
      </c>
      <c r="C60" s="63" t="s">
        <v>173</v>
      </c>
      <c r="D60" s="63" t="s">
        <v>332</v>
      </c>
      <c r="E60" s="20">
        <v>11697.15</v>
      </c>
      <c r="F60" s="2">
        <f t="shared" si="9"/>
        <v>18411314.099999998</v>
      </c>
      <c r="G60" s="64">
        <v>4602204.6900000004</v>
      </c>
      <c r="H60" s="41">
        <v>1316456</v>
      </c>
      <c r="I60" s="2">
        <f t="shared" si="0"/>
        <v>987342</v>
      </c>
      <c r="J60" s="41">
        <v>1079722</v>
      </c>
      <c r="K60" s="41">
        <v>754126</v>
      </c>
      <c r="L60" s="41">
        <v>2340795</v>
      </c>
      <c r="M60" s="41">
        <v>3432</v>
      </c>
      <c r="N60" s="2">
        <f t="shared" si="1"/>
        <v>9767621.6900000013</v>
      </c>
      <c r="O60" s="4">
        <f t="shared" si="2"/>
        <v>8643692</v>
      </c>
      <c r="P60" s="41">
        <v>5155</v>
      </c>
      <c r="Q60" s="41">
        <v>33</v>
      </c>
      <c r="R60" s="4">
        <f t="shared" si="3"/>
        <v>236460</v>
      </c>
      <c r="S60" s="6">
        <f t="shared" si="10"/>
        <v>852722.23499999999</v>
      </c>
      <c r="T60" s="65">
        <v>278415287</v>
      </c>
      <c r="U60" s="6">
        <f t="shared" si="11"/>
        <v>278415.28700000001</v>
      </c>
      <c r="V60" s="6">
        <f t="shared" si="4"/>
        <v>574306.94799999997</v>
      </c>
      <c r="W60" s="4">
        <f t="shared" si="12"/>
        <v>11486139</v>
      </c>
      <c r="X60" s="25">
        <f t="shared" si="5"/>
        <v>20366291</v>
      </c>
      <c r="Y60" s="26">
        <v>0</v>
      </c>
      <c r="Z60" s="22">
        <v>0</v>
      </c>
      <c r="AA60" s="4">
        <f t="shared" si="6"/>
        <v>20366291</v>
      </c>
      <c r="AB60" s="26"/>
      <c r="AC60" s="26"/>
      <c r="AD60" s="26"/>
      <c r="AE60" s="26"/>
      <c r="AF60" s="26"/>
      <c r="AG60" s="55">
        <v>0</v>
      </c>
      <c r="AH60" s="55">
        <v>0</v>
      </c>
      <c r="AI60" s="55"/>
      <c r="AJ60" s="7">
        <f t="shared" si="13"/>
        <v>20366291</v>
      </c>
      <c r="AK60" s="48" t="str">
        <f t="shared" si="7"/>
        <v xml:space="preserve"> </v>
      </c>
      <c r="AL60" s="49" t="str">
        <f t="shared" si="8"/>
        <v xml:space="preserve"> </v>
      </c>
    </row>
    <row r="61" spans="1:38" ht="15.95" customHeight="1">
      <c r="A61" s="63" t="s">
        <v>123</v>
      </c>
      <c r="B61" s="63" t="s">
        <v>326</v>
      </c>
      <c r="C61" s="63" t="s">
        <v>174</v>
      </c>
      <c r="D61" s="63" t="s">
        <v>333</v>
      </c>
      <c r="E61" s="20">
        <v>4035.49</v>
      </c>
      <c r="F61" s="2">
        <f t="shared" si="9"/>
        <v>6351861.2599999998</v>
      </c>
      <c r="G61" s="64">
        <v>1192447.31</v>
      </c>
      <c r="H61" s="41">
        <v>428783</v>
      </c>
      <c r="I61" s="2">
        <f t="shared" si="0"/>
        <v>321587.25</v>
      </c>
      <c r="J61" s="41">
        <v>351631</v>
      </c>
      <c r="K61" s="41">
        <v>246125</v>
      </c>
      <c r="L61" s="41">
        <v>1054420</v>
      </c>
      <c r="M61" s="41">
        <v>15784</v>
      </c>
      <c r="N61" s="2">
        <f t="shared" si="1"/>
        <v>3181994.56</v>
      </c>
      <c r="O61" s="4">
        <f t="shared" si="2"/>
        <v>3169867</v>
      </c>
      <c r="P61" s="41">
        <v>1855</v>
      </c>
      <c r="Q61" s="41">
        <v>37</v>
      </c>
      <c r="R61" s="4">
        <f t="shared" si="3"/>
        <v>95403</v>
      </c>
      <c r="S61" s="6">
        <f t="shared" si="10"/>
        <v>294187.22100000002</v>
      </c>
      <c r="T61" s="65">
        <v>74481406</v>
      </c>
      <c r="U61" s="6">
        <f t="shared" si="11"/>
        <v>74481.406000000003</v>
      </c>
      <c r="V61" s="6">
        <f t="shared" si="4"/>
        <v>219705.815</v>
      </c>
      <c r="W61" s="4">
        <f t="shared" si="12"/>
        <v>4394116</v>
      </c>
      <c r="X61" s="25">
        <f t="shared" si="5"/>
        <v>7659386</v>
      </c>
      <c r="Y61" s="26">
        <v>0</v>
      </c>
      <c r="Z61" s="22">
        <v>0</v>
      </c>
      <c r="AA61" s="4">
        <f t="shared" si="6"/>
        <v>7659386</v>
      </c>
      <c r="AB61" s="26"/>
      <c r="AC61" s="26"/>
      <c r="AD61" s="26"/>
      <c r="AE61" s="26"/>
      <c r="AF61" s="26"/>
      <c r="AG61" s="55">
        <v>0</v>
      </c>
      <c r="AH61" s="55">
        <v>0</v>
      </c>
      <c r="AI61" s="55"/>
      <c r="AJ61" s="7">
        <f t="shared" si="13"/>
        <v>7659386</v>
      </c>
      <c r="AK61" s="48" t="str">
        <f t="shared" si="7"/>
        <v xml:space="preserve"> </v>
      </c>
      <c r="AL61" s="49" t="str">
        <f t="shared" si="8"/>
        <v xml:space="preserve"> </v>
      </c>
    </row>
    <row r="62" spans="1:38" ht="15.95" customHeight="1">
      <c r="A62" s="63" t="s">
        <v>123</v>
      </c>
      <c r="B62" s="63" t="s">
        <v>326</v>
      </c>
      <c r="C62" s="63" t="s">
        <v>72</v>
      </c>
      <c r="D62" s="63" t="s">
        <v>334</v>
      </c>
      <c r="E62" s="20">
        <v>503.38</v>
      </c>
      <c r="F62" s="2">
        <f t="shared" si="9"/>
        <v>792320.12</v>
      </c>
      <c r="G62" s="64">
        <v>239392.16</v>
      </c>
      <c r="H62" s="41">
        <v>49058</v>
      </c>
      <c r="I62" s="2">
        <f t="shared" si="0"/>
        <v>36793.5</v>
      </c>
      <c r="J62" s="41">
        <v>40261</v>
      </c>
      <c r="K62" s="41">
        <v>28399</v>
      </c>
      <c r="L62" s="41">
        <v>118065</v>
      </c>
      <c r="M62" s="41">
        <v>52909</v>
      </c>
      <c r="N62" s="2">
        <f t="shared" si="1"/>
        <v>515819.66000000003</v>
      </c>
      <c r="O62" s="4">
        <f t="shared" si="2"/>
        <v>276500</v>
      </c>
      <c r="P62" s="41">
        <v>171</v>
      </c>
      <c r="Q62" s="41">
        <v>84</v>
      </c>
      <c r="R62" s="4">
        <f t="shared" si="3"/>
        <v>19966</v>
      </c>
      <c r="S62" s="6">
        <f t="shared" si="10"/>
        <v>36696.402000000002</v>
      </c>
      <c r="T62" s="65">
        <v>14804710</v>
      </c>
      <c r="U62" s="6">
        <f t="shared" si="11"/>
        <v>14804.71</v>
      </c>
      <c r="V62" s="6">
        <f t="shared" si="4"/>
        <v>21891.692000000003</v>
      </c>
      <c r="W62" s="4">
        <f t="shared" si="12"/>
        <v>437834</v>
      </c>
      <c r="X62" s="25">
        <f t="shared" si="5"/>
        <v>734300</v>
      </c>
      <c r="Y62" s="26">
        <v>0</v>
      </c>
      <c r="Z62" s="22">
        <v>0</v>
      </c>
      <c r="AA62" s="4">
        <f t="shared" si="6"/>
        <v>734300</v>
      </c>
      <c r="AB62" s="26"/>
      <c r="AC62" s="26"/>
      <c r="AD62" s="26"/>
      <c r="AE62" s="26"/>
      <c r="AF62" s="26"/>
      <c r="AG62" s="55">
        <v>0</v>
      </c>
      <c r="AH62" s="55">
        <v>0</v>
      </c>
      <c r="AI62" s="55"/>
      <c r="AJ62" s="7">
        <f t="shared" si="13"/>
        <v>734300</v>
      </c>
      <c r="AK62" s="48" t="str">
        <f t="shared" si="7"/>
        <v xml:space="preserve"> </v>
      </c>
      <c r="AL62" s="49" t="str">
        <f t="shared" si="8"/>
        <v xml:space="preserve"> </v>
      </c>
    </row>
    <row r="63" spans="1:38" ht="15.95" customHeight="1">
      <c r="A63" s="63" t="s">
        <v>123</v>
      </c>
      <c r="B63" s="63" t="s">
        <v>326</v>
      </c>
      <c r="C63" s="63" t="s">
        <v>73</v>
      </c>
      <c r="D63" s="63" t="s">
        <v>335</v>
      </c>
      <c r="E63" s="20">
        <v>14394.79</v>
      </c>
      <c r="F63" s="2">
        <f t="shared" si="9"/>
        <v>22657399.460000001</v>
      </c>
      <c r="G63" s="64">
        <v>5930831.9799999995</v>
      </c>
      <c r="H63" s="41">
        <v>1579878</v>
      </c>
      <c r="I63" s="2">
        <f t="shared" si="0"/>
        <v>1184908.5</v>
      </c>
      <c r="J63" s="41">
        <v>1295838</v>
      </c>
      <c r="K63" s="41">
        <v>904331</v>
      </c>
      <c r="L63" s="41">
        <v>2222900</v>
      </c>
      <c r="M63" s="41">
        <v>126813</v>
      </c>
      <c r="N63" s="2">
        <f t="shared" si="1"/>
        <v>11665622.48</v>
      </c>
      <c r="O63" s="4">
        <f t="shared" si="2"/>
        <v>10991777</v>
      </c>
      <c r="P63" s="41">
        <v>5804</v>
      </c>
      <c r="Q63" s="41">
        <v>33</v>
      </c>
      <c r="R63" s="4">
        <f t="shared" si="3"/>
        <v>266229</v>
      </c>
      <c r="S63" s="6">
        <f t="shared" si="10"/>
        <v>1049380.1910000001</v>
      </c>
      <c r="T63" s="65">
        <v>362516582</v>
      </c>
      <c r="U63" s="6">
        <f t="shared" si="11"/>
        <v>362516.58199999999</v>
      </c>
      <c r="V63" s="6">
        <f t="shared" si="4"/>
        <v>686863.60900000017</v>
      </c>
      <c r="W63" s="4">
        <f t="shared" si="12"/>
        <v>13737272</v>
      </c>
      <c r="X63" s="25">
        <f t="shared" si="5"/>
        <v>24995278</v>
      </c>
      <c r="Y63" s="26">
        <v>0</v>
      </c>
      <c r="Z63" s="22">
        <v>0</v>
      </c>
      <c r="AA63" s="4">
        <f t="shared" si="6"/>
        <v>24995278</v>
      </c>
      <c r="AB63" s="26"/>
      <c r="AC63" s="26"/>
      <c r="AD63" s="26"/>
      <c r="AE63" s="26"/>
      <c r="AF63" s="26"/>
      <c r="AG63" s="55">
        <v>0</v>
      </c>
      <c r="AH63" s="55">
        <v>0</v>
      </c>
      <c r="AI63" s="55"/>
      <c r="AJ63" s="7">
        <f t="shared" si="13"/>
        <v>24995278</v>
      </c>
      <c r="AK63" s="48" t="str">
        <f t="shared" si="7"/>
        <v xml:space="preserve"> </v>
      </c>
      <c r="AL63" s="49" t="str">
        <f t="shared" si="8"/>
        <v xml:space="preserve"> </v>
      </c>
    </row>
    <row r="64" spans="1:38" ht="15.95" customHeight="1">
      <c r="A64" s="63" t="s">
        <v>123</v>
      </c>
      <c r="B64" s="63" t="s">
        <v>326</v>
      </c>
      <c r="C64" s="63" t="s">
        <v>74</v>
      </c>
      <c r="D64" s="63" t="s">
        <v>336</v>
      </c>
      <c r="E64" s="20">
        <v>486.64</v>
      </c>
      <c r="F64" s="2">
        <f t="shared" si="9"/>
        <v>765971.36</v>
      </c>
      <c r="G64" s="64">
        <v>860466.13</v>
      </c>
      <c r="H64" s="41">
        <v>53253</v>
      </c>
      <c r="I64" s="2">
        <f t="shared" si="0"/>
        <v>39939.75</v>
      </c>
      <c r="J64" s="41">
        <v>43687</v>
      </c>
      <c r="K64" s="41">
        <v>30392</v>
      </c>
      <c r="L64" s="41">
        <v>109265</v>
      </c>
      <c r="M64" s="41">
        <v>46083</v>
      </c>
      <c r="N64" s="2">
        <f t="shared" si="1"/>
        <v>1129832.8799999999</v>
      </c>
      <c r="O64" s="4">
        <f t="shared" si="2"/>
        <v>0</v>
      </c>
      <c r="P64" s="41">
        <v>174</v>
      </c>
      <c r="Q64" s="41">
        <v>88</v>
      </c>
      <c r="R64" s="4">
        <f t="shared" si="3"/>
        <v>21284</v>
      </c>
      <c r="S64" s="6">
        <f t="shared" si="10"/>
        <v>35476.055999999997</v>
      </c>
      <c r="T64" s="65">
        <v>52563600</v>
      </c>
      <c r="U64" s="6">
        <f t="shared" si="11"/>
        <v>52563.6</v>
      </c>
      <c r="V64" s="6">
        <f t="shared" si="4"/>
        <v>0</v>
      </c>
      <c r="W64" s="4">
        <f t="shared" si="12"/>
        <v>0</v>
      </c>
      <c r="X64" s="25">
        <f t="shared" si="5"/>
        <v>21284</v>
      </c>
      <c r="Y64" s="26">
        <v>0</v>
      </c>
      <c r="Z64" s="22">
        <v>0</v>
      </c>
      <c r="AA64" s="4">
        <f t="shared" si="6"/>
        <v>21284</v>
      </c>
      <c r="AB64" s="26"/>
      <c r="AC64" s="26"/>
      <c r="AD64" s="26"/>
      <c r="AE64" s="26"/>
      <c r="AF64" s="26"/>
      <c r="AG64" s="55">
        <v>211977</v>
      </c>
      <c r="AH64" s="55">
        <v>0</v>
      </c>
      <c r="AI64" s="55"/>
      <c r="AJ64" s="7">
        <f t="shared" si="13"/>
        <v>233261</v>
      </c>
      <c r="AK64" s="48">
        <f t="shared" si="7"/>
        <v>1</v>
      </c>
      <c r="AL64" s="49">
        <f t="shared" si="8"/>
        <v>1</v>
      </c>
    </row>
    <row r="65" spans="1:38" ht="15.95" customHeight="1">
      <c r="A65" s="63" t="s">
        <v>75</v>
      </c>
      <c r="B65" s="63" t="s">
        <v>337</v>
      </c>
      <c r="C65" s="63" t="s">
        <v>76</v>
      </c>
      <c r="D65" s="63" t="s">
        <v>338</v>
      </c>
      <c r="E65" s="20">
        <v>436.4</v>
      </c>
      <c r="F65" s="2">
        <f t="shared" si="9"/>
        <v>686893.6</v>
      </c>
      <c r="G65" s="64">
        <v>97968.01</v>
      </c>
      <c r="H65" s="41">
        <v>46239</v>
      </c>
      <c r="I65" s="2">
        <f t="shared" si="0"/>
        <v>34679.25</v>
      </c>
      <c r="J65" s="41">
        <v>38854</v>
      </c>
      <c r="K65" s="41">
        <v>0</v>
      </c>
      <c r="L65" s="41">
        <v>0</v>
      </c>
      <c r="M65" s="41">
        <v>34892</v>
      </c>
      <c r="N65" s="2">
        <f t="shared" si="1"/>
        <v>206393.26</v>
      </c>
      <c r="O65" s="4">
        <f t="shared" si="2"/>
        <v>480500</v>
      </c>
      <c r="P65" s="41">
        <v>90</v>
      </c>
      <c r="Q65" s="41">
        <v>88</v>
      </c>
      <c r="R65" s="4">
        <f t="shared" si="3"/>
        <v>11009</v>
      </c>
      <c r="S65" s="6">
        <f t="shared" si="10"/>
        <v>31813.56</v>
      </c>
      <c r="T65" s="65">
        <v>5966383</v>
      </c>
      <c r="U65" s="6">
        <f t="shared" si="11"/>
        <v>5966.3829999999998</v>
      </c>
      <c r="V65" s="6">
        <f t="shared" si="4"/>
        <v>25847.177000000003</v>
      </c>
      <c r="W65" s="4">
        <f t="shared" si="12"/>
        <v>516944</v>
      </c>
      <c r="X65" s="25">
        <f t="shared" si="5"/>
        <v>1008453</v>
      </c>
      <c r="Y65" s="26">
        <v>0</v>
      </c>
      <c r="Z65" s="22">
        <v>0</v>
      </c>
      <c r="AA65" s="4">
        <f t="shared" si="6"/>
        <v>1008453</v>
      </c>
      <c r="AB65" s="26"/>
      <c r="AC65" s="26"/>
      <c r="AD65" s="26"/>
      <c r="AE65" s="26"/>
      <c r="AF65" s="26"/>
      <c r="AG65" s="55">
        <v>0</v>
      </c>
      <c r="AH65" s="55">
        <v>0</v>
      </c>
      <c r="AI65" s="55"/>
      <c r="AJ65" s="7">
        <f t="shared" si="13"/>
        <v>1008453</v>
      </c>
      <c r="AK65" s="48" t="str">
        <f t="shared" si="7"/>
        <v xml:space="preserve"> </v>
      </c>
      <c r="AL65" s="49" t="str">
        <f t="shared" si="8"/>
        <v xml:space="preserve"> </v>
      </c>
    </row>
    <row r="66" spans="1:38" ht="15.95" customHeight="1">
      <c r="A66" s="63" t="s">
        <v>75</v>
      </c>
      <c r="B66" s="63" t="s">
        <v>337</v>
      </c>
      <c r="C66" s="63" t="s">
        <v>88</v>
      </c>
      <c r="D66" s="63" t="s">
        <v>339</v>
      </c>
      <c r="E66" s="20">
        <v>5033.42</v>
      </c>
      <c r="F66" s="2">
        <f t="shared" si="9"/>
        <v>7922603.0800000001</v>
      </c>
      <c r="G66" s="64">
        <v>2597936.0699999998</v>
      </c>
      <c r="H66" s="41">
        <v>499007</v>
      </c>
      <c r="I66" s="2">
        <f t="shared" si="0"/>
        <v>374255.25</v>
      </c>
      <c r="J66" s="41">
        <v>420406</v>
      </c>
      <c r="K66" s="41">
        <v>1273849</v>
      </c>
      <c r="L66" s="41">
        <v>1360247</v>
      </c>
      <c r="M66" s="41">
        <v>12096</v>
      </c>
      <c r="N66" s="2">
        <f t="shared" si="1"/>
        <v>6038789.3200000003</v>
      </c>
      <c r="O66" s="4">
        <f t="shared" si="2"/>
        <v>1883814</v>
      </c>
      <c r="P66" s="41">
        <v>1702</v>
      </c>
      <c r="Q66" s="41">
        <v>33</v>
      </c>
      <c r="R66" s="4">
        <f t="shared" si="3"/>
        <v>78071</v>
      </c>
      <c r="S66" s="6">
        <f t="shared" si="10"/>
        <v>366936.31800000003</v>
      </c>
      <c r="T66" s="65">
        <v>164114723</v>
      </c>
      <c r="U66" s="6">
        <f t="shared" si="11"/>
        <v>164114.723</v>
      </c>
      <c r="V66" s="6">
        <f t="shared" si="4"/>
        <v>202821.59500000003</v>
      </c>
      <c r="W66" s="4">
        <f t="shared" si="12"/>
        <v>4056432</v>
      </c>
      <c r="X66" s="25">
        <f t="shared" si="5"/>
        <v>6018317</v>
      </c>
      <c r="Y66" s="26">
        <v>0</v>
      </c>
      <c r="Z66" s="22">
        <v>0</v>
      </c>
      <c r="AA66" s="4">
        <f t="shared" si="6"/>
        <v>6018317</v>
      </c>
      <c r="AB66" s="26"/>
      <c r="AC66" s="26"/>
      <c r="AD66" s="26"/>
      <c r="AE66" s="26"/>
      <c r="AF66" s="26"/>
      <c r="AG66" s="55">
        <v>0</v>
      </c>
      <c r="AH66" s="55">
        <v>0</v>
      </c>
      <c r="AI66" s="55"/>
      <c r="AJ66" s="7">
        <f t="shared" si="13"/>
        <v>6018317</v>
      </c>
      <c r="AK66" s="48" t="str">
        <f t="shared" si="7"/>
        <v xml:space="preserve"> </v>
      </c>
      <c r="AL66" s="49" t="str">
        <f t="shared" si="8"/>
        <v xml:space="preserve"> </v>
      </c>
    </row>
    <row r="67" spans="1:38" ht="15.95" customHeight="1">
      <c r="A67" s="63" t="s">
        <v>75</v>
      </c>
      <c r="B67" s="63" t="s">
        <v>337</v>
      </c>
      <c r="C67" s="63" t="s">
        <v>134</v>
      </c>
      <c r="D67" s="63" t="s">
        <v>340</v>
      </c>
      <c r="E67" s="20">
        <v>410.03</v>
      </c>
      <c r="F67" s="2">
        <f t="shared" si="9"/>
        <v>645387.22</v>
      </c>
      <c r="G67" s="64">
        <v>421292.38</v>
      </c>
      <c r="H67" s="41">
        <v>39108</v>
      </c>
      <c r="I67" s="2">
        <f t="shared" si="0"/>
        <v>29331</v>
      </c>
      <c r="J67" s="41">
        <v>32933</v>
      </c>
      <c r="K67" s="41">
        <v>99906</v>
      </c>
      <c r="L67" s="41">
        <v>85589</v>
      </c>
      <c r="M67" s="41">
        <v>12488</v>
      </c>
      <c r="N67" s="2">
        <f t="shared" si="1"/>
        <v>681539.38</v>
      </c>
      <c r="O67" s="4">
        <f t="shared" si="2"/>
        <v>0</v>
      </c>
      <c r="P67" s="41">
        <v>174</v>
      </c>
      <c r="Q67" s="41">
        <v>88</v>
      </c>
      <c r="R67" s="4">
        <f t="shared" si="3"/>
        <v>21284</v>
      </c>
      <c r="S67" s="6">
        <f t="shared" si="10"/>
        <v>29891.187000000002</v>
      </c>
      <c r="T67" s="65">
        <v>26265111</v>
      </c>
      <c r="U67" s="6">
        <f t="shared" si="11"/>
        <v>26265.111000000001</v>
      </c>
      <c r="V67" s="6">
        <f t="shared" si="4"/>
        <v>3626.0760000000009</v>
      </c>
      <c r="W67" s="4">
        <f t="shared" si="12"/>
        <v>72522</v>
      </c>
      <c r="X67" s="25">
        <f t="shared" si="5"/>
        <v>93806</v>
      </c>
      <c r="Y67" s="26">
        <v>0</v>
      </c>
      <c r="Z67" s="22">
        <v>0</v>
      </c>
      <c r="AA67" s="4">
        <f t="shared" si="6"/>
        <v>93806</v>
      </c>
      <c r="AB67" s="26"/>
      <c r="AC67" s="26"/>
      <c r="AD67" s="26"/>
      <c r="AE67" s="26"/>
      <c r="AF67" s="26"/>
      <c r="AG67" s="55">
        <v>23312</v>
      </c>
      <c r="AH67" s="55">
        <v>0</v>
      </c>
      <c r="AI67" s="55"/>
      <c r="AJ67" s="7">
        <f t="shared" si="13"/>
        <v>117118</v>
      </c>
      <c r="AK67" s="48">
        <f t="shared" si="7"/>
        <v>1</v>
      </c>
      <c r="AL67" s="49" t="str">
        <f t="shared" si="8"/>
        <v xml:space="preserve"> </v>
      </c>
    </row>
    <row r="68" spans="1:38" ht="15.95" customHeight="1">
      <c r="A68" s="63" t="s">
        <v>75</v>
      </c>
      <c r="B68" s="63" t="s">
        <v>337</v>
      </c>
      <c r="C68" s="63" t="s">
        <v>173</v>
      </c>
      <c r="D68" s="63" t="s">
        <v>341</v>
      </c>
      <c r="E68" s="20">
        <v>2360.37</v>
      </c>
      <c r="F68" s="2">
        <f t="shared" si="9"/>
        <v>3715222.38</v>
      </c>
      <c r="G68" s="64">
        <v>1065380.03</v>
      </c>
      <c r="H68" s="41">
        <v>243437</v>
      </c>
      <c r="I68" s="2">
        <f t="shared" ref="I68:I131" si="14">ROUND(H68*0.75,2)</f>
        <v>182577.75</v>
      </c>
      <c r="J68" s="41">
        <v>205165</v>
      </c>
      <c r="K68" s="41">
        <v>621097</v>
      </c>
      <c r="L68" s="41">
        <v>460907</v>
      </c>
      <c r="M68" s="41">
        <v>10606</v>
      </c>
      <c r="N68" s="2">
        <f t="shared" ref="N68:N131" si="15">SUM(G68+I68+J68+K68+L68+M68)</f>
        <v>2545732.7800000003</v>
      </c>
      <c r="O68" s="4">
        <f t="shared" ref="O68:O131" si="16">IF(F68&gt;N68,ROUND(SUM(F68-N68),0),0)</f>
        <v>1169490</v>
      </c>
      <c r="P68" s="41">
        <v>1351</v>
      </c>
      <c r="Q68" s="41">
        <v>33</v>
      </c>
      <c r="R68" s="4">
        <f t="shared" ref="R68:R131" si="17">ROUND(SUM(P68*Q68*1.39),0)</f>
        <v>61970</v>
      </c>
      <c r="S68" s="6">
        <f t="shared" si="10"/>
        <v>172070.973</v>
      </c>
      <c r="T68" s="65">
        <v>67429116</v>
      </c>
      <c r="U68" s="6">
        <f t="shared" si="11"/>
        <v>67429.115999999995</v>
      </c>
      <c r="V68" s="6">
        <f t="shared" ref="V68:V131" si="18">IF(S68-U68&lt;0,0,S68-U68)</f>
        <v>104641.857</v>
      </c>
      <c r="W68" s="4">
        <f t="shared" si="12"/>
        <v>2092837</v>
      </c>
      <c r="X68" s="25">
        <f t="shared" ref="X68:X131" si="19">SUM(O68+R68+W68)</f>
        <v>3324297</v>
      </c>
      <c r="Y68" s="26">
        <v>0</v>
      </c>
      <c r="Z68" s="22">
        <v>0</v>
      </c>
      <c r="AA68" s="4">
        <f t="shared" ref="AA68:AA131" si="20">ROUND(X68+Z68,0)</f>
        <v>3324297</v>
      </c>
      <c r="AB68" s="26"/>
      <c r="AC68" s="26"/>
      <c r="AD68" s="26"/>
      <c r="AE68" s="26"/>
      <c r="AF68" s="26"/>
      <c r="AG68" s="55">
        <v>0</v>
      </c>
      <c r="AH68" s="55">
        <v>0</v>
      </c>
      <c r="AI68" s="55"/>
      <c r="AJ68" s="7">
        <f t="shared" si="13"/>
        <v>3324297</v>
      </c>
      <c r="AK68" s="48" t="str">
        <f t="shared" ref="AK68:AK131" si="21">IF(O68&gt;0," ",1)</f>
        <v xml:space="preserve"> </v>
      </c>
      <c r="AL68" s="49" t="str">
        <f t="shared" ref="AL68:AL131" si="22">IF(W68&gt;0," ",1)</f>
        <v xml:space="preserve"> </v>
      </c>
    </row>
    <row r="69" spans="1:38" ht="15.95" customHeight="1">
      <c r="A69" s="63" t="s">
        <v>75</v>
      </c>
      <c r="B69" s="63" t="s">
        <v>337</v>
      </c>
      <c r="C69" s="63" t="s">
        <v>2</v>
      </c>
      <c r="D69" s="63" t="s">
        <v>342</v>
      </c>
      <c r="E69" s="20">
        <v>2307.77</v>
      </c>
      <c r="F69" s="2">
        <f t="shared" ref="F69:F132" si="23">SUM(E69*$F$3)</f>
        <v>3632429.98</v>
      </c>
      <c r="G69" s="64">
        <v>545658.84</v>
      </c>
      <c r="H69" s="41">
        <v>260718</v>
      </c>
      <c r="I69" s="2">
        <f t="shared" si="14"/>
        <v>195538.5</v>
      </c>
      <c r="J69" s="41">
        <v>219747</v>
      </c>
      <c r="K69" s="41">
        <v>665095</v>
      </c>
      <c r="L69" s="41">
        <v>495654</v>
      </c>
      <c r="M69" s="41">
        <v>43086</v>
      </c>
      <c r="N69" s="2">
        <f t="shared" si="15"/>
        <v>2164779.34</v>
      </c>
      <c r="O69" s="4">
        <f t="shared" si="16"/>
        <v>1467651</v>
      </c>
      <c r="P69" s="41">
        <v>981</v>
      </c>
      <c r="Q69" s="41">
        <v>48</v>
      </c>
      <c r="R69" s="4">
        <f t="shared" si="17"/>
        <v>65452</v>
      </c>
      <c r="S69" s="6">
        <f t="shared" ref="S69:S132" si="24">ROUND(SUM(E69*$S$3),4)</f>
        <v>168236.43299999999</v>
      </c>
      <c r="T69" s="65">
        <v>32512756</v>
      </c>
      <c r="U69" s="6">
        <f t="shared" ref="U69:U132" si="25">ROUND(T69/1000,4)</f>
        <v>32512.756000000001</v>
      </c>
      <c r="V69" s="6">
        <f t="shared" si="18"/>
        <v>135723.677</v>
      </c>
      <c r="W69" s="4">
        <f t="shared" ref="W69:W132" si="26">IF(V69&gt;0,ROUND(SUM(V69*$W$3),0),0)</f>
        <v>2714474</v>
      </c>
      <c r="X69" s="25">
        <f t="shared" si="19"/>
        <v>4247577</v>
      </c>
      <c r="Y69" s="26">
        <v>0</v>
      </c>
      <c r="Z69" s="22">
        <v>0</v>
      </c>
      <c r="AA69" s="4">
        <f t="shared" si="20"/>
        <v>4247577</v>
      </c>
      <c r="AB69" s="26"/>
      <c r="AC69" s="26"/>
      <c r="AD69" s="26"/>
      <c r="AE69" s="26"/>
      <c r="AF69" s="26"/>
      <c r="AG69" s="55">
        <v>0</v>
      </c>
      <c r="AH69" s="55">
        <v>0</v>
      </c>
      <c r="AI69" s="55"/>
      <c r="AJ69" s="7">
        <f t="shared" si="13"/>
        <v>4247577</v>
      </c>
      <c r="AK69" s="48" t="str">
        <f t="shared" si="21"/>
        <v xml:space="preserve"> </v>
      </c>
      <c r="AL69" s="49" t="str">
        <f t="shared" si="22"/>
        <v xml:space="preserve"> </v>
      </c>
    </row>
    <row r="70" spans="1:38" ht="15.95" customHeight="1">
      <c r="A70" s="63" t="s">
        <v>75</v>
      </c>
      <c r="B70" s="63" t="s">
        <v>337</v>
      </c>
      <c r="C70" s="63" t="s">
        <v>3</v>
      </c>
      <c r="D70" s="63" t="s">
        <v>343</v>
      </c>
      <c r="E70" s="20">
        <v>791.54</v>
      </c>
      <c r="F70" s="2">
        <f t="shared" si="23"/>
        <v>1245883.96</v>
      </c>
      <c r="G70" s="64">
        <v>204452.16</v>
      </c>
      <c r="H70" s="41">
        <v>82281</v>
      </c>
      <c r="I70" s="2">
        <f t="shared" si="14"/>
        <v>61710.75</v>
      </c>
      <c r="J70" s="41">
        <v>69445</v>
      </c>
      <c r="K70" s="41">
        <v>209449</v>
      </c>
      <c r="L70" s="41">
        <v>207937</v>
      </c>
      <c r="M70" s="41">
        <v>29849</v>
      </c>
      <c r="N70" s="2">
        <f t="shared" si="15"/>
        <v>782842.91</v>
      </c>
      <c r="O70" s="4">
        <f t="shared" si="16"/>
        <v>463041</v>
      </c>
      <c r="P70" s="41">
        <v>376</v>
      </c>
      <c r="Q70" s="41">
        <v>68</v>
      </c>
      <c r="R70" s="4">
        <f t="shared" si="17"/>
        <v>35540</v>
      </c>
      <c r="S70" s="6">
        <f t="shared" si="24"/>
        <v>57703.266000000003</v>
      </c>
      <c r="T70" s="65">
        <v>12002273</v>
      </c>
      <c r="U70" s="6">
        <f t="shared" si="25"/>
        <v>12002.272999999999</v>
      </c>
      <c r="V70" s="6">
        <f t="shared" si="18"/>
        <v>45700.993000000002</v>
      </c>
      <c r="W70" s="4">
        <f t="shared" si="26"/>
        <v>914020</v>
      </c>
      <c r="X70" s="25">
        <f t="shared" si="19"/>
        <v>1412601</v>
      </c>
      <c r="Y70" s="26">
        <v>0</v>
      </c>
      <c r="Z70" s="22">
        <v>0</v>
      </c>
      <c r="AA70" s="4">
        <f t="shared" si="20"/>
        <v>1412601</v>
      </c>
      <c r="AB70" s="26"/>
      <c r="AC70" s="26"/>
      <c r="AD70" s="26"/>
      <c r="AE70" s="26"/>
      <c r="AF70" s="26"/>
      <c r="AG70" s="55">
        <v>0</v>
      </c>
      <c r="AH70" s="55">
        <v>0</v>
      </c>
      <c r="AI70" s="55"/>
      <c r="AJ70" s="7">
        <f t="shared" ref="AJ70:AJ133" si="27">SUM(AA70-AB70-AC70-AD70-AE70+AG70-AH70+AI70)</f>
        <v>1412601</v>
      </c>
      <c r="AK70" s="48" t="str">
        <f t="shared" si="21"/>
        <v xml:space="preserve"> </v>
      </c>
      <c r="AL70" s="49" t="str">
        <f t="shared" si="22"/>
        <v xml:space="preserve"> </v>
      </c>
    </row>
    <row r="71" spans="1:38" ht="15.95" customHeight="1">
      <c r="A71" s="63" t="s">
        <v>75</v>
      </c>
      <c r="B71" s="63" t="s">
        <v>337</v>
      </c>
      <c r="C71" s="63" t="s">
        <v>138</v>
      </c>
      <c r="D71" s="63" t="s">
        <v>344</v>
      </c>
      <c r="E71" s="20">
        <v>864.66</v>
      </c>
      <c r="F71" s="2">
        <f t="shared" si="23"/>
        <v>1360974.8399999999</v>
      </c>
      <c r="G71" s="64">
        <v>278872.94</v>
      </c>
      <c r="H71" s="41">
        <v>84641</v>
      </c>
      <c r="I71" s="2">
        <f t="shared" si="14"/>
        <v>63480.75</v>
      </c>
      <c r="J71" s="41">
        <v>71297</v>
      </c>
      <c r="K71" s="41">
        <v>216126</v>
      </c>
      <c r="L71" s="41">
        <v>288476</v>
      </c>
      <c r="M71" s="41">
        <v>9289</v>
      </c>
      <c r="N71" s="2">
        <f t="shared" si="15"/>
        <v>927541.69</v>
      </c>
      <c r="O71" s="4">
        <f t="shared" si="16"/>
        <v>433433</v>
      </c>
      <c r="P71" s="41">
        <v>243</v>
      </c>
      <c r="Q71" s="41">
        <v>79</v>
      </c>
      <c r="R71" s="4">
        <f t="shared" si="17"/>
        <v>26684</v>
      </c>
      <c r="S71" s="6">
        <f t="shared" si="24"/>
        <v>63033.714</v>
      </c>
      <c r="T71" s="65">
        <v>16662653</v>
      </c>
      <c r="U71" s="6">
        <f t="shared" si="25"/>
        <v>16662.652999999998</v>
      </c>
      <c r="V71" s="6">
        <f t="shared" si="18"/>
        <v>46371.061000000002</v>
      </c>
      <c r="W71" s="4">
        <f t="shared" si="26"/>
        <v>927421</v>
      </c>
      <c r="X71" s="25">
        <f t="shared" si="19"/>
        <v>1387538</v>
      </c>
      <c r="Y71" s="26">
        <v>0</v>
      </c>
      <c r="Z71" s="22">
        <v>0</v>
      </c>
      <c r="AA71" s="4">
        <f t="shared" si="20"/>
        <v>1387538</v>
      </c>
      <c r="AB71" s="26"/>
      <c r="AC71" s="26"/>
      <c r="AD71" s="26"/>
      <c r="AE71" s="26"/>
      <c r="AF71" s="26"/>
      <c r="AG71" s="55">
        <v>0</v>
      </c>
      <c r="AH71" s="55">
        <v>0</v>
      </c>
      <c r="AI71" s="55"/>
      <c r="AJ71" s="7">
        <f t="shared" si="27"/>
        <v>1387538</v>
      </c>
      <c r="AK71" s="48" t="str">
        <f t="shared" si="21"/>
        <v xml:space="preserve"> </v>
      </c>
      <c r="AL71" s="49" t="str">
        <f t="shared" si="22"/>
        <v xml:space="preserve"> </v>
      </c>
    </row>
    <row r="72" spans="1:38" ht="15.95" customHeight="1">
      <c r="A72" s="63" t="s">
        <v>75</v>
      </c>
      <c r="B72" s="63" t="s">
        <v>337</v>
      </c>
      <c r="C72" s="63" t="s">
        <v>139</v>
      </c>
      <c r="D72" s="63" t="s">
        <v>345</v>
      </c>
      <c r="E72" s="20">
        <v>513.83000000000004</v>
      </c>
      <c r="F72" s="2">
        <f t="shared" si="23"/>
        <v>808768.42</v>
      </c>
      <c r="G72" s="64">
        <v>392665.11</v>
      </c>
      <c r="H72" s="41">
        <v>49914</v>
      </c>
      <c r="I72" s="2">
        <f t="shared" si="14"/>
        <v>37435.5</v>
      </c>
      <c r="J72" s="41">
        <v>42060</v>
      </c>
      <c r="K72" s="41">
        <v>127380</v>
      </c>
      <c r="L72" s="41">
        <v>171896</v>
      </c>
      <c r="M72" s="41">
        <v>4882</v>
      </c>
      <c r="N72" s="2">
        <f t="shared" si="15"/>
        <v>776318.61</v>
      </c>
      <c r="O72" s="4">
        <f t="shared" si="16"/>
        <v>32450</v>
      </c>
      <c r="P72" s="41">
        <v>265</v>
      </c>
      <c r="Q72" s="41">
        <v>86</v>
      </c>
      <c r="R72" s="4">
        <f t="shared" si="17"/>
        <v>31678</v>
      </c>
      <c r="S72" s="6">
        <f t="shared" si="24"/>
        <v>37458.207000000002</v>
      </c>
      <c r="T72" s="65">
        <v>24255448</v>
      </c>
      <c r="U72" s="6">
        <f t="shared" si="25"/>
        <v>24255.448</v>
      </c>
      <c r="V72" s="6">
        <f t="shared" si="18"/>
        <v>13202.759000000002</v>
      </c>
      <c r="W72" s="4">
        <f t="shared" si="26"/>
        <v>264055</v>
      </c>
      <c r="X72" s="25">
        <f t="shared" si="19"/>
        <v>328183</v>
      </c>
      <c r="Y72" s="26">
        <v>0</v>
      </c>
      <c r="Z72" s="22">
        <v>0</v>
      </c>
      <c r="AA72" s="4">
        <f t="shared" si="20"/>
        <v>328183</v>
      </c>
      <c r="AB72" s="26"/>
      <c r="AC72" s="26"/>
      <c r="AD72" s="26"/>
      <c r="AE72" s="26"/>
      <c r="AF72" s="26"/>
      <c r="AG72" s="55">
        <v>0</v>
      </c>
      <c r="AH72" s="55">
        <v>0</v>
      </c>
      <c r="AI72" s="55"/>
      <c r="AJ72" s="7">
        <f t="shared" si="27"/>
        <v>328183</v>
      </c>
      <c r="AK72" s="48" t="str">
        <f t="shared" si="21"/>
        <v xml:space="preserve"> </v>
      </c>
      <c r="AL72" s="49" t="str">
        <f t="shared" si="22"/>
        <v xml:space="preserve"> </v>
      </c>
    </row>
    <row r="73" spans="1:38" ht="15.95" customHeight="1">
      <c r="A73" s="63" t="s">
        <v>75</v>
      </c>
      <c r="B73" s="63" t="s">
        <v>337</v>
      </c>
      <c r="C73" s="63" t="s">
        <v>4</v>
      </c>
      <c r="D73" s="63" t="s">
        <v>346</v>
      </c>
      <c r="E73" s="20">
        <v>2038.85</v>
      </c>
      <c r="F73" s="2">
        <f t="shared" si="23"/>
        <v>3209149.9</v>
      </c>
      <c r="G73" s="64">
        <v>679707.47</v>
      </c>
      <c r="H73" s="41">
        <v>227392</v>
      </c>
      <c r="I73" s="2">
        <f t="shared" si="14"/>
        <v>170544</v>
      </c>
      <c r="J73" s="41">
        <v>191690</v>
      </c>
      <c r="K73" s="41">
        <v>579930</v>
      </c>
      <c r="L73" s="41">
        <v>468575</v>
      </c>
      <c r="M73" s="41">
        <v>35465</v>
      </c>
      <c r="N73" s="2">
        <f t="shared" si="15"/>
        <v>2125911.4699999997</v>
      </c>
      <c r="O73" s="4">
        <f t="shared" si="16"/>
        <v>1083238</v>
      </c>
      <c r="P73" s="41">
        <v>1222</v>
      </c>
      <c r="Q73" s="41">
        <v>51</v>
      </c>
      <c r="R73" s="4">
        <f t="shared" si="17"/>
        <v>86628</v>
      </c>
      <c r="S73" s="6">
        <f t="shared" si="24"/>
        <v>148632.16500000001</v>
      </c>
      <c r="T73" s="65">
        <v>39517876</v>
      </c>
      <c r="U73" s="6">
        <f t="shared" si="25"/>
        <v>39517.875999999997</v>
      </c>
      <c r="V73" s="6">
        <f t="shared" si="18"/>
        <v>109114.28900000002</v>
      </c>
      <c r="W73" s="4">
        <f t="shared" si="26"/>
        <v>2182286</v>
      </c>
      <c r="X73" s="25">
        <f t="shared" si="19"/>
        <v>3352152</v>
      </c>
      <c r="Y73" s="26">
        <v>0</v>
      </c>
      <c r="Z73" s="22">
        <v>0</v>
      </c>
      <c r="AA73" s="4">
        <f t="shared" si="20"/>
        <v>3352152</v>
      </c>
      <c r="AB73" s="26"/>
      <c r="AC73" s="26"/>
      <c r="AD73" s="26"/>
      <c r="AE73" s="26"/>
      <c r="AF73" s="26"/>
      <c r="AG73" s="55">
        <v>0</v>
      </c>
      <c r="AH73" s="55">
        <v>0</v>
      </c>
      <c r="AI73" s="55"/>
      <c r="AJ73" s="7">
        <f t="shared" si="27"/>
        <v>3352152</v>
      </c>
      <c r="AK73" s="48" t="str">
        <f t="shared" si="21"/>
        <v xml:space="preserve"> </v>
      </c>
      <c r="AL73" s="49" t="str">
        <f t="shared" si="22"/>
        <v xml:space="preserve"> </v>
      </c>
    </row>
    <row r="74" spans="1:38" ht="15.95" customHeight="1">
      <c r="A74" s="63" t="s">
        <v>149</v>
      </c>
      <c r="B74" s="63" t="s">
        <v>347</v>
      </c>
      <c r="C74" s="63" t="s">
        <v>110</v>
      </c>
      <c r="D74" s="63" t="s">
        <v>348</v>
      </c>
      <c r="E74" s="20">
        <v>282.63</v>
      </c>
      <c r="F74" s="2">
        <f t="shared" si="23"/>
        <v>444859.62</v>
      </c>
      <c r="G74" s="64">
        <v>64545.9</v>
      </c>
      <c r="H74" s="41">
        <v>13187</v>
      </c>
      <c r="I74" s="2">
        <f t="shared" si="14"/>
        <v>9890.25</v>
      </c>
      <c r="J74" s="41">
        <v>21009</v>
      </c>
      <c r="K74" s="41">
        <v>0</v>
      </c>
      <c r="L74" s="41">
        <v>0</v>
      </c>
      <c r="M74" s="41">
        <v>68810</v>
      </c>
      <c r="N74" s="2">
        <f t="shared" si="15"/>
        <v>164255.15</v>
      </c>
      <c r="O74" s="4">
        <f t="shared" si="16"/>
        <v>280604</v>
      </c>
      <c r="P74" s="41">
        <v>143</v>
      </c>
      <c r="Q74" s="41">
        <v>77</v>
      </c>
      <c r="R74" s="4">
        <f t="shared" si="17"/>
        <v>15305</v>
      </c>
      <c r="S74" s="6">
        <f t="shared" si="24"/>
        <v>20603.726999999999</v>
      </c>
      <c r="T74" s="65">
        <v>4303060</v>
      </c>
      <c r="U74" s="6">
        <f t="shared" si="25"/>
        <v>4303.0600000000004</v>
      </c>
      <c r="V74" s="6">
        <f t="shared" si="18"/>
        <v>16300.666999999998</v>
      </c>
      <c r="W74" s="4">
        <f t="shared" si="26"/>
        <v>326013</v>
      </c>
      <c r="X74" s="25">
        <f t="shared" si="19"/>
        <v>621922</v>
      </c>
      <c r="Y74" s="26">
        <v>0</v>
      </c>
      <c r="Z74" s="22">
        <v>0</v>
      </c>
      <c r="AA74" s="4">
        <f t="shared" si="20"/>
        <v>621922</v>
      </c>
      <c r="AB74" s="26"/>
      <c r="AC74" s="26"/>
      <c r="AD74" s="26"/>
      <c r="AE74" s="26"/>
      <c r="AF74" s="26"/>
      <c r="AG74" s="55">
        <v>0</v>
      </c>
      <c r="AH74" s="55">
        <v>0</v>
      </c>
      <c r="AI74" s="55"/>
      <c r="AJ74" s="7">
        <f t="shared" si="27"/>
        <v>621922</v>
      </c>
      <c r="AK74" s="48" t="str">
        <f t="shared" si="21"/>
        <v xml:space="preserve"> </v>
      </c>
      <c r="AL74" s="49" t="str">
        <f t="shared" si="22"/>
        <v xml:space="preserve"> </v>
      </c>
    </row>
    <row r="75" spans="1:38" ht="15.95" customHeight="1">
      <c r="A75" s="63" t="s">
        <v>149</v>
      </c>
      <c r="B75" s="63" t="s">
        <v>347</v>
      </c>
      <c r="C75" s="63" t="s">
        <v>212</v>
      </c>
      <c r="D75" s="63" t="s">
        <v>349</v>
      </c>
      <c r="E75" s="20">
        <v>336.98</v>
      </c>
      <c r="F75" s="2">
        <f t="shared" si="23"/>
        <v>530406.52</v>
      </c>
      <c r="G75" s="64">
        <v>75408.89</v>
      </c>
      <c r="H75" s="41">
        <v>16585</v>
      </c>
      <c r="I75" s="2">
        <f t="shared" si="14"/>
        <v>12438.75</v>
      </c>
      <c r="J75" s="41">
        <v>25843</v>
      </c>
      <c r="K75" s="41">
        <v>0</v>
      </c>
      <c r="L75" s="41">
        <v>0</v>
      </c>
      <c r="M75" s="41">
        <v>33312</v>
      </c>
      <c r="N75" s="2">
        <f t="shared" si="15"/>
        <v>147002.64000000001</v>
      </c>
      <c r="O75" s="4">
        <f t="shared" si="16"/>
        <v>383404</v>
      </c>
      <c r="P75" s="41">
        <v>177</v>
      </c>
      <c r="Q75" s="41">
        <v>57</v>
      </c>
      <c r="R75" s="4">
        <f t="shared" si="17"/>
        <v>14024</v>
      </c>
      <c r="S75" s="6">
        <f t="shared" si="24"/>
        <v>24565.842000000001</v>
      </c>
      <c r="T75" s="65">
        <v>5027259</v>
      </c>
      <c r="U75" s="6">
        <f t="shared" si="25"/>
        <v>5027.259</v>
      </c>
      <c r="V75" s="6">
        <f t="shared" si="18"/>
        <v>19538.582999999999</v>
      </c>
      <c r="W75" s="4">
        <f t="shared" si="26"/>
        <v>390772</v>
      </c>
      <c r="X75" s="25">
        <f t="shared" si="19"/>
        <v>788200</v>
      </c>
      <c r="Y75" s="26">
        <v>0</v>
      </c>
      <c r="Z75" s="22">
        <v>0</v>
      </c>
      <c r="AA75" s="4">
        <f t="shared" si="20"/>
        <v>788200</v>
      </c>
      <c r="AB75" s="26"/>
      <c r="AC75" s="26"/>
      <c r="AD75" s="26"/>
      <c r="AE75" s="26"/>
      <c r="AF75" s="26"/>
      <c r="AG75" s="55">
        <v>0</v>
      </c>
      <c r="AH75" s="55">
        <v>0</v>
      </c>
      <c r="AI75" s="55"/>
      <c r="AJ75" s="7">
        <f t="shared" si="27"/>
        <v>788200</v>
      </c>
      <c r="AK75" s="48" t="str">
        <f t="shared" si="21"/>
        <v xml:space="preserve"> </v>
      </c>
      <c r="AL75" s="49" t="str">
        <f t="shared" si="22"/>
        <v xml:space="preserve"> </v>
      </c>
    </row>
    <row r="76" spans="1:38" ht="15.95" customHeight="1">
      <c r="A76" s="63" t="s">
        <v>149</v>
      </c>
      <c r="B76" s="63" t="s">
        <v>347</v>
      </c>
      <c r="C76" s="63" t="s">
        <v>80</v>
      </c>
      <c r="D76" s="63" t="s">
        <v>350</v>
      </c>
      <c r="E76" s="20">
        <v>791.41</v>
      </c>
      <c r="F76" s="2">
        <f t="shared" si="23"/>
        <v>1245679.3399999999</v>
      </c>
      <c r="G76" s="64">
        <v>66015.570000000007</v>
      </c>
      <c r="H76" s="41">
        <v>45931</v>
      </c>
      <c r="I76" s="2">
        <f t="shared" si="14"/>
        <v>34448.25</v>
      </c>
      <c r="J76" s="41">
        <v>73191</v>
      </c>
      <c r="K76" s="41">
        <v>0</v>
      </c>
      <c r="L76" s="41">
        <v>0</v>
      </c>
      <c r="M76" s="41">
        <v>14417</v>
      </c>
      <c r="N76" s="2">
        <f t="shared" si="15"/>
        <v>188071.82</v>
      </c>
      <c r="O76" s="4">
        <f t="shared" si="16"/>
        <v>1057608</v>
      </c>
      <c r="P76" s="41">
        <v>411</v>
      </c>
      <c r="Q76" s="41">
        <v>33</v>
      </c>
      <c r="R76" s="4">
        <f t="shared" si="17"/>
        <v>18853</v>
      </c>
      <c r="S76" s="6">
        <f t="shared" si="24"/>
        <v>57693.788999999997</v>
      </c>
      <c r="T76" s="65">
        <v>4401038</v>
      </c>
      <c r="U76" s="6">
        <f t="shared" si="25"/>
        <v>4401.0379999999996</v>
      </c>
      <c r="V76" s="6">
        <f t="shared" si="18"/>
        <v>53292.750999999997</v>
      </c>
      <c r="W76" s="4">
        <f t="shared" si="26"/>
        <v>1065855</v>
      </c>
      <c r="X76" s="25">
        <f t="shared" si="19"/>
        <v>2142316</v>
      </c>
      <c r="Y76" s="26">
        <v>0</v>
      </c>
      <c r="Z76" s="22">
        <v>0</v>
      </c>
      <c r="AA76" s="4">
        <f t="shared" si="20"/>
        <v>2142316</v>
      </c>
      <c r="AB76" s="26"/>
      <c r="AC76" s="26"/>
      <c r="AD76" s="26"/>
      <c r="AE76" s="26"/>
      <c r="AF76" s="26"/>
      <c r="AG76" s="55">
        <v>0</v>
      </c>
      <c r="AH76" s="55">
        <v>0</v>
      </c>
      <c r="AI76" s="55"/>
      <c r="AJ76" s="7">
        <f t="shared" si="27"/>
        <v>2142316</v>
      </c>
      <c r="AK76" s="48" t="str">
        <f t="shared" si="21"/>
        <v xml:space="preserve"> </v>
      </c>
      <c r="AL76" s="49" t="str">
        <f t="shared" si="22"/>
        <v xml:space="preserve"> </v>
      </c>
    </row>
    <row r="77" spans="1:38" ht="15.95" customHeight="1">
      <c r="A77" s="63" t="s">
        <v>149</v>
      </c>
      <c r="B77" s="63" t="s">
        <v>347</v>
      </c>
      <c r="C77" s="63" t="s">
        <v>10</v>
      </c>
      <c r="D77" s="63" t="s">
        <v>351</v>
      </c>
      <c r="E77" s="20">
        <v>314.99</v>
      </c>
      <c r="F77" s="2">
        <f t="shared" si="23"/>
        <v>495794.26</v>
      </c>
      <c r="G77" s="64">
        <v>40172.36</v>
      </c>
      <c r="H77" s="41">
        <v>13124</v>
      </c>
      <c r="I77" s="2">
        <f t="shared" si="14"/>
        <v>9843</v>
      </c>
      <c r="J77" s="41">
        <v>20908</v>
      </c>
      <c r="K77" s="41">
        <v>0</v>
      </c>
      <c r="L77" s="41">
        <v>0</v>
      </c>
      <c r="M77" s="41">
        <v>35201</v>
      </c>
      <c r="N77" s="2">
        <f t="shared" si="15"/>
        <v>106124.36</v>
      </c>
      <c r="O77" s="4">
        <f t="shared" si="16"/>
        <v>389670</v>
      </c>
      <c r="P77" s="41">
        <v>130</v>
      </c>
      <c r="Q77" s="41">
        <v>59</v>
      </c>
      <c r="R77" s="4">
        <f t="shared" si="17"/>
        <v>10661</v>
      </c>
      <c r="S77" s="6">
        <f t="shared" si="24"/>
        <v>22962.771000000001</v>
      </c>
      <c r="T77" s="65">
        <v>2678157</v>
      </c>
      <c r="U77" s="6">
        <f t="shared" si="25"/>
        <v>2678.1570000000002</v>
      </c>
      <c r="V77" s="6">
        <f t="shared" si="18"/>
        <v>20284.614000000001</v>
      </c>
      <c r="W77" s="4">
        <f t="shared" si="26"/>
        <v>405692</v>
      </c>
      <c r="X77" s="25">
        <f t="shared" si="19"/>
        <v>806023</v>
      </c>
      <c r="Y77" s="26">
        <v>0</v>
      </c>
      <c r="Z77" s="22">
        <v>0</v>
      </c>
      <c r="AA77" s="4">
        <f t="shared" si="20"/>
        <v>806023</v>
      </c>
      <c r="AB77" s="26"/>
      <c r="AC77" s="26"/>
      <c r="AD77" s="26"/>
      <c r="AE77" s="26"/>
      <c r="AF77" s="26"/>
      <c r="AG77" s="55">
        <v>0</v>
      </c>
      <c r="AH77" s="55">
        <v>0</v>
      </c>
      <c r="AI77" s="55"/>
      <c r="AJ77" s="7">
        <f t="shared" si="27"/>
        <v>806023</v>
      </c>
      <c r="AK77" s="48" t="str">
        <f t="shared" si="21"/>
        <v xml:space="preserve"> </v>
      </c>
      <c r="AL77" s="49" t="str">
        <f t="shared" si="22"/>
        <v xml:space="preserve"> </v>
      </c>
    </row>
    <row r="78" spans="1:38" ht="15.95" customHeight="1">
      <c r="A78" s="63" t="s">
        <v>149</v>
      </c>
      <c r="B78" s="63" t="s">
        <v>347</v>
      </c>
      <c r="C78" s="63" t="s">
        <v>124</v>
      </c>
      <c r="D78" s="63" t="s">
        <v>352</v>
      </c>
      <c r="E78" s="20">
        <v>479.28</v>
      </c>
      <c r="F78" s="2">
        <f t="shared" si="23"/>
        <v>754386.72</v>
      </c>
      <c r="G78" s="64">
        <v>68069.759999999995</v>
      </c>
      <c r="H78" s="41">
        <v>23269</v>
      </c>
      <c r="I78" s="2">
        <f t="shared" si="14"/>
        <v>17451.75</v>
      </c>
      <c r="J78" s="41">
        <v>37071</v>
      </c>
      <c r="K78" s="41">
        <v>0</v>
      </c>
      <c r="L78" s="41">
        <v>0</v>
      </c>
      <c r="M78" s="41">
        <v>58271</v>
      </c>
      <c r="N78" s="2">
        <f t="shared" si="15"/>
        <v>180863.51</v>
      </c>
      <c r="O78" s="4">
        <f t="shared" si="16"/>
        <v>573523</v>
      </c>
      <c r="P78" s="41">
        <v>200</v>
      </c>
      <c r="Q78" s="41">
        <v>75</v>
      </c>
      <c r="R78" s="4">
        <f t="shared" si="17"/>
        <v>20850</v>
      </c>
      <c r="S78" s="6">
        <f t="shared" si="24"/>
        <v>34939.512000000002</v>
      </c>
      <c r="T78" s="65">
        <v>4537984</v>
      </c>
      <c r="U78" s="6">
        <f t="shared" si="25"/>
        <v>4537.9840000000004</v>
      </c>
      <c r="V78" s="6">
        <f t="shared" si="18"/>
        <v>30401.528000000002</v>
      </c>
      <c r="W78" s="4">
        <f t="shared" si="26"/>
        <v>608031</v>
      </c>
      <c r="X78" s="25">
        <f t="shared" si="19"/>
        <v>1202404</v>
      </c>
      <c r="Y78" s="26">
        <v>0</v>
      </c>
      <c r="Z78" s="22">
        <v>0</v>
      </c>
      <c r="AA78" s="4">
        <f t="shared" si="20"/>
        <v>1202404</v>
      </c>
      <c r="AB78" s="26"/>
      <c r="AC78" s="26"/>
      <c r="AD78" s="26"/>
      <c r="AE78" s="26"/>
      <c r="AF78" s="26"/>
      <c r="AG78" s="55">
        <v>0</v>
      </c>
      <c r="AH78" s="55">
        <v>0</v>
      </c>
      <c r="AI78" s="55"/>
      <c r="AJ78" s="7">
        <f t="shared" si="27"/>
        <v>1202404</v>
      </c>
      <c r="AK78" s="48" t="str">
        <f t="shared" si="21"/>
        <v xml:space="preserve"> </v>
      </c>
      <c r="AL78" s="49" t="str">
        <f t="shared" si="22"/>
        <v xml:space="preserve"> </v>
      </c>
    </row>
    <row r="79" spans="1:38" ht="15.95" customHeight="1">
      <c r="A79" s="63" t="s">
        <v>149</v>
      </c>
      <c r="B79" s="63" t="s">
        <v>347</v>
      </c>
      <c r="C79" s="63" t="s">
        <v>155</v>
      </c>
      <c r="D79" s="63" t="s">
        <v>353</v>
      </c>
      <c r="E79" s="20">
        <v>944.08</v>
      </c>
      <c r="F79" s="2">
        <f t="shared" si="23"/>
        <v>1485981.9200000002</v>
      </c>
      <c r="G79" s="64">
        <v>183876.44</v>
      </c>
      <c r="H79" s="41">
        <v>42427</v>
      </c>
      <c r="I79" s="2">
        <f t="shared" si="14"/>
        <v>31820.25</v>
      </c>
      <c r="J79" s="41">
        <v>67667</v>
      </c>
      <c r="K79" s="41">
        <v>0</v>
      </c>
      <c r="L79" s="41">
        <v>0</v>
      </c>
      <c r="M79" s="41">
        <v>47274</v>
      </c>
      <c r="N79" s="2">
        <f t="shared" si="15"/>
        <v>330637.69</v>
      </c>
      <c r="O79" s="4">
        <f t="shared" si="16"/>
        <v>1155344</v>
      </c>
      <c r="P79" s="41">
        <v>480</v>
      </c>
      <c r="Q79" s="41">
        <v>33</v>
      </c>
      <c r="R79" s="4">
        <f t="shared" si="17"/>
        <v>22018</v>
      </c>
      <c r="S79" s="6">
        <f t="shared" si="24"/>
        <v>68823.432000000001</v>
      </c>
      <c r="T79" s="65">
        <v>12258429</v>
      </c>
      <c r="U79" s="6">
        <f t="shared" si="25"/>
        <v>12258.429</v>
      </c>
      <c r="V79" s="6">
        <f t="shared" si="18"/>
        <v>56565.002999999997</v>
      </c>
      <c r="W79" s="4">
        <f t="shared" si="26"/>
        <v>1131300</v>
      </c>
      <c r="X79" s="25">
        <f t="shared" si="19"/>
        <v>2308662</v>
      </c>
      <c r="Y79" s="26">
        <v>0</v>
      </c>
      <c r="Z79" s="22">
        <v>0</v>
      </c>
      <c r="AA79" s="4">
        <f t="shared" si="20"/>
        <v>2308662</v>
      </c>
      <c r="AB79" s="26"/>
      <c r="AC79" s="26"/>
      <c r="AD79" s="26"/>
      <c r="AE79" s="26"/>
      <c r="AF79" s="26"/>
      <c r="AG79" s="55">
        <v>0</v>
      </c>
      <c r="AH79" s="55">
        <v>0</v>
      </c>
      <c r="AI79" s="55"/>
      <c r="AJ79" s="7">
        <f t="shared" si="27"/>
        <v>2308662</v>
      </c>
      <c r="AK79" s="48" t="str">
        <f t="shared" si="21"/>
        <v xml:space="preserve"> </v>
      </c>
      <c r="AL79" s="49" t="str">
        <f t="shared" si="22"/>
        <v xml:space="preserve"> </v>
      </c>
    </row>
    <row r="80" spans="1:38" ht="15.95" customHeight="1">
      <c r="A80" s="63" t="s">
        <v>149</v>
      </c>
      <c r="B80" s="63" t="s">
        <v>347</v>
      </c>
      <c r="C80" s="63" t="s">
        <v>156</v>
      </c>
      <c r="D80" s="63" t="s">
        <v>354</v>
      </c>
      <c r="E80" s="20">
        <v>831.42</v>
      </c>
      <c r="F80" s="2">
        <f t="shared" si="23"/>
        <v>1308655.0799999998</v>
      </c>
      <c r="G80" s="64">
        <v>118490.36</v>
      </c>
      <c r="H80" s="41">
        <v>43224</v>
      </c>
      <c r="I80" s="2">
        <f t="shared" si="14"/>
        <v>32418</v>
      </c>
      <c r="J80" s="41">
        <v>68847</v>
      </c>
      <c r="K80" s="41">
        <v>0</v>
      </c>
      <c r="L80" s="41">
        <v>0</v>
      </c>
      <c r="M80" s="41">
        <v>44094</v>
      </c>
      <c r="N80" s="2">
        <f t="shared" si="15"/>
        <v>263849.36</v>
      </c>
      <c r="O80" s="4">
        <f t="shared" si="16"/>
        <v>1044806</v>
      </c>
      <c r="P80" s="41">
        <v>377</v>
      </c>
      <c r="Q80" s="41">
        <v>57</v>
      </c>
      <c r="R80" s="4">
        <f t="shared" si="17"/>
        <v>29870</v>
      </c>
      <c r="S80" s="6">
        <f t="shared" si="24"/>
        <v>60610.517999999996</v>
      </c>
      <c r="T80" s="65">
        <v>7899357</v>
      </c>
      <c r="U80" s="6">
        <f t="shared" si="25"/>
        <v>7899.357</v>
      </c>
      <c r="V80" s="6">
        <f t="shared" si="18"/>
        <v>52711.160999999993</v>
      </c>
      <c r="W80" s="4">
        <f t="shared" si="26"/>
        <v>1054223</v>
      </c>
      <c r="X80" s="25">
        <f t="shared" si="19"/>
        <v>2128899</v>
      </c>
      <c r="Y80" s="26">
        <v>0</v>
      </c>
      <c r="Z80" s="22">
        <v>0</v>
      </c>
      <c r="AA80" s="4">
        <f t="shared" si="20"/>
        <v>2128899</v>
      </c>
      <c r="AB80" s="26"/>
      <c r="AC80" s="26"/>
      <c r="AD80" s="26"/>
      <c r="AE80" s="26"/>
      <c r="AF80" s="26"/>
      <c r="AG80" s="55">
        <v>0</v>
      </c>
      <c r="AH80" s="55">
        <v>0</v>
      </c>
      <c r="AI80" s="55"/>
      <c r="AJ80" s="7">
        <f t="shared" si="27"/>
        <v>2128899</v>
      </c>
      <c r="AK80" s="48" t="str">
        <f t="shared" si="21"/>
        <v xml:space="preserve"> </v>
      </c>
      <c r="AL80" s="49" t="str">
        <f t="shared" si="22"/>
        <v xml:space="preserve"> </v>
      </c>
    </row>
    <row r="81" spans="1:38" ht="15.95" customHeight="1">
      <c r="A81" s="63" t="s">
        <v>149</v>
      </c>
      <c r="B81" s="63" t="s">
        <v>347</v>
      </c>
      <c r="C81" s="63" t="s">
        <v>157</v>
      </c>
      <c r="D81" s="63" t="s">
        <v>355</v>
      </c>
      <c r="E81" s="20">
        <v>596.04999999999995</v>
      </c>
      <c r="F81" s="2">
        <f t="shared" si="23"/>
        <v>938182.7</v>
      </c>
      <c r="G81" s="64">
        <v>66896.37</v>
      </c>
      <c r="H81" s="41">
        <v>29472</v>
      </c>
      <c r="I81" s="2">
        <f t="shared" si="14"/>
        <v>22104</v>
      </c>
      <c r="J81" s="41">
        <v>46403</v>
      </c>
      <c r="K81" s="41">
        <v>0</v>
      </c>
      <c r="L81" s="41">
        <v>0</v>
      </c>
      <c r="M81" s="41">
        <v>52706</v>
      </c>
      <c r="N81" s="2">
        <f t="shared" si="15"/>
        <v>188109.37</v>
      </c>
      <c r="O81" s="4">
        <f t="shared" si="16"/>
        <v>750073</v>
      </c>
      <c r="P81" s="41">
        <v>213</v>
      </c>
      <c r="Q81" s="41">
        <v>64</v>
      </c>
      <c r="R81" s="4">
        <f t="shared" si="17"/>
        <v>18948</v>
      </c>
      <c r="S81" s="6">
        <f t="shared" si="24"/>
        <v>43452.044999999998</v>
      </c>
      <c r="T81" s="65">
        <v>4459758</v>
      </c>
      <c r="U81" s="6">
        <f t="shared" si="25"/>
        <v>4459.7579999999998</v>
      </c>
      <c r="V81" s="6">
        <f t="shared" si="18"/>
        <v>38992.286999999997</v>
      </c>
      <c r="W81" s="4">
        <f t="shared" si="26"/>
        <v>779846</v>
      </c>
      <c r="X81" s="25">
        <f t="shared" si="19"/>
        <v>1548867</v>
      </c>
      <c r="Y81" s="26">
        <v>0</v>
      </c>
      <c r="Z81" s="22">
        <v>0</v>
      </c>
      <c r="AA81" s="4">
        <f t="shared" si="20"/>
        <v>1548867</v>
      </c>
      <c r="AB81" s="26"/>
      <c r="AC81" s="26"/>
      <c r="AD81" s="26"/>
      <c r="AE81" s="26"/>
      <c r="AF81" s="26"/>
      <c r="AG81" s="55">
        <v>0</v>
      </c>
      <c r="AH81" s="55">
        <v>0</v>
      </c>
      <c r="AI81" s="55"/>
      <c r="AJ81" s="7">
        <f t="shared" si="27"/>
        <v>1548867</v>
      </c>
      <c r="AK81" s="48" t="str">
        <f t="shared" si="21"/>
        <v xml:space="preserve"> </v>
      </c>
      <c r="AL81" s="49" t="str">
        <f t="shared" si="22"/>
        <v xml:space="preserve"> </v>
      </c>
    </row>
    <row r="82" spans="1:38" ht="15.95" customHeight="1">
      <c r="A82" s="63" t="s">
        <v>149</v>
      </c>
      <c r="B82" s="63" t="s">
        <v>347</v>
      </c>
      <c r="C82" s="63" t="s">
        <v>192</v>
      </c>
      <c r="D82" s="63" t="s">
        <v>356</v>
      </c>
      <c r="E82" s="20">
        <v>1374.49</v>
      </c>
      <c r="F82" s="2">
        <f t="shared" si="23"/>
        <v>2163447.2600000002</v>
      </c>
      <c r="G82" s="64">
        <v>429319.67999999999</v>
      </c>
      <c r="H82" s="41">
        <v>80677</v>
      </c>
      <c r="I82" s="2">
        <f t="shared" si="14"/>
        <v>60507.75</v>
      </c>
      <c r="J82" s="41">
        <v>125752</v>
      </c>
      <c r="K82" s="41">
        <v>0</v>
      </c>
      <c r="L82" s="41">
        <v>166443</v>
      </c>
      <c r="M82" s="41">
        <v>146120</v>
      </c>
      <c r="N82" s="2">
        <f t="shared" si="15"/>
        <v>928142.42999999993</v>
      </c>
      <c r="O82" s="4">
        <f t="shared" si="16"/>
        <v>1235305</v>
      </c>
      <c r="P82" s="41">
        <v>819</v>
      </c>
      <c r="Q82" s="41">
        <v>48</v>
      </c>
      <c r="R82" s="4">
        <f t="shared" si="17"/>
        <v>54644</v>
      </c>
      <c r="S82" s="6">
        <f t="shared" si="24"/>
        <v>100200.321</v>
      </c>
      <c r="T82" s="65">
        <v>28621312</v>
      </c>
      <c r="U82" s="6">
        <f t="shared" si="25"/>
        <v>28621.312000000002</v>
      </c>
      <c r="V82" s="6">
        <f t="shared" si="18"/>
        <v>71579.008999999991</v>
      </c>
      <c r="W82" s="4">
        <f t="shared" si="26"/>
        <v>1431580</v>
      </c>
      <c r="X82" s="25">
        <f t="shared" si="19"/>
        <v>2721529</v>
      </c>
      <c r="Y82" s="26">
        <v>0</v>
      </c>
      <c r="Z82" s="22">
        <v>0</v>
      </c>
      <c r="AA82" s="4">
        <f t="shared" si="20"/>
        <v>2721529</v>
      </c>
      <c r="AB82" s="26"/>
      <c r="AC82" s="26"/>
      <c r="AD82" s="26"/>
      <c r="AE82" s="26"/>
      <c r="AF82" s="26"/>
      <c r="AG82" s="55">
        <v>0</v>
      </c>
      <c r="AH82" s="55">
        <v>0</v>
      </c>
      <c r="AI82" s="55"/>
      <c r="AJ82" s="7">
        <f t="shared" si="27"/>
        <v>2721529</v>
      </c>
      <c r="AK82" s="48" t="str">
        <f t="shared" si="21"/>
        <v xml:space="preserve"> </v>
      </c>
      <c r="AL82" s="49" t="str">
        <f t="shared" si="22"/>
        <v xml:space="preserve"> </v>
      </c>
    </row>
    <row r="83" spans="1:38" ht="15.95" customHeight="1">
      <c r="A83" s="63" t="s">
        <v>149</v>
      </c>
      <c r="B83" s="63" t="s">
        <v>347</v>
      </c>
      <c r="C83" s="63" t="s">
        <v>14</v>
      </c>
      <c r="D83" s="63" t="s">
        <v>357</v>
      </c>
      <c r="E83" s="20">
        <v>996.53</v>
      </c>
      <c r="F83" s="2">
        <f t="shared" si="23"/>
        <v>1568538.22</v>
      </c>
      <c r="G83" s="64">
        <v>176668.56</v>
      </c>
      <c r="H83" s="41">
        <v>54613</v>
      </c>
      <c r="I83" s="2">
        <f t="shared" si="14"/>
        <v>40959.75</v>
      </c>
      <c r="J83" s="41">
        <v>84807</v>
      </c>
      <c r="K83" s="41">
        <v>0</v>
      </c>
      <c r="L83" s="41">
        <v>227033</v>
      </c>
      <c r="M83" s="41">
        <v>77093</v>
      </c>
      <c r="N83" s="2">
        <f t="shared" si="15"/>
        <v>606561.31000000006</v>
      </c>
      <c r="O83" s="4">
        <f t="shared" si="16"/>
        <v>961977</v>
      </c>
      <c r="P83" s="41">
        <v>546</v>
      </c>
      <c r="Q83" s="41">
        <v>68</v>
      </c>
      <c r="R83" s="4">
        <f t="shared" si="17"/>
        <v>51608</v>
      </c>
      <c r="S83" s="6">
        <f t="shared" si="24"/>
        <v>72647.036999999997</v>
      </c>
      <c r="T83" s="65">
        <v>11777904</v>
      </c>
      <c r="U83" s="6">
        <f t="shared" si="25"/>
        <v>11777.904</v>
      </c>
      <c r="V83" s="6">
        <f t="shared" si="18"/>
        <v>60869.132999999994</v>
      </c>
      <c r="W83" s="4">
        <f t="shared" si="26"/>
        <v>1217383</v>
      </c>
      <c r="X83" s="25">
        <f t="shared" si="19"/>
        <v>2230968</v>
      </c>
      <c r="Y83" s="26">
        <v>0</v>
      </c>
      <c r="Z83" s="22">
        <v>0</v>
      </c>
      <c r="AA83" s="4">
        <f t="shared" si="20"/>
        <v>2230968</v>
      </c>
      <c r="AB83" s="26"/>
      <c r="AC83" s="26"/>
      <c r="AD83" s="26"/>
      <c r="AE83" s="26"/>
      <c r="AF83" s="26"/>
      <c r="AG83" s="55">
        <v>0</v>
      </c>
      <c r="AH83" s="55">
        <v>0</v>
      </c>
      <c r="AI83" s="55"/>
      <c r="AJ83" s="7">
        <f t="shared" si="27"/>
        <v>2230968</v>
      </c>
      <c r="AK83" s="48" t="str">
        <f t="shared" si="21"/>
        <v xml:space="preserve"> </v>
      </c>
      <c r="AL83" s="49" t="str">
        <f t="shared" si="22"/>
        <v xml:space="preserve"> </v>
      </c>
    </row>
    <row r="84" spans="1:38" ht="15.95" customHeight="1">
      <c r="A84" s="63" t="s">
        <v>149</v>
      </c>
      <c r="B84" s="63" t="s">
        <v>347</v>
      </c>
      <c r="C84" s="63" t="s">
        <v>15</v>
      </c>
      <c r="D84" s="63" t="s">
        <v>358</v>
      </c>
      <c r="E84" s="20">
        <v>5795.72</v>
      </c>
      <c r="F84" s="2">
        <f t="shared" si="23"/>
        <v>9122463.2800000012</v>
      </c>
      <c r="G84" s="64">
        <v>1227117.71</v>
      </c>
      <c r="H84" s="41">
        <v>309370</v>
      </c>
      <c r="I84" s="2">
        <f t="shared" si="14"/>
        <v>232027.5</v>
      </c>
      <c r="J84" s="41">
        <v>491956</v>
      </c>
      <c r="K84" s="41">
        <v>0</v>
      </c>
      <c r="L84" s="41">
        <v>1292236</v>
      </c>
      <c r="M84" s="41">
        <v>131535</v>
      </c>
      <c r="N84" s="2">
        <f t="shared" si="15"/>
        <v>3374872.21</v>
      </c>
      <c r="O84" s="4">
        <f t="shared" si="16"/>
        <v>5747591</v>
      </c>
      <c r="P84" s="41">
        <v>3012</v>
      </c>
      <c r="Q84" s="41">
        <v>48</v>
      </c>
      <c r="R84" s="4">
        <f t="shared" si="17"/>
        <v>200961</v>
      </c>
      <c r="S84" s="6">
        <f t="shared" si="24"/>
        <v>422507.98800000001</v>
      </c>
      <c r="T84" s="65">
        <v>81807847</v>
      </c>
      <c r="U84" s="6">
        <f t="shared" si="25"/>
        <v>81807.846999999994</v>
      </c>
      <c r="V84" s="6">
        <f t="shared" si="18"/>
        <v>340700.141</v>
      </c>
      <c r="W84" s="4">
        <f t="shared" si="26"/>
        <v>6814003</v>
      </c>
      <c r="X84" s="25">
        <f t="shared" si="19"/>
        <v>12762555</v>
      </c>
      <c r="Y84" s="26">
        <v>0</v>
      </c>
      <c r="Z84" s="22">
        <v>0</v>
      </c>
      <c r="AA84" s="4">
        <f t="shared" si="20"/>
        <v>12762555</v>
      </c>
      <c r="AB84" s="26"/>
      <c r="AC84" s="26"/>
      <c r="AD84" s="26"/>
      <c r="AE84" s="26"/>
      <c r="AF84" s="26"/>
      <c r="AG84" s="55">
        <v>0</v>
      </c>
      <c r="AH84" s="55">
        <v>0</v>
      </c>
      <c r="AI84" s="55"/>
      <c r="AJ84" s="7">
        <f t="shared" si="27"/>
        <v>12762555</v>
      </c>
      <c r="AK84" s="48" t="str">
        <f t="shared" si="21"/>
        <v xml:space="preserve"> </v>
      </c>
      <c r="AL84" s="49" t="str">
        <f t="shared" si="22"/>
        <v xml:space="preserve"> </v>
      </c>
    </row>
    <row r="85" spans="1:38" ht="15.95" customHeight="1">
      <c r="A85" s="63" t="s">
        <v>149</v>
      </c>
      <c r="B85" s="63" t="s">
        <v>347</v>
      </c>
      <c r="C85" s="63" t="s">
        <v>876</v>
      </c>
      <c r="D85" s="63" t="s">
        <v>881</v>
      </c>
      <c r="E85" s="20">
        <v>181.46</v>
      </c>
      <c r="F85" s="2">
        <f t="shared" si="23"/>
        <v>285618.04000000004</v>
      </c>
      <c r="G85" s="64">
        <v>0</v>
      </c>
      <c r="H85" s="41">
        <v>0</v>
      </c>
      <c r="I85" s="2">
        <f t="shared" si="14"/>
        <v>0</v>
      </c>
      <c r="J85" s="41">
        <v>0</v>
      </c>
      <c r="K85" s="41">
        <v>0</v>
      </c>
      <c r="L85" s="41">
        <v>0</v>
      </c>
      <c r="M85" s="41">
        <v>0</v>
      </c>
      <c r="N85" s="2">
        <f t="shared" si="15"/>
        <v>0</v>
      </c>
      <c r="O85" s="4">
        <f t="shared" si="16"/>
        <v>285618</v>
      </c>
      <c r="P85" s="41">
        <v>0</v>
      </c>
      <c r="Q85" s="41">
        <v>0</v>
      </c>
      <c r="R85" s="4">
        <f t="shared" si="17"/>
        <v>0</v>
      </c>
      <c r="S85" s="6">
        <f t="shared" si="24"/>
        <v>13228.433999999999</v>
      </c>
      <c r="T85" s="65">
        <v>0</v>
      </c>
      <c r="U85" s="6">
        <f t="shared" si="25"/>
        <v>0</v>
      </c>
      <c r="V85" s="6">
        <f t="shared" si="18"/>
        <v>13228.433999999999</v>
      </c>
      <c r="W85" s="4">
        <f t="shared" si="26"/>
        <v>264569</v>
      </c>
      <c r="X85" s="25">
        <f t="shared" si="19"/>
        <v>550187</v>
      </c>
      <c r="Y85" s="26">
        <v>0</v>
      </c>
      <c r="Z85" s="22">
        <v>0</v>
      </c>
      <c r="AA85" s="4">
        <f t="shared" si="20"/>
        <v>550187</v>
      </c>
      <c r="AB85" s="26"/>
      <c r="AC85" s="26">
        <v>302064</v>
      </c>
      <c r="AD85" s="26"/>
      <c r="AE85" s="26"/>
      <c r="AF85" s="26"/>
      <c r="AG85" s="55">
        <v>0</v>
      </c>
      <c r="AH85" s="55">
        <v>0</v>
      </c>
      <c r="AI85" s="55"/>
      <c r="AJ85" s="7">
        <f t="shared" si="27"/>
        <v>248123</v>
      </c>
      <c r="AK85" s="48" t="str">
        <f t="shared" si="21"/>
        <v xml:space="preserve"> </v>
      </c>
      <c r="AL85" s="49" t="str">
        <f t="shared" si="22"/>
        <v xml:space="preserve"> </v>
      </c>
    </row>
    <row r="86" spans="1:38" ht="15.95" customHeight="1">
      <c r="A86" s="63" t="s">
        <v>16</v>
      </c>
      <c r="B86" s="63" t="s">
        <v>359</v>
      </c>
      <c r="C86" s="63" t="s">
        <v>159</v>
      </c>
      <c r="D86" s="63" t="s">
        <v>360</v>
      </c>
      <c r="E86" s="20">
        <v>409.41</v>
      </c>
      <c r="F86" s="2">
        <f t="shared" si="23"/>
        <v>644411.34000000008</v>
      </c>
      <c r="G86" s="64">
        <v>74758.05</v>
      </c>
      <c r="H86" s="41">
        <v>19121</v>
      </c>
      <c r="I86" s="2">
        <f t="shared" si="14"/>
        <v>14340.75</v>
      </c>
      <c r="J86" s="41">
        <v>30843</v>
      </c>
      <c r="K86" s="41">
        <v>0</v>
      </c>
      <c r="L86" s="41">
        <v>0</v>
      </c>
      <c r="M86" s="41">
        <v>31497</v>
      </c>
      <c r="N86" s="2">
        <f t="shared" si="15"/>
        <v>151438.79999999999</v>
      </c>
      <c r="O86" s="4">
        <f t="shared" si="16"/>
        <v>492973</v>
      </c>
      <c r="P86" s="41">
        <v>201</v>
      </c>
      <c r="Q86" s="41">
        <v>88</v>
      </c>
      <c r="R86" s="4">
        <f t="shared" si="17"/>
        <v>24586</v>
      </c>
      <c r="S86" s="6">
        <f t="shared" si="24"/>
        <v>29845.989000000001</v>
      </c>
      <c r="T86" s="65">
        <v>4983870</v>
      </c>
      <c r="U86" s="6">
        <f t="shared" si="25"/>
        <v>4983.87</v>
      </c>
      <c r="V86" s="6">
        <f t="shared" si="18"/>
        <v>24862.119000000002</v>
      </c>
      <c r="W86" s="4">
        <f t="shared" si="26"/>
        <v>497242</v>
      </c>
      <c r="X86" s="25">
        <f t="shared" si="19"/>
        <v>1014801</v>
      </c>
      <c r="Y86" s="26">
        <v>0</v>
      </c>
      <c r="Z86" s="22">
        <v>0</v>
      </c>
      <c r="AA86" s="4">
        <f t="shared" si="20"/>
        <v>1014801</v>
      </c>
      <c r="AB86" s="26"/>
      <c r="AC86" s="26"/>
      <c r="AD86" s="26"/>
      <c r="AE86" s="26"/>
      <c r="AF86" s="26"/>
      <c r="AG86" s="55">
        <v>0</v>
      </c>
      <c r="AH86" s="55">
        <v>0</v>
      </c>
      <c r="AI86" s="55"/>
      <c r="AJ86" s="7">
        <f t="shared" si="27"/>
        <v>1014801</v>
      </c>
      <c r="AK86" s="48" t="str">
        <f t="shared" si="21"/>
        <v xml:space="preserve"> </v>
      </c>
      <c r="AL86" s="49" t="str">
        <f t="shared" si="22"/>
        <v xml:space="preserve"> </v>
      </c>
    </row>
    <row r="87" spans="1:38" ht="15.95" customHeight="1">
      <c r="A87" s="63" t="s">
        <v>16</v>
      </c>
      <c r="B87" s="63" t="s">
        <v>359</v>
      </c>
      <c r="C87" s="63" t="s">
        <v>80</v>
      </c>
      <c r="D87" s="63" t="s">
        <v>361</v>
      </c>
      <c r="E87" s="20">
        <v>311.95</v>
      </c>
      <c r="F87" s="2">
        <f t="shared" si="23"/>
        <v>491009.3</v>
      </c>
      <c r="G87" s="64">
        <v>49105.05</v>
      </c>
      <c r="H87" s="41">
        <v>10859</v>
      </c>
      <c r="I87" s="2">
        <f t="shared" si="14"/>
        <v>8144.25</v>
      </c>
      <c r="J87" s="41">
        <v>17960</v>
      </c>
      <c r="K87" s="41">
        <v>0</v>
      </c>
      <c r="L87" s="41">
        <v>0</v>
      </c>
      <c r="M87" s="41">
        <v>22568</v>
      </c>
      <c r="N87" s="2">
        <f t="shared" si="15"/>
        <v>97777.3</v>
      </c>
      <c r="O87" s="4">
        <f t="shared" si="16"/>
        <v>393232</v>
      </c>
      <c r="P87" s="41">
        <v>139</v>
      </c>
      <c r="Q87" s="41">
        <v>73</v>
      </c>
      <c r="R87" s="4">
        <f t="shared" si="17"/>
        <v>14104</v>
      </c>
      <c r="S87" s="6">
        <f t="shared" si="24"/>
        <v>22741.154999999999</v>
      </c>
      <c r="T87" s="65">
        <v>3273670</v>
      </c>
      <c r="U87" s="6">
        <f t="shared" si="25"/>
        <v>3273.67</v>
      </c>
      <c r="V87" s="6">
        <f t="shared" si="18"/>
        <v>19467.485000000001</v>
      </c>
      <c r="W87" s="4">
        <f t="shared" si="26"/>
        <v>389350</v>
      </c>
      <c r="X87" s="25">
        <f t="shared" si="19"/>
        <v>796686</v>
      </c>
      <c r="Y87" s="26">
        <v>0</v>
      </c>
      <c r="Z87" s="22">
        <v>0</v>
      </c>
      <c r="AA87" s="4">
        <f t="shared" si="20"/>
        <v>796686</v>
      </c>
      <c r="AB87" s="26"/>
      <c r="AC87" s="26"/>
      <c r="AD87" s="26"/>
      <c r="AE87" s="26"/>
      <c r="AF87" s="26"/>
      <c r="AG87" s="55">
        <v>0</v>
      </c>
      <c r="AH87" s="55">
        <v>0</v>
      </c>
      <c r="AI87" s="55"/>
      <c r="AJ87" s="7">
        <f t="shared" si="27"/>
        <v>796686</v>
      </c>
      <c r="AK87" s="48" t="str">
        <f t="shared" si="21"/>
        <v xml:space="preserve"> </v>
      </c>
      <c r="AL87" s="49" t="str">
        <f t="shared" si="22"/>
        <v xml:space="preserve"> </v>
      </c>
    </row>
    <row r="88" spans="1:38" ht="15.95" customHeight="1">
      <c r="A88" s="63" t="s">
        <v>16</v>
      </c>
      <c r="B88" s="63" t="s">
        <v>359</v>
      </c>
      <c r="C88" s="63" t="s">
        <v>52</v>
      </c>
      <c r="D88" s="63" t="s">
        <v>362</v>
      </c>
      <c r="E88" s="20">
        <v>693.81</v>
      </c>
      <c r="F88" s="2">
        <f t="shared" si="23"/>
        <v>1092056.94</v>
      </c>
      <c r="G88" s="64">
        <v>116162.86</v>
      </c>
      <c r="H88" s="41">
        <v>30928</v>
      </c>
      <c r="I88" s="2">
        <f t="shared" si="14"/>
        <v>23196</v>
      </c>
      <c r="J88" s="41">
        <v>49191</v>
      </c>
      <c r="K88" s="41">
        <v>0</v>
      </c>
      <c r="L88" s="41">
        <v>138434</v>
      </c>
      <c r="M88" s="41">
        <v>63660</v>
      </c>
      <c r="N88" s="2">
        <f t="shared" si="15"/>
        <v>390643.86</v>
      </c>
      <c r="O88" s="4">
        <f t="shared" si="16"/>
        <v>701413</v>
      </c>
      <c r="P88" s="41">
        <v>274</v>
      </c>
      <c r="Q88" s="41">
        <v>90</v>
      </c>
      <c r="R88" s="4">
        <f t="shared" si="17"/>
        <v>34277</v>
      </c>
      <c r="S88" s="6">
        <f t="shared" si="24"/>
        <v>50578.749000000003</v>
      </c>
      <c r="T88" s="65">
        <v>7718252</v>
      </c>
      <c r="U88" s="6">
        <f t="shared" si="25"/>
        <v>7718.2520000000004</v>
      </c>
      <c r="V88" s="6">
        <f t="shared" si="18"/>
        <v>42860.497000000003</v>
      </c>
      <c r="W88" s="4">
        <f t="shared" si="26"/>
        <v>857210</v>
      </c>
      <c r="X88" s="25">
        <f t="shared" si="19"/>
        <v>1592900</v>
      </c>
      <c r="Y88" s="26">
        <v>0</v>
      </c>
      <c r="Z88" s="22">
        <v>0</v>
      </c>
      <c r="AA88" s="4">
        <f t="shared" si="20"/>
        <v>1592900</v>
      </c>
      <c r="AB88" s="26"/>
      <c r="AC88" s="26"/>
      <c r="AD88" s="26"/>
      <c r="AE88" s="26"/>
      <c r="AF88" s="26"/>
      <c r="AG88" s="55">
        <v>0</v>
      </c>
      <c r="AH88" s="55">
        <v>0</v>
      </c>
      <c r="AI88" s="55"/>
      <c r="AJ88" s="7">
        <f t="shared" si="27"/>
        <v>1592900</v>
      </c>
      <c r="AK88" s="48" t="str">
        <f t="shared" si="21"/>
        <v xml:space="preserve"> </v>
      </c>
      <c r="AL88" s="49" t="str">
        <f t="shared" si="22"/>
        <v xml:space="preserve"> </v>
      </c>
    </row>
    <row r="89" spans="1:38" ht="15.95" customHeight="1">
      <c r="A89" s="63" t="s">
        <v>16</v>
      </c>
      <c r="B89" s="63" t="s">
        <v>359</v>
      </c>
      <c r="C89" s="63" t="s">
        <v>191</v>
      </c>
      <c r="D89" s="63" t="s">
        <v>363</v>
      </c>
      <c r="E89" s="20">
        <v>737.7</v>
      </c>
      <c r="F89" s="2">
        <f t="shared" si="23"/>
        <v>1161139.8</v>
      </c>
      <c r="G89" s="64">
        <v>209932.1</v>
      </c>
      <c r="H89" s="41">
        <v>38753</v>
      </c>
      <c r="I89" s="2">
        <f t="shared" si="14"/>
        <v>29064.75</v>
      </c>
      <c r="J89" s="41">
        <v>60537</v>
      </c>
      <c r="K89" s="41">
        <v>0</v>
      </c>
      <c r="L89" s="41">
        <v>148540</v>
      </c>
      <c r="M89" s="41">
        <v>104027</v>
      </c>
      <c r="N89" s="2">
        <f t="shared" si="15"/>
        <v>552100.85</v>
      </c>
      <c r="O89" s="4">
        <f t="shared" si="16"/>
        <v>609039</v>
      </c>
      <c r="P89" s="41">
        <v>372</v>
      </c>
      <c r="Q89" s="41">
        <v>86</v>
      </c>
      <c r="R89" s="4">
        <f t="shared" si="17"/>
        <v>44469</v>
      </c>
      <c r="S89" s="6">
        <f t="shared" si="24"/>
        <v>53778.33</v>
      </c>
      <c r="T89" s="65">
        <v>13995473</v>
      </c>
      <c r="U89" s="6">
        <f t="shared" si="25"/>
        <v>13995.473</v>
      </c>
      <c r="V89" s="6">
        <f t="shared" si="18"/>
        <v>39782.857000000004</v>
      </c>
      <c r="W89" s="4">
        <f t="shared" si="26"/>
        <v>795657</v>
      </c>
      <c r="X89" s="25">
        <f t="shared" si="19"/>
        <v>1449165</v>
      </c>
      <c r="Y89" s="26">
        <v>0</v>
      </c>
      <c r="Z89" s="22">
        <v>0</v>
      </c>
      <c r="AA89" s="4">
        <f t="shared" si="20"/>
        <v>1449165</v>
      </c>
      <c r="AB89" s="26"/>
      <c r="AC89" s="26"/>
      <c r="AD89" s="26"/>
      <c r="AE89" s="26"/>
      <c r="AF89" s="26"/>
      <c r="AG89" s="55">
        <v>0</v>
      </c>
      <c r="AH89" s="55">
        <v>0</v>
      </c>
      <c r="AI89" s="55"/>
      <c r="AJ89" s="7">
        <f t="shared" si="27"/>
        <v>1449165</v>
      </c>
      <c r="AK89" s="48" t="str">
        <f t="shared" si="21"/>
        <v xml:space="preserve"> </v>
      </c>
      <c r="AL89" s="49" t="str">
        <f t="shared" si="22"/>
        <v xml:space="preserve"> </v>
      </c>
    </row>
    <row r="90" spans="1:38" ht="15.95" customHeight="1">
      <c r="A90" s="63" t="s">
        <v>16</v>
      </c>
      <c r="B90" s="63" t="s">
        <v>359</v>
      </c>
      <c r="C90" s="63" t="s">
        <v>208</v>
      </c>
      <c r="D90" s="63" t="s">
        <v>364</v>
      </c>
      <c r="E90" s="20">
        <v>628.9</v>
      </c>
      <c r="F90" s="2">
        <f t="shared" si="23"/>
        <v>989888.6</v>
      </c>
      <c r="G90" s="64">
        <v>75149.570000000007</v>
      </c>
      <c r="H90" s="41">
        <v>32531</v>
      </c>
      <c r="I90" s="2">
        <f t="shared" si="14"/>
        <v>24398.25</v>
      </c>
      <c r="J90" s="41">
        <v>52721</v>
      </c>
      <c r="K90" s="41">
        <v>0</v>
      </c>
      <c r="L90" s="41">
        <v>96384</v>
      </c>
      <c r="M90" s="41">
        <v>49773</v>
      </c>
      <c r="N90" s="2">
        <f t="shared" si="15"/>
        <v>298425.82</v>
      </c>
      <c r="O90" s="4">
        <f t="shared" si="16"/>
        <v>691463</v>
      </c>
      <c r="P90" s="41">
        <v>307</v>
      </c>
      <c r="Q90" s="41">
        <v>81</v>
      </c>
      <c r="R90" s="4">
        <f t="shared" si="17"/>
        <v>34565</v>
      </c>
      <c r="S90" s="6">
        <f t="shared" si="24"/>
        <v>45846.81</v>
      </c>
      <c r="T90" s="65">
        <v>5009971</v>
      </c>
      <c r="U90" s="6">
        <f t="shared" si="25"/>
        <v>5009.9709999999995</v>
      </c>
      <c r="V90" s="6">
        <f t="shared" si="18"/>
        <v>40836.839</v>
      </c>
      <c r="W90" s="4">
        <f t="shared" si="26"/>
        <v>816737</v>
      </c>
      <c r="X90" s="25">
        <f t="shared" si="19"/>
        <v>1542765</v>
      </c>
      <c r="Y90" s="26">
        <v>0</v>
      </c>
      <c r="Z90" s="22">
        <v>0</v>
      </c>
      <c r="AA90" s="4">
        <f t="shared" si="20"/>
        <v>1542765</v>
      </c>
      <c r="AB90" s="26"/>
      <c r="AC90" s="26"/>
      <c r="AD90" s="26"/>
      <c r="AE90" s="26"/>
      <c r="AF90" s="26"/>
      <c r="AG90" s="55">
        <v>0</v>
      </c>
      <c r="AH90" s="55">
        <v>0</v>
      </c>
      <c r="AI90" s="55"/>
      <c r="AJ90" s="7">
        <f t="shared" si="27"/>
        <v>1542765</v>
      </c>
      <c r="AK90" s="48" t="str">
        <f t="shared" si="21"/>
        <v xml:space="preserve"> </v>
      </c>
      <c r="AL90" s="49" t="str">
        <f t="shared" si="22"/>
        <v xml:space="preserve"> </v>
      </c>
    </row>
    <row r="91" spans="1:38" ht="15.95" customHeight="1">
      <c r="A91" s="63" t="s">
        <v>16</v>
      </c>
      <c r="B91" s="63" t="s">
        <v>359</v>
      </c>
      <c r="C91" s="63" t="s">
        <v>119</v>
      </c>
      <c r="D91" s="63" t="s">
        <v>365</v>
      </c>
      <c r="E91" s="20">
        <v>1967.56</v>
      </c>
      <c r="F91" s="2">
        <f t="shared" si="23"/>
        <v>3096939.44</v>
      </c>
      <c r="G91" s="64">
        <v>402556.13</v>
      </c>
      <c r="H91" s="41">
        <v>105199</v>
      </c>
      <c r="I91" s="2">
        <f t="shared" si="14"/>
        <v>78899.25</v>
      </c>
      <c r="J91" s="41">
        <v>166820</v>
      </c>
      <c r="K91" s="41">
        <v>0</v>
      </c>
      <c r="L91" s="41">
        <v>546340</v>
      </c>
      <c r="M91" s="41">
        <v>92528</v>
      </c>
      <c r="N91" s="2">
        <f t="shared" si="15"/>
        <v>1287143.3799999999</v>
      </c>
      <c r="O91" s="4">
        <f t="shared" si="16"/>
        <v>1809796</v>
      </c>
      <c r="P91" s="41">
        <v>701</v>
      </c>
      <c r="Q91" s="41">
        <v>59</v>
      </c>
      <c r="R91" s="4">
        <f t="shared" si="17"/>
        <v>57489</v>
      </c>
      <c r="S91" s="6">
        <f t="shared" si="24"/>
        <v>143435.12400000001</v>
      </c>
      <c r="T91" s="65">
        <v>26837075</v>
      </c>
      <c r="U91" s="6">
        <f t="shared" si="25"/>
        <v>26837.075000000001</v>
      </c>
      <c r="V91" s="6">
        <f t="shared" si="18"/>
        <v>116598.04900000001</v>
      </c>
      <c r="W91" s="4">
        <f t="shared" si="26"/>
        <v>2331961</v>
      </c>
      <c r="X91" s="25">
        <f t="shared" si="19"/>
        <v>4199246</v>
      </c>
      <c r="Y91" s="26">
        <v>0</v>
      </c>
      <c r="Z91" s="22">
        <v>0</v>
      </c>
      <c r="AA91" s="4">
        <f t="shared" si="20"/>
        <v>4199246</v>
      </c>
      <c r="AB91" s="26"/>
      <c r="AC91" s="26"/>
      <c r="AD91" s="26"/>
      <c r="AE91" s="26"/>
      <c r="AF91" s="26"/>
      <c r="AG91" s="55">
        <v>0</v>
      </c>
      <c r="AH91" s="55">
        <v>0</v>
      </c>
      <c r="AI91" s="55"/>
      <c r="AJ91" s="7">
        <f t="shared" si="27"/>
        <v>4199246</v>
      </c>
      <c r="AK91" s="48" t="str">
        <f t="shared" si="21"/>
        <v xml:space="preserve"> </v>
      </c>
      <c r="AL91" s="49" t="str">
        <f t="shared" si="22"/>
        <v xml:space="preserve"> </v>
      </c>
    </row>
    <row r="92" spans="1:38" ht="15.95" customHeight="1">
      <c r="A92" s="63" t="s">
        <v>120</v>
      </c>
      <c r="B92" s="63" t="s">
        <v>366</v>
      </c>
      <c r="C92" s="63" t="s">
        <v>191</v>
      </c>
      <c r="D92" s="63" t="s">
        <v>367</v>
      </c>
      <c r="E92" s="20">
        <v>624.34</v>
      </c>
      <c r="F92" s="2">
        <f t="shared" si="23"/>
        <v>982711.16</v>
      </c>
      <c r="G92" s="64">
        <v>458843.72</v>
      </c>
      <c r="H92" s="41">
        <v>122395</v>
      </c>
      <c r="I92" s="2">
        <f t="shared" si="14"/>
        <v>91796.25</v>
      </c>
      <c r="J92" s="41">
        <v>37639</v>
      </c>
      <c r="K92" s="41">
        <v>33811</v>
      </c>
      <c r="L92" s="41">
        <v>176840</v>
      </c>
      <c r="M92" s="41">
        <v>182584</v>
      </c>
      <c r="N92" s="2">
        <f t="shared" si="15"/>
        <v>981513.97</v>
      </c>
      <c r="O92" s="4">
        <f t="shared" si="16"/>
        <v>1197</v>
      </c>
      <c r="P92" s="41">
        <v>50</v>
      </c>
      <c r="Q92" s="41">
        <v>167</v>
      </c>
      <c r="R92" s="4">
        <f t="shared" si="17"/>
        <v>11607</v>
      </c>
      <c r="S92" s="6">
        <f t="shared" si="24"/>
        <v>45514.385999999999</v>
      </c>
      <c r="T92" s="65">
        <v>26553456</v>
      </c>
      <c r="U92" s="6">
        <f t="shared" si="25"/>
        <v>26553.455999999998</v>
      </c>
      <c r="V92" s="6">
        <f t="shared" si="18"/>
        <v>18960.93</v>
      </c>
      <c r="W92" s="4">
        <f t="shared" si="26"/>
        <v>379219</v>
      </c>
      <c r="X92" s="25">
        <f t="shared" si="19"/>
        <v>392023</v>
      </c>
      <c r="Y92" s="26">
        <v>0</v>
      </c>
      <c r="Z92" s="22">
        <v>0</v>
      </c>
      <c r="AA92" s="4">
        <f t="shared" si="20"/>
        <v>392023</v>
      </c>
      <c r="AB92" s="26"/>
      <c r="AC92" s="26"/>
      <c r="AD92" s="26"/>
      <c r="AE92" s="26"/>
      <c r="AF92" s="26"/>
      <c r="AG92" s="55">
        <v>0</v>
      </c>
      <c r="AH92" s="55">
        <v>0</v>
      </c>
      <c r="AI92" s="55"/>
      <c r="AJ92" s="7">
        <f t="shared" si="27"/>
        <v>392023</v>
      </c>
      <c r="AK92" s="48" t="str">
        <f t="shared" si="21"/>
        <v xml:space="preserve"> </v>
      </c>
      <c r="AL92" s="49" t="str">
        <f t="shared" si="22"/>
        <v xml:space="preserve"> </v>
      </c>
    </row>
    <row r="93" spans="1:38" ht="15.95" customHeight="1">
      <c r="A93" s="63" t="s">
        <v>120</v>
      </c>
      <c r="B93" s="63" t="s">
        <v>366</v>
      </c>
      <c r="C93" s="63" t="s">
        <v>115</v>
      </c>
      <c r="D93" s="63" t="s">
        <v>368</v>
      </c>
      <c r="E93" s="20">
        <v>232.07</v>
      </c>
      <c r="F93" s="2">
        <f t="shared" si="23"/>
        <v>365278.18</v>
      </c>
      <c r="G93" s="64">
        <v>87339.73</v>
      </c>
      <c r="H93" s="41">
        <v>41187</v>
      </c>
      <c r="I93" s="2">
        <f t="shared" si="14"/>
        <v>30890.25</v>
      </c>
      <c r="J93" s="41">
        <v>12683</v>
      </c>
      <c r="K93" s="41">
        <v>11230</v>
      </c>
      <c r="L93" s="41">
        <v>37215</v>
      </c>
      <c r="M93" s="41">
        <v>77063</v>
      </c>
      <c r="N93" s="2">
        <f t="shared" si="15"/>
        <v>256420.97999999998</v>
      </c>
      <c r="O93" s="4">
        <f t="shared" si="16"/>
        <v>108857</v>
      </c>
      <c r="P93" s="41">
        <v>70</v>
      </c>
      <c r="Q93" s="41">
        <v>167</v>
      </c>
      <c r="R93" s="4">
        <f t="shared" si="17"/>
        <v>16249</v>
      </c>
      <c r="S93" s="6">
        <f t="shared" si="24"/>
        <v>16917.902999999998</v>
      </c>
      <c r="T93" s="65">
        <v>4996552</v>
      </c>
      <c r="U93" s="6">
        <f t="shared" si="25"/>
        <v>4996.5519999999997</v>
      </c>
      <c r="V93" s="6">
        <f t="shared" si="18"/>
        <v>11921.350999999999</v>
      </c>
      <c r="W93" s="4">
        <f t="shared" si="26"/>
        <v>238427</v>
      </c>
      <c r="X93" s="25">
        <f t="shared" si="19"/>
        <v>363533</v>
      </c>
      <c r="Y93" s="26">
        <v>0</v>
      </c>
      <c r="Z93" s="22">
        <v>0</v>
      </c>
      <c r="AA93" s="4">
        <f t="shared" si="20"/>
        <v>363533</v>
      </c>
      <c r="AB93" s="26"/>
      <c r="AC93" s="26"/>
      <c r="AD93" s="26"/>
      <c r="AE93" s="26"/>
      <c r="AF93" s="26"/>
      <c r="AG93" s="55">
        <v>0</v>
      </c>
      <c r="AH93" s="55">
        <v>0</v>
      </c>
      <c r="AI93" s="55"/>
      <c r="AJ93" s="7">
        <f t="shared" si="27"/>
        <v>363533</v>
      </c>
      <c r="AK93" s="48" t="str">
        <f t="shared" si="21"/>
        <v xml:space="preserve"> </v>
      </c>
      <c r="AL93" s="49" t="str">
        <f t="shared" si="22"/>
        <v xml:space="preserve"> </v>
      </c>
    </row>
    <row r="94" spans="1:38" ht="15.95" customHeight="1">
      <c r="A94" s="63" t="s">
        <v>120</v>
      </c>
      <c r="B94" s="63" t="s">
        <v>366</v>
      </c>
      <c r="C94" s="63" t="s">
        <v>209</v>
      </c>
      <c r="D94" s="63" t="s">
        <v>369</v>
      </c>
      <c r="E94" s="20">
        <v>197.68</v>
      </c>
      <c r="F94" s="2">
        <f t="shared" si="23"/>
        <v>311148.32</v>
      </c>
      <c r="G94" s="64">
        <v>211192.89</v>
      </c>
      <c r="H94" s="41">
        <v>36454</v>
      </c>
      <c r="I94" s="2">
        <f t="shared" si="14"/>
        <v>27340.5</v>
      </c>
      <c r="J94" s="41">
        <v>11213</v>
      </c>
      <c r="K94" s="41">
        <v>10000</v>
      </c>
      <c r="L94" s="41">
        <v>59368</v>
      </c>
      <c r="M94" s="41">
        <v>86780</v>
      </c>
      <c r="N94" s="2">
        <f t="shared" si="15"/>
        <v>405894.39</v>
      </c>
      <c r="O94" s="4">
        <f t="shared" si="16"/>
        <v>0</v>
      </c>
      <c r="P94" s="41">
        <v>20</v>
      </c>
      <c r="Q94" s="41">
        <v>167</v>
      </c>
      <c r="R94" s="4">
        <f t="shared" si="17"/>
        <v>4643</v>
      </c>
      <c r="S94" s="6">
        <f t="shared" si="24"/>
        <v>14410.871999999999</v>
      </c>
      <c r="T94" s="65">
        <v>13604151</v>
      </c>
      <c r="U94" s="6">
        <f t="shared" si="25"/>
        <v>13604.151</v>
      </c>
      <c r="V94" s="6">
        <f t="shared" si="18"/>
        <v>806.72099999999955</v>
      </c>
      <c r="W94" s="4">
        <f t="shared" si="26"/>
        <v>16134</v>
      </c>
      <c r="X94" s="25">
        <f t="shared" si="19"/>
        <v>20777</v>
      </c>
      <c r="Y94" s="26">
        <v>0</v>
      </c>
      <c r="Z94" s="22">
        <v>0</v>
      </c>
      <c r="AA94" s="4">
        <f t="shared" si="20"/>
        <v>20777</v>
      </c>
      <c r="AB94" s="26"/>
      <c r="AC94" s="26"/>
      <c r="AD94" s="26"/>
      <c r="AE94" s="26"/>
      <c r="AF94" s="26"/>
      <c r="AG94" s="55">
        <v>0</v>
      </c>
      <c r="AH94" s="55">
        <v>0</v>
      </c>
      <c r="AI94" s="55"/>
      <c r="AJ94" s="7">
        <f t="shared" si="27"/>
        <v>20777</v>
      </c>
      <c r="AK94" s="48">
        <f t="shared" si="21"/>
        <v>1</v>
      </c>
      <c r="AL94" s="49" t="str">
        <f t="shared" si="22"/>
        <v xml:space="preserve"> </v>
      </c>
    </row>
    <row r="95" spans="1:38" ht="15.95" customHeight="1">
      <c r="A95" s="63" t="s">
        <v>93</v>
      </c>
      <c r="B95" s="63" t="s">
        <v>370</v>
      </c>
      <c r="C95" s="63" t="s">
        <v>118</v>
      </c>
      <c r="D95" s="63" t="s">
        <v>371</v>
      </c>
      <c r="E95" s="20">
        <v>397.11</v>
      </c>
      <c r="F95" s="2">
        <f t="shared" si="23"/>
        <v>625051.14</v>
      </c>
      <c r="G95" s="64">
        <v>105295.39</v>
      </c>
      <c r="H95" s="41">
        <v>38344</v>
      </c>
      <c r="I95" s="2">
        <f t="shared" si="14"/>
        <v>28758</v>
      </c>
      <c r="J95" s="41">
        <v>30785</v>
      </c>
      <c r="K95" s="41">
        <v>0</v>
      </c>
      <c r="L95" s="41">
        <v>0</v>
      </c>
      <c r="M95" s="41">
        <v>30757</v>
      </c>
      <c r="N95" s="2">
        <f t="shared" si="15"/>
        <v>195595.39</v>
      </c>
      <c r="O95" s="4">
        <f t="shared" si="16"/>
        <v>429456</v>
      </c>
      <c r="P95" s="41">
        <v>87</v>
      </c>
      <c r="Q95" s="41">
        <v>59</v>
      </c>
      <c r="R95" s="4">
        <f t="shared" si="17"/>
        <v>7135</v>
      </c>
      <c r="S95" s="6">
        <f t="shared" si="24"/>
        <v>28949.319</v>
      </c>
      <c r="T95" s="65">
        <v>6389283</v>
      </c>
      <c r="U95" s="6">
        <f t="shared" si="25"/>
        <v>6389.2830000000004</v>
      </c>
      <c r="V95" s="6">
        <f t="shared" si="18"/>
        <v>22560.036</v>
      </c>
      <c r="W95" s="4">
        <f t="shared" si="26"/>
        <v>451201</v>
      </c>
      <c r="X95" s="25">
        <f t="shared" si="19"/>
        <v>887792</v>
      </c>
      <c r="Y95" s="26">
        <v>0</v>
      </c>
      <c r="Z95" s="22">
        <v>0</v>
      </c>
      <c r="AA95" s="4">
        <f t="shared" si="20"/>
        <v>887792</v>
      </c>
      <c r="AB95" s="26"/>
      <c r="AC95" s="26"/>
      <c r="AD95" s="26"/>
      <c r="AE95" s="26"/>
      <c r="AF95" s="26"/>
      <c r="AG95" s="55">
        <v>0</v>
      </c>
      <c r="AH95" s="55">
        <v>0</v>
      </c>
      <c r="AI95" s="55"/>
      <c r="AJ95" s="7">
        <f t="shared" si="27"/>
        <v>887792</v>
      </c>
      <c r="AK95" s="48" t="str">
        <f t="shared" si="21"/>
        <v xml:space="preserve"> </v>
      </c>
      <c r="AL95" s="49" t="str">
        <f t="shared" si="22"/>
        <v xml:space="preserve"> </v>
      </c>
    </row>
    <row r="96" spans="1:38" ht="15.95" customHeight="1">
      <c r="A96" s="63" t="s">
        <v>93</v>
      </c>
      <c r="B96" s="63" t="s">
        <v>370</v>
      </c>
      <c r="C96" s="63" t="s">
        <v>191</v>
      </c>
      <c r="D96" s="63" t="s">
        <v>372</v>
      </c>
      <c r="E96" s="20">
        <v>34565.730000000003</v>
      </c>
      <c r="F96" s="2">
        <f t="shared" si="23"/>
        <v>54406459.020000003</v>
      </c>
      <c r="G96" s="64">
        <v>14299426.109999999</v>
      </c>
      <c r="H96" s="41">
        <v>3985952</v>
      </c>
      <c r="I96" s="2">
        <f t="shared" si="14"/>
        <v>2989464</v>
      </c>
      <c r="J96" s="41">
        <v>3201250</v>
      </c>
      <c r="K96" s="41">
        <v>133426</v>
      </c>
      <c r="L96" s="41">
        <v>6859595</v>
      </c>
      <c r="M96" s="41">
        <v>319785</v>
      </c>
      <c r="N96" s="2">
        <f t="shared" si="15"/>
        <v>27802946.109999999</v>
      </c>
      <c r="O96" s="4">
        <f t="shared" si="16"/>
        <v>26603513</v>
      </c>
      <c r="P96" s="41">
        <v>9548</v>
      </c>
      <c r="Q96" s="41">
        <v>33</v>
      </c>
      <c r="R96" s="4">
        <f t="shared" si="17"/>
        <v>437967</v>
      </c>
      <c r="S96" s="6">
        <f t="shared" si="24"/>
        <v>2519841.7170000002</v>
      </c>
      <c r="T96" s="65">
        <v>888551010</v>
      </c>
      <c r="U96" s="6">
        <f t="shared" si="25"/>
        <v>888551.01</v>
      </c>
      <c r="V96" s="6">
        <f t="shared" si="18"/>
        <v>1631290.7070000002</v>
      </c>
      <c r="W96" s="4">
        <f t="shared" si="26"/>
        <v>32625814</v>
      </c>
      <c r="X96" s="25">
        <f t="shared" si="19"/>
        <v>59667294</v>
      </c>
      <c r="Y96" s="26">
        <v>0</v>
      </c>
      <c r="Z96" s="22">
        <v>0</v>
      </c>
      <c r="AA96" s="4">
        <f t="shared" si="20"/>
        <v>59667294</v>
      </c>
      <c r="AB96" s="26"/>
      <c r="AC96" s="26"/>
      <c r="AD96" s="26"/>
      <c r="AE96" s="26"/>
      <c r="AF96" s="26"/>
      <c r="AG96" s="55">
        <v>0</v>
      </c>
      <c r="AH96" s="55">
        <v>0</v>
      </c>
      <c r="AI96" s="55">
        <v>424</v>
      </c>
      <c r="AJ96" s="7">
        <f t="shared" si="27"/>
        <v>59667718</v>
      </c>
      <c r="AK96" s="48" t="str">
        <f t="shared" si="21"/>
        <v xml:space="preserve"> </v>
      </c>
      <c r="AL96" s="49" t="str">
        <f t="shared" si="22"/>
        <v xml:space="preserve"> </v>
      </c>
    </row>
    <row r="97" spans="1:38" ht="15.95" customHeight="1">
      <c r="A97" s="63" t="s">
        <v>93</v>
      </c>
      <c r="B97" s="63" t="s">
        <v>370</v>
      </c>
      <c r="C97" s="63" t="s">
        <v>18</v>
      </c>
      <c r="D97" s="63" t="s">
        <v>373</v>
      </c>
      <c r="E97" s="20">
        <v>24169.25</v>
      </c>
      <c r="F97" s="2">
        <f t="shared" si="23"/>
        <v>38042399.5</v>
      </c>
      <c r="G97" s="64">
        <v>12463246.24</v>
      </c>
      <c r="H97" s="41">
        <v>2607773</v>
      </c>
      <c r="I97" s="2">
        <f t="shared" si="14"/>
        <v>1955829.75</v>
      </c>
      <c r="J97" s="41">
        <v>2094245</v>
      </c>
      <c r="K97" s="41">
        <v>87303</v>
      </c>
      <c r="L97" s="41">
        <v>4519275</v>
      </c>
      <c r="M97" s="41">
        <v>288740</v>
      </c>
      <c r="N97" s="2">
        <f t="shared" si="15"/>
        <v>21408638.990000002</v>
      </c>
      <c r="O97" s="4">
        <f t="shared" si="16"/>
        <v>16633761</v>
      </c>
      <c r="P97" s="41">
        <v>9335</v>
      </c>
      <c r="Q97" s="41">
        <v>33</v>
      </c>
      <c r="R97" s="4">
        <f t="shared" si="17"/>
        <v>428196</v>
      </c>
      <c r="S97" s="6">
        <f t="shared" si="24"/>
        <v>1761938.325</v>
      </c>
      <c r="T97" s="65">
        <v>785443107</v>
      </c>
      <c r="U97" s="6">
        <f t="shared" si="25"/>
        <v>785443.10699999996</v>
      </c>
      <c r="V97" s="6">
        <f t="shared" si="18"/>
        <v>976495.21799999999</v>
      </c>
      <c r="W97" s="4">
        <f t="shared" si="26"/>
        <v>19529904</v>
      </c>
      <c r="X97" s="25">
        <f t="shared" si="19"/>
        <v>36591861</v>
      </c>
      <c r="Y97" s="26">
        <v>0</v>
      </c>
      <c r="Z97" s="22">
        <v>0</v>
      </c>
      <c r="AA97" s="4">
        <f t="shared" si="20"/>
        <v>36591861</v>
      </c>
      <c r="AB97" s="26"/>
      <c r="AC97" s="26"/>
      <c r="AD97" s="26"/>
      <c r="AE97" s="26"/>
      <c r="AF97" s="26"/>
      <c r="AG97" s="55">
        <v>0</v>
      </c>
      <c r="AH97" s="55">
        <v>0</v>
      </c>
      <c r="AI97" s="55">
        <v>364</v>
      </c>
      <c r="AJ97" s="7">
        <f t="shared" si="27"/>
        <v>36592225</v>
      </c>
      <c r="AK97" s="48" t="str">
        <f t="shared" si="21"/>
        <v xml:space="preserve"> </v>
      </c>
      <c r="AL97" s="49" t="str">
        <f t="shared" si="22"/>
        <v xml:space="preserve"> </v>
      </c>
    </row>
    <row r="98" spans="1:38" ht="15.95" customHeight="1">
      <c r="A98" s="63" t="s">
        <v>93</v>
      </c>
      <c r="B98" s="63" t="s">
        <v>370</v>
      </c>
      <c r="C98" s="63" t="s">
        <v>224</v>
      </c>
      <c r="D98" s="63" t="s">
        <v>374</v>
      </c>
      <c r="E98" s="20">
        <v>4387.76</v>
      </c>
      <c r="F98" s="2">
        <f t="shared" si="23"/>
        <v>6906334.2400000002</v>
      </c>
      <c r="G98" s="64">
        <v>1031913.2000000001</v>
      </c>
      <c r="H98" s="41">
        <v>491424</v>
      </c>
      <c r="I98" s="2">
        <f t="shared" si="14"/>
        <v>368568</v>
      </c>
      <c r="J98" s="41">
        <v>394205</v>
      </c>
      <c r="K98" s="41">
        <v>16489</v>
      </c>
      <c r="L98" s="41">
        <v>1063846</v>
      </c>
      <c r="M98" s="41">
        <v>284551</v>
      </c>
      <c r="N98" s="2">
        <f t="shared" si="15"/>
        <v>3159572.2</v>
      </c>
      <c r="O98" s="4">
        <f t="shared" si="16"/>
        <v>3746762</v>
      </c>
      <c r="P98" s="41">
        <v>2311</v>
      </c>
      <c r="Q98" s="41">
        <v>33</v>
      </c>
      <c r="R98" s="4">
        <f t="shared" si="17"/>
        <v>106006</v>
      </c>
      <c r="S98" s="6">
        <f t="shared" si="24"/>
        <v>319867.70400000003</v>
      </c>
      <c r="T98" s="65">
        <v>65104934</v>
      </c>
      <c r="U98" s="6">
        <f t="shared" si="25"/>
        <v>65104.934000000001</v>
      </c>
      <c r="V98" s="6">
        <f t="shared" si="18"/>
        <v>254762.77000000002</v>
      </c>
      <c r="W98" s="4">
        <f t="shared" si="26"/>
        <v>5095255</v>
      </c>
      <c r="X98" s="25">
        <f t="shared" si="19"/>
        <v>8948023</v>
      </c>
      <c r="Y98" s="26">
        <v>0</v>
      </c>
      <c r="Z98" s="22">
        <v>0</v>
      </c>
      <c r="AA98" s="4">
        <f t="shared" si="20"/>
        <v>8948023</v>
      </c>
      <c r="AB98" s="26"/>
      <c r="AC98" s="26"/>
      <c r="AD98" s="26"/>
      <c r="AE98" s="26"/>
      <c r="AF98" s="26"/>
      <c r="AG98" s="55">
        <v>0</v>
      </c>
      <c r="AH98" s="55">
        <v>0</v>
      </c>
      <c r="AI98" s="55"/>
      <c r="AJ98" s="7">
        <f t="shared" si="27"/>
        <v>8948023</v>
      </c>
      <c r="AK98" s="48" t="str">
        <f t="shared" si="21"/>
        <v xml:space="preserve"> </v>
      </c>
      <c r="AL98" s="49" t="str">
        <f t="shared" si="22"/>
        <v xml:space="preserve"> </v>
      </c>
    </row>
    <row r="99" spans="1:38" ht="15.95" customHeight="1">
      <c r="A99" s="63" t="s">
        <v>93</v>
      </c>
      <c r="B99" s="63" t="s">
        <v>370</v>
      </c>
      <c r="C99" s="63" t="s">
        <v>72</v>
      </c>
      <c r="D99" s="63" t="s">
        <v>375</v>
      </c>
      <c r="E99" s="20">
        <v>1741.25</v>
      </c>
      <c r="F99" s="2">
        <f t="shared" si="23"/>
        <v>2740727.5</v>
      </c>
      <c r="G99" s="64">
        <v>296429.2</v>
      </c>
      <c r="H99" s="41">
        <v>185648</v>
      </c>
      <c r="I99" s="2">
        <f t="shared" si="14"/>
        <v>139236</v>
      </c>
      <c r="J99" s="41">
        <v>148963</v>
      </c>
      <c r="K99" s="41">
        <v>6224</v>
      </c>
      <c r="L99" s="41">
        <v>377185</v>
      </c>
      <c r="M99" s="41">
        <v>130925</v>
      </c>
      <c r="N99" s="2">
        <f t="shared" si="15"/>
        <v>1098962.2</v>
      </c>
      <c r="O99" s="4">
        <f t="shared" si="16"/>
        <v>1641765</v>
      </c>
      <c r="P99" s="41">
        <v>607</v>
      </c>
      <c r="Q99" s="41">
        <v>57</v>
      </c>
      <c r="R99" s="4">
        <f t="shared" si="17"/>
        <v>48093</v>
      </c>
      <c r="S99" s="6">
        <f t="shared" si="24"/>
        <v>126937.125</v>
      </c>
      <c r="T99" s="65">
        <v>17911130</v>
      </c>
      <c r="U99" s="6">
        <f t="shared" si="25"/>
        <v>17911.13</v>
      </c>
      <c r="V99" s="6">
        <f t="shared" si="18"/>
        <v>109025.995</v>
      </c>
      <c r="W99" s="4">
        <f t="shared" si="26"/>
        <v>2180520</v>
      </c>
      <c r="X99" s="25">
        <f t="shared" si="19"/>
        <v>3870378</v>
      </c>
      <c r="Y99" s="26">
        <v>0</v>
      </c>
      <c r="Z99" s="22">
        <v>0</v>
      </c>
      <c r="AA99" s="4">
        <f t="shared" si="20"/>
        <v>3870378</v>
      </c>
      <c r="AB99" s="26"/>
      <c r="AC99" s="26"/>
      <c r="AD99" s="26"/>
      <c r="AE99" s="26"/>
      <c r="AF99" s="26"/>
      <c r="AG99" s="55">
        <v>0</v>
      </c>
      <c r="AH99" s="55">
        <v>0</v>
      </c>
      <c r="AI99" s="55"/>
      <c r="AJ99" s="7">
        <f t="shared" si="27"/>
        <v>3870378</v>
      </c>
      <c r="AK99" s="48" t="str">
        <f t="shared" si="21"/>
        <v xml:space="preserve"> </v>
      </c>
      <c r="AL99" s="49" t="str">
        <f t="shared" si="22"/>
        <v xml:space="preserve"> </v>
      </c>
    </row>
    <row r="100" spans="1:38" ht="15.95" customHeight="1">
      <c r="A100" s="63" t="s">
        <v>93</v>
      </c>
      <c r="B100" s="63" t="s">
        <v>370</v>
      </c>
      <c r="C100" s="63" t="s">
        <v>19</v>
      </c>
      <c r="D100" s="63" t="s">
        <v>376</v>
      </c>
      <c r="E100" s="20">
        <v>1957.46</v>
      </c>
      <c r="F100" s="2">
        <f t="shared" si="23"/>
        <v>3081042.04</v>
      </c>
      <c r="G100" s="64">
        <v>295513.59000000003</v>
      </c>
      <c r="H100" s="41">
        <v>205270</v>
      </c>
      <c r="I100" s="2">
        <f t="shared" si="14"/>
        <v>153952.5</v>
      </c>
      <c r="J100" s="41">
        <v>164596</v>
      </c>
      <c r="K100" s="41">
        <v>6897</v>
      </c>
      <c r="L100" s="41">
        <v>449382</v>
      </c>
      <c r="M100" s="41">
        <v>143604</v>
      </c>
      <c r="N100" s="2">
        <f t="shared" si="15"/>
        <v>1213945.0900000001</v>
      </c>
      <c r="O100" s="4">
        <f t="shared" si="16"/>
        <v>1867097</v>
      </c>
      <c r="P100" s="41">
        <v>1007</v>
      </c>
      <c r="Q100" s="41">
        <v>33</v>
      </c>
      <c r="R100" s="4">
        <f t="shared" si="17"/>
        <v>46191</v>
      </c>
      <c r="S100" s="6">
        <f t="shared" si="24"/>
        <v>142698.834</v>
      </c>
      <c r="T100" s="65">
        <v>18834659</v>
      </c>
      <c r="U100" s="6">
        <f t="shared" si="25"/>
        <v>18834.659</v>
      </c>
      <c r="V100" s="6">
        <f t="shared" si="18"/>
        <v>123864.175</v>
      </c>
      <c r="W100" s="4">
        <f t="shared" si="26"/>
        <v>2477284</v>
      </c>
      <c r="X100" s="25">
        <f t="shared" si="19"/>
        <v>4390572</v>
      </c>
      <c r="Y100" s="26">
        <v>0</v>
      </c>
      <c r="Z100" s="22">
        <v>0</v>
      </c>
      <c r="AA100" s="4">
        <f t="shared" si="20"/>
        <v>4390572</v>
      </c>
      <c r="AB100" s="26"/>
      <c r="AC100" s="26"/>
      <c r="AD100" s="26"/>
      <c r="AE100" s="26"/>
      <c r="AF100" s="26"/>
      <c r="AG100" s="55">
        <v>0</v>
      </c>
      <c r="AH100" s="55">
        <v>0</v>
      </c>
      <c r="AI100" s="55"/>
      <c r="AJ100" s="7">
        <f t="shared" si="27"/>
        <v>4390572</v>
      </c>
      <c r="AK100" s="48" t="str">
        <f t="shared" si="21"/>
        <v xml:space="preserve"> </v>
      </c>
      <c r="AL100" s="49" t="str">
        <f t="shared" si="22"/>
        <v xml:space="preserve"> </v>
      </c>
    </row>
    <row r="101" spans="1:38" ht="15.95" customHeight="1">
      <c r="A101" s="63" t="s">
        <v>162</v>
      </c>
      <c r="B101" s="63" t="s">
        <v>377</v>
      </c>
      <c r="C101" s="63" t="s">
        <v>26</v>
      </c>
      <c r="D101" s="63" t="s">
        <v>378</v>
      </c>
      <c r="E101" s="20">
        <v>526.03</v>
      </c>
      <c r="F101" s="2">
        <f t="shared" si="23"/>
        <v>827971.22</v>
      </c>
      <c r="G101" s="64">
        <v>73902.010000000009</v>
      </c>
      <c r="H101" s="41">
        <v>69313</v>
      </c>
      <c r="I101" s="2">
        <f t="shared" si="14"/>
        <v>51984.75</v>
      </c>
      <c r="J101" s="41">
        <v>34953</v>
      </c>
      <c r="K101" s="41">
        <v>0</v>
      </c>
      <c r="L101" s="41">
        <v>0</v>
      </c>
      <c r="M101" s="41">
        <v>10812</v>
      </c>
      <c r="N101" s="2">
        <f t="shared" si="15"/>
        <v>171651.76</v>
      </c>
      <c r="O101" s="4">
        <f t="shared" si="16"/>
        <v>656319</v>
      </c>
      <c r="P101" s="41">
        <v>182</v>
      </c>
      <c r="Q101" s="41">
        <v>59</v>
      </c>
      <c r="R101" s="4">
        <f t="shared" si="17"/>
        <v>14926</v>
      </c>
      <c r="S101" s="6">
        <f t="shared" si="24"/>
        <v>38347.587</v>
      </c>
      <c r="T101" s="65">
        <v>4545019</v>
      </c>
      <c r="U101" s="6">
        <f t="shared" si="25"/>
        <v>4545.0190000000002</v>
      </c>
      <c r="V101" s="6">
        <f t="shared" si="18"/>
        <v>33802.567999999999</v>
      </c>
      <c r="W101" s="4">
        <f t="shared" si="26"/>
        <v>676051</v>
      </c>
      <c r="X101" s="25">
        <f t="shared" si="19"/>
        <v>1347296</v>
      </c>
      <c r="Y101" s="26">
        <v>0</v>
      </c>
      <c r="Z101" s="22">
        <v>0</v>
      </c>
      <c r="AA101" s="4">
        <f t="shared" si="20"/>
        <v>1347296</v>
      </c>
      <c r="AB101" s="26"/>
      <c r="AC101" s="26"/>
      <c r="AD101" s="26"/>
      <c r="AE101" s="26"/>
      <c r="AF101" s="26"/>
      <c r="AG101" s="55">
        <v>0</v>
      </c>
      <c r="AH101" s="55">
        <v>0</v>
      </c>
      <c r="AI101" s="55"/>
      <c r="AJ101" s="7">
        <f t="shared" si="27"/>
        <v>1347296</v>
      </c>
      <c r="AK101" s="48" t="str">
        <f t="shared" si="21"/>
        <v xml:space="preserve"> </v>
      </c>
      <c r="AL101" s="49" t="str">
        <f t="shared" si="22"/>
        <v xml:space="preserve"> </v>
      </c>
    </row>
    <row r="102" spans="1:38" ht="15.95" customHeight="1">
      <c r="A102" s="63" t="s">
        <v>162</v>
      </c>
      <c r="B102" s="63" t="s">
        <v>377</v>
      </c>
      <c r="C102" s="63" t="s">
        <v>52</v>
      </c>
      <c r="D102" s="63" t="s">
        <v>379</v>
      </c>
      <c r="E102" s="20">
        <v>1435.95</v>
      </c>
      <c r="F102" s="2">
        <f t="shared" si="23"/>
        <v>2260185.3000000003</v>
      </c>
      <c r="G102" s="64">
        <v>1035737.9500000001</v>
      </c>
      <c r="H102" s="41">
        <v>205239</v>
      </c>
      <c r="I102" s="2">
        <f t="shared" si="14"/>
        <v>153929.25</v>
      </c>
      <c r="J102" s="41">
        <v>103481</v>
      </c>
      <c r="K102" s="41">
        <v>756628</v>
      </c>
      <c r="L102" s="41">
        <v>280627</v>
      </c>
      <c r="M102" s="41">
        <v>159235</v>
      </c>
      <c r="N102" s="2">
        <f t="shared" si="15"/>
        <v>2489638.2000000002</v>
      </c>
      <c r="O102" s="4">
        <f t="shared" si="16"/>
        <v>0</v>
      </c>
      <c r="P102" s="41">
        <v>597</v>
      </c>
      <c r="Q102" s="41">
        <v>90</v>
      </c>
      <c r="R102" s="4">
        <f t="shared" si="17"/>
        <v>74685</v>
      </c>
      <c r="S102" s="6">
        <f t="shared" si="24"/>
        <v>104680.755</v>
      </c>
      <c r="T102" s="65">
        <v>66515232</v>
      </c>
      <c r="U102" s="6">
        <f t="shared" si="25"/>
        <v>66515.232000000004</v>
      </c>
      <c r="V102" s="6">
        <f t="shared" si="18"/>
        <v>38165.523000000001</v>
      </c>
      <c r="W102" s="4">
        <f t="shared" si="26"/>
        <v>763310</v>
      </c>
      <c r="X102" s="25">
        <f t="shared" si="19"/>
        <v>837995</v>
      </c>
      <c r="Y102" s="26">
        <v>0</v>
      </c>
      <c r="Z102" s="22">
        <v>0</v>
      </c>
      <c r="AA102" s="4">
        <f t="shared" si="20"/>
        <v>837995</v>
      </c>
      <c r="AB102" s="26"/>
      <c r="AC102" s="26"/>
      <c r="AD102" s="26"/>
      <c r="AE102" s="26"/>
      <c r="AF102" s="26"/>
      <c r="AG102" s="55">
        <v>0</v>
      </c>
      <c r="AH102" s="55">
        <v>0</v>
      </c>
      <c r="AI102" s="55"/>
      <c r="AJ102" s="7">
        <f t="shared" si="27"/>
        <v>837995</v>
      </c>
      <c r="AK102" s="48">
        <f t="shared" si="21"/>
        <v>1</v>
      </c>
      <c r="AL102" s="49" t="str">
        <f t="shared" si="22"/>
        <v xml:space="preserve"> </v>
      </c>
    </row>
    <row r="103" spans="1:38" ht="15.95" customHeight="1">
      <c r="A103" s="63" t="s">
        <v>162</v>
      </c>
      <c r="B103" s="63" t="s">
        <v>377</v>
      </c>
      <c r="C103" s="63" t="s">
        <v>191</v>
      </c>
      <c r="D103" s="63" t="s">
        <v>380</v>
      </c>
      <c r="E103" s="20">
        <v>498.35</v>
      </c>
      <c r="F103" s="2">
        <f t="shared" si="23"/>
        <v>784402.9</v>
      </c>
      <c r="G103" s="64">
        <v>151275.89000000001</v>
      </c>
      <c r="H103" s="41">
        <v>72483</v>
      </c>
      <c r="I103" s="2">
        <f t="shared" si="14"/>
        <v>54362.25</v>
      </c>
      <c r="J103" s="41">
        <v>36526</v>
      </c>
      <c r="K103" s="41">
        <v>267415</v>
      </c>
      <c r="L103" s="41">
        <v>90287</v>
      </c>
      <c r="M103" s="41">
        <v>74450</v>
      </c>
      <c r="N103" s="2">
        <f t="shared" si="15"/>
        <v>674316.14</v>
      </c>
      <c r="O103" s="4">
        <f t="shared" si="16"/>
        <v>110087</v>
      </c>
      <c r="P103" s="41">
        <v>167</v>
      </c>
      <c r="Q103" s="41">
        <v>90</v>
      </c>
      <c r="R103" s="4">
        <f t="shared" si="17"/>
        <v>20892</v>
      </c>
      <c r="S103" s="6">
        <f t="shared" si="24"/>
        <v>36329.714999999997</v>
      </c>
      <c r="T103" s="65">
        <v>9334837</v>
      </c>
      <c r="U103" s="6">
        <f t="shared" si="25"/>
        <v>9334.8369999999995</v>
      </c>
      <c r="V103" s="6">
        <f t="shared" si="18"/>
        <v>26994.877999999997</v>
      </c>
      <c r="W103" s="4">
        <f t="shared" si="26"/>
        <v>539898</v>
      </c>
      <c r="X103" s="25">
        <f t="shared" si="19"/>
        <v>670877</v>
      </c>
      <c r="Y103" s="26">
        <v>0</v>
      </c>
      <c r="Z103" s="22">
        <v>0</v>
      </c>
      <c r="AA103" s="4">
        <f t="shared" si="20"/>
        <v>670877</v>
      </c>
      <c r="AB103" s="26"/>
      <c r="AC103" s="26"/>
      <c r="AD103" s="26"/>
      <c r="AE103" s="26"/>
      <c r="AF103" s="26"/>
      <c r="AG103" s="55">
        <v>0</v>
      </c>
      <c r="AH103" s="55">
        <v>0</v>
      </c>
      <c r="AI103" s="55"/>
      <c r="AJ103" s="7">
        <f t="shared" si="27"/>
        <v>670877</v>
      </c>
      <c r="AK103" s="48" t="str">
        <f t="shared" si="21"/>
        <v xml:space="preserve"> </v>
      </c>
      <c r="AL103" s="49" t="str">
        <f t="shared" si="22"/>
        <v xml:space="preserve"> </v>
      </c>
    </row>
    <row r="104" spans="1:38" ht="15.95" customHeight="1">
      <c r="A104" s="63" t="s">
        <v>234</v>
      </c>
      <c r="B104" s="63" t="s">
        <v>381</v>
      </c>
      <c r="C104" s="63" t="s">
        <v>32</v>
      </c>
      <c r="D104" s="63" t="s">
        <v>382</v>
      </c>
      <c r="E104" s="20">
        <v>492.13</v>
      </c>
      <c r="F104" s="2">
        <f t="shared" si="23"/>
        <v>774612.62</v>
      </c>
      <c r="G104" s="64">
        <v>162696.49</v>
      </c>
      <c r="H104" s="41">
        <v>39480</v>
      </c>
      <c r="I104" s="2">
        <f t="shared" si="14"/>
        <v>29610</v>
      </c>
      <c r="J104" s="41">
        <v>47566</v>
      </c>
      <c r="K104" s="41">
        <v>0</v>
      </c>
      <c r="L104" s="41">
        <v>0</v>
      </c>
      <c r="M104" s="41">
        <v>76</v>
      </c>
      <c r="N104" s="2">
        <f t="shared" si="15"/>
        <v>239948.49</v>
      </c>
      <c r="O104" s="4">
        <f t="shared" si="16"/>
        <v>534664</v>
      </c>
      <c r="P104" s="41">
        <v>82</v>
      </c>
      <c r="Q104" s="41">
        <v>44</v>
      </c>
      <c r="R104" s="4">
        <f t="shared" si="17"/>
        <v>5015</v>
      </c>
      <c r="S104" s="6">
        <f t="shared" si="24"/>
        <v>35876.277000000002</v>
      </c>
      <c r="T104" s="65">
        <v>10462797</v>
      </c>
      <c r="U104" s="6">
        <f t="shared" si="25"/>
        <v>10462.797</v>
      </c>
      <c r="V104" s="6">
        <f t="shared" si="18"/>
        <v>25413.480000000003</v>
      </c>
      <c r="W104" s="4">
        <f t="shared" si="26"/>
        <v>508270</v>
      </c>
      <c r="X104" s="25">
        <f t="shared" si="19"/>
        <v>1047949</v>
      </c>
      <c r="Y104" s="26">
        <v>0</v>
      </c>
      <c r="Z104" s="22">
        <v>0</v>
      </c>
      <c r="AA104" s="4">
        <f t="shared" si="20"/>
        <v>1047949</v>
      </c>
      <c r="AB104" s="26"/>
      <c r="AC104" s="26"/>
      <c r="AD104" s="26"/>
      <c r="AE104" s="26"/>
      <c r="AF104" s="26"/>
      <c r="AG104" s="55">
        <v>0</v>
      </c>
      <c r="AH104" s="55">
        <v>0</v>
      </c>
      <c r="AI104" s="55"/>
      <c r="AJ104" s="7">
        <f t="shared" si="27"/>
        <v>1047949</v>
      </c>
      <c r="AK104" s="48" t="str">
        <f t="shared" si="21"/>
        <v xml:space="preserve"> </v>
      </c>
      <c r="AL104" s="49" t="str">
        <f t="shared" si="22"/>
        <v xml:space="preserve"> </v>
      </c>
    </row>
    <row r="105" spans="1:38" ht="15.95" customHeight="1">
      <c r="A105" s="63" t="s">
        <v>234</v>
      </c>
      <c r="B105" s="63" t="s">
        <v>381</v>
      </c>
      <c r="C105" s="63" t="s">
        <v>101</v>
      </c>
      <c r="D105" s="63" t="s">
        <v>383</v>
      </c>
      <c r="E105" s="20">
        <v>797.34</v>
      </c>
      <c r="F105" s="2">
        <f t="shared" si="23"/>
        <v>1255013.1600000001</v>
      </c>
      <c r="G105" s="64">
        <v>221240.3</v>
      </c>
      <c r="H105" s="41">
        <v>64550</v>
      </c>
      <c r="I105" s="2">
        <f t="shared" si="14"/>
        <v>48412.5</v>
      </c>
      <c r="J105" s="41">
        <v>74518</v>
      </c>
      <c r="K105" s="41">
        <v>0</v>
      </c>
      <c r="L105" s="41">
        <v>0</v>
      </c>
      <c r="M105" s="41">
        <v>274</v>
      </c>
      <c r="N105" s="2">
        <f t="shared" si="15"/>
        <v>344444.8</v>
      </c>
      <c r="O105" s="4">
        <f t="shared" si="16"/>
        <v>910568</v>
      </c>
      <c r="P105" s="41">
        <v>462</v>
      </c>
      <c r="Q105" s="41">
        <v>33</v>
      </c>
      <c r="R105" s="4">
        <f t="shared" si="17"/>
        <v>21192</v>
      </c>
      <c r="S105" s="6">
        <f t="shared" si="24"/>
        <v>58126.086000000003</v>
      </c>
      <c r="T105" s="65">
        <v>14329035</v>
      </c>
      <c r="U105" s="6">
        <f t="shared" si="25"/>
        <v>14329.035</v>
      </c>
      <c r="V105" s="6">
        <f t="shared" si="18"/>
        <v>43797.051000000007</v>
      </c>
      <c r="W105" s="4">
        <f t="shared" si="26"/>
        <v>875941</v>
      </c>
      <c r="X105" s="25">
        <f t="shared" si="19"/>
        <v>1807701</v>
      </c>
      <c r="Y105" s="26">
        <v>0</v>
      </c>
      <c r="Z105" s="22">
        <v>0</v>
      </c>
      <c r="AA105" s="4">
        <f t="shared" si="20"/>
        <v>1807701</v>
      </c>
      <c r="AB105" s="26"/>
      <c r="AC105" s="26"/>
      <c r="AD105" s="26"/>
      <c r="AE105" s="26"/>
      <c r="AF105" s="26"/>
      <c r="AG105" s="55">
        <v>0</v>
      </c>
      <c r="AH105" s="55">
        <v>0</v>
      </c>
      <c r="AI105" s="55"/>
      <c r="AJ105" s="7">
        <f t="shared" si="27"/>
        <v>1807701</v>
      </c>
      <c r="AK105" s="48" t="str">
        <f t="shared" si="21"/>
        <v xml:space="preserve"> </v>
      </c>
      <c r="AL105" s="49" t="str">
        <f t="shared" si="22"/>
        <v xml:space="preserve"> </v>
      </c>
    </row>
    <row r="106" spans="1:38" ht="15.95" customHeight="1">
      <c r="A106" s="63" t="s">
        <v>234</v>
      </c>
      <c r="B106" s="63" t="s">
        <v>381</v>
      </c>
      <c r="C106" s="63" t="s">
        <v>52</v>
      </c>
      <c r="D106" s="63" t="s">
        <v>384</v>
      </c>
      <c r="E106" s="20">
        <v>2673.45</v>
      </c>
      <c r="F106" s="2">
        <f t="shared" si="23"/>
        <v>4208010.3</v>
      </c>
      <c r="G106" s="64">
        <v>1682719.05</v>
      </c>
      <c r="H106" s="41">
        <v>217973</v>
      </c>
      <c r="I106" s="2">
        <f t="shared" si="14"/>
        <v>163479.75</v>
      </c>
      <c r="J106" s="41">
        <v>251600</v>
      </c>
      <c r="K106" s="41">
        <v>6440</v>
      </c>
      <c r="L106" s="41">
        <v>394878</v>
      </c>
      <c r="M106" s="41">
        <v>98121</v>
      </c>
      <c r="N106" s="2">
        <f t="shared" si="15"/>
        <v>2597237.7999999998</v>
      </c>
      <c r="O106" s="4">
        <f t="shared" si="16"/>
        <v>1610773</v>
      </c>
      <c r="P106" s="41">
        <v>1086</v>
      </c>
      <c r="Q106" s="41">
        <v>68</v>
      </c>
      <c r="R106" s="4">
        <f t="shared" si="17"/>
        <v>102649</v>
      </c>
      <c r="S106" s="6">
        <f t="shared" si="24"/>
        <v>194894.505</v>
      </c>
      <c r="T106" s="65">
        <v>107384751</v>
      </c>
      <c r="U106" s="6">
        <f t="shared" si="25"/>
        <v>107384.751</v>
      </c>
      <c r="V106" s="6">
        <f t="shared" si="18"/>
        <v>87509.754000000001</v>
      </c>
      <c r="W106" s="4">
        <f t="shared" si="26"/>
        <v>1750195</v>
      </c>
      <c r="X106" s="25">
        <f t="shared" si="19"/>
        <v>3463617</v>
      </c>
      <c r="Y106" s="26">
        <v>0</v>
      </c>
      <c r="Z106" s="22">
        <v>0</v>
      </c>
      <c r="AA106" s="4">
        <f t="shared" si="20"/>
        <v>3463617</v>
      </c>
      <c r="AB106" s="26"/>
      <c r="AC106" s="26"/>
      <c r="AD106" s="26"/>
      <c r="AE106" s="26"/>
      <c r="AF106" s="26"/>
      <c r="AG106" s="55">
        <v>0</v>
      </c>
      <c r="AH106" s="55">
        <v>0</v>
      </c>
      <c r="AI106" s="55"/>
      <c r="AJ106" s="7">
        <f t="shared" si="27"/>
        <v>3463617</v>
      </c>
      <c r="AK106" s="48" t="str">
        <f t="shared" si="21"/>
        <v xml:space="preserve"> </v>
      </c>
      <c r="AL106" s="49" t="str">
        <f t="shared" si="22"/>
        <v xml:space="preserve"> </v>
      </c>
    </row>
    <row r="107" spans="1:38" ht="15.95" customHeight="1">
      <c r="A107" s="63" t="s">
        <v>234</v>
      </c>
      <c r="B107" s="63" t="s">
        <v>381</v>
      </c>
      <c r="C107" s="63" t="s">
        <v>191</v>
      </c>
      <c r="D107" s="63" t="s">
        <v>385</v>
      </c>
      <c r="E107" s="20">
        <v>395.53</v>
      </c>
      <c r="F107" s="2">
        <f t="shared" si="23"/>
        <v>622564.22</v>
      </c>
      <c r="G107" s="64">
        <v>88065.42</v>
      </c>
      <c r="H107" s="41">
        <v>28468</v>
      </c>
      <c r="I107" s="2">
        <f t="shared" si="14"/>
        <v>21351</v>
      </c>
      <c r="J107" s="41">
        <v>32875</v>
      </c>
      <c r="K107" s="41">
        <v>835</v>
      </c>
      <c r="L107" s="41">
        <v>81745</v>
      </c>
      <c r="M107" s="41">
        <v>55160</v>
      </c>
      <c r="N107" s="2">
        <f t="shared" si="15"/>
        <v>280031.42</v>
      </c>
      <c r="O107" s="4">
        <f t="shared" si="16"/>
        <v>342533</v>
      </c>
      <c r="P107" s="41">
        <v>143</v>
      </c>
      <c r="Q107" s="41">
        <v>92</v>
      </c>
      <c r="R107" s="4">
        <f t="shared" si="17"/>
        <v>18287</v>
      </c>
      <c r="S107" s="6">
        <f t="shared" si="24"/>
        <v>28834.136999999999</v>
      </c>
      <c r="T107" s="65">
        <v>5067787</v>
      </c>
      <c r="U107" s="6">
        <f t="shared" si="25"/>
        <v>5067.7870000000003</v>
      </c>
      <c r="V107" s="6">
        <f t="shared" si="18"/>
        <v>23766.35</v>
      </c>
      <c r="W107" s="4">
        <f t="shared" si="26"/>
        <v>475327</v>
      </c>
      <c r="X107" s="25">
        <f t="shared" si="19"/>
        <v>836147</v>
      </c>
      <c r="Y107" s="26">
        <v>0</v>
      </c>
      <c r="Z107" s="22">
        <v>0</v>
      </c>
      <c r="AA107" s="4">
        <f t="shared" si="20"/>
        <v>836147</v>
      </c>
      <c r="AB107" s="26"/>
      <c r="AC107" s="26"/>
      <c r="AD107" s="26"/>
      <c r="AE107" s="26"/>
      <c r="AF107" s="26"/>
      <c r="AG107" s="55">
        <v>0</v>
      </c>
      <c r="AH107" s="55">
        <v>0</v>
      </c>
      <c r="AI107" s="55"/>
      <c r="AJ107" s="7">
        <f t="shared" si="27"/>
        <v>836147</v>
      </c>
      <c r="AK107" s="48" t="str">
        <f t="shared" si="21"/>
        <v xml:space="preserve"> </v>
      </c>
      <c r="AL107" s="49" t="str">
        <f t="shared" si="22"/>
        <v xml:space="preserve"> </v>
      </c>
    </row>
    <row r="108" spans="1:38" ht="15.95" customHeight="1">
      <c r="A108" s="63" t="s">
        <v>234</v>
      </c>
      <c r="B108" s="63" t="s">
        <v>381</v>
      </c>
      <c r="C108" s="63" t="s">
        <v>97</v>
      </c>
      <c r="D108" s="63" t="s">
        <v>386</v>
      </c>
      <c r="E108" s="20">
        <v>699.06</v>
      </c>
      <c r="F108" s="2">
        <f t="shared" si="23"/>
        <v>1100320.44</v>
      </c>
      <c r="G108" s="64">
        <v>175684.56</v>
      </c>
      <c r="H108" s="41">
        <v>51799</v>
      </c>
      <c r="I108" s="2">
        <f t="shared" si="14"/>
        <v>38849.25</v>
      </c>
      <c r="J108" s="41">
        <v>59780</v>
      </c>
      <c r="K108" s="41">
        <v>1534</v>
      </c>
      <c r="L108" s="41">
        <v>136121</v>
      </c>
      <c r="M108" s="41">
        <v>58124</v>
      </c>
      <c r="N108" s="2">
        <f t="shared" si="15"/>
        <v>470092.81</v>
      </c>
      <c r="O108" s="4">
        <f t="shared" si="16"/>
        <v>630228</v>
      </c>
      <c r="P108" s="41">
        <v>273</v>
      </c>
      <c r="Q108" s="41">
        <v>75</v>
      </c>
      <c r="R108" s="4">
        <f t="shared" si="17"/>
        <v>28460</v>
      </c>
      <c r="S108" s="6">
        <f t="shared" si="24"/>
        <v>50961.474000000002</v>
      </c>
      <c r="T108" s="65">
        <v>9874459</v>
      </c>
      <c r="U108" s="6">
        <f t="shared" si="25"/>
        <v>9874.4590000000007</v>
      </c>
      <c r="V108" s="6">
        <f t="shared" si="18"/>
        <v>41087.014999999999</v>
      </c>
      <c r="W108" s="4">
        <f t="shared" si="26"/>
        <v>821740</v>
      </c>
      <c r="X108" s="25">
        <f t="shared" si="19"/>
        <v>1480428</v>
      </c>
      <c r="Y108" s="26">
        <v>0</v>
      </c>
      <c r="Z108" s="22">
        <v>0</v>
      </c>
      <c r="AA108" s="4">
        <f t="shared" si="20"/>
        <v>1480428</v>
      </c>
      <c r="AB108" s="26"/>
      <c r="AC108" s="26"/>
      <c r="AD108" s="26"/>
      <c r="AE108" s="26"/>
      <c r="AF108" s="26"/>
      <c r="AG108" s="55">
        <v>0</v>
      </c>
      <c r="AH108" s="55">
        <v>0</v>
      </c>
      <c r="AI108" s="55"/>
      <c r="AJ108" s="7">
        <f t="shared" si="27"/>
        <v>1480428</v>
      </c>
      <c r="AK108" s="48" t="str">
        <f t="shared" si="21"/>
        <v xml:space="preserve"> </v>
      </c>
      <c r="AL108" s="49" t="str">
        <f t="shared" si="22"/>
        <v xml:space="preserve"> </v>
      </c>
    </row>
    <row r="109" spans="1:38" ht="15.95" customHeight="1">
      <c r="A109" s="63" t="s">
        <v>234</v>
      </c>
      <c r="B109" s="63" t="s">
        <v>381</v>
      </c>
      <c r="C109" s="63" t="s">
        <v>208</v>
      </c>
      <c r="D109" s="63" t="s">
        <v>387</v>
      </c>
      <c r="E109" s="20">
        <v>583.29999999999995</v>
      </c>
      <c r="F109" s="2">
        <f t="shared" si="23"/>
        <v>918114.2</v>
      </c>
      <c r="G109" s="64">
        <v>268692.07</v>
      </c>
      <c r="H109" s="41">
        <v>40865</v>
      </c>
      <c r="I109" s="2">
        <f t="shared" si="14"/>
        <v>30648.75</v>
      </c>
      <c r="J109" s="41">
        <v>47139</v>
      </c>
      <c r="K109" s="41">
        <v>1220</v>
      </c>
      <c r="L109" s="41">
        <v>125170</v>
      </c>
      <c r="M109" s="41">
        <v>43504</v>
      </c>
      <c r="N109" s="2">
        <f t="shared" si="15"/>
        <v>516373.82</v>
      </c>
      <c r="O109" s="4">
        <f t="shared" si="16"/>
        <v>401740</v>
      </c>
      <c r="P109" s="41">
        <v>119</v>
      </c>
      <c r="Q109" s="41">
        <v>90</v>
      </c>
      <c r="R109" s="4">
        <f t="shared" si="17"/>
        <v>14887</v>
      </c>
      <c r="S109" s="6">
        <f t="shared" si="24"/>
        <v>42522.57</v>
      </c>
      <c r="T109" s="65">
        <v>16028878</v>
      </c>
      <c r="U109" s="6">
        <f t="shared" si="25"/>
        <v>16028.878000000001</v>
      </c>
      <c r="V109" s="6">
        <f t="shared" si="18"/>
        <v>26493.691999999999</v>
      </c>
      <c r="W109" s="4">
        <f t="shared" si="26"/>
        <v>529874</v>
      </c>
      <c r="X109" s="25">
        <f t="shared" si="19"/>
        <v>946501</v>
      </c>
      <c r="Y109" s="26">
        <v>0</v>
      </c>
      <c r="Z109" s="22">
        <v>0</v>
      </c>
      <c r="AA109" s="4">
        <f t="shared" si="20"/>
        <v>946501</v>
      </c>
      <c r="AB109" s="26"/>
      <c r="AC109" s="26"/>
      <c r="AD109" s="26"/>
      <c r="AE109" s="26"/>
      <c r="AF109" s="26"/>
      <c r="AG109" s="55">
        <v>0</v>
      </c>
      <c r="AH109" s="55">
        <v>0</v>
      </c>
      <c r="AI109" s="55"/>
      <c r="AJ109" s="7">
        <f t="shared" si="27"/>
        <v>946501</v>
      </c>
      <c r="AK109" s="48" t="str">
        <f t="shared" si="21"/>
        <v xml:space="preserve"> </v>
      </c>
      <c r="AL109" s="49" t="str">
        <f t="shared" si="22"/>
        <v xml:space="preserve"> </v>
      </c>
    </row>
    <row r="110" spans="1:38" ht="15.95" customHeight="1">
      <c r="A110" s="63" t="s">
        <v>234</v>
      </c>
      <c r="B110" s="63" t="s">
        <v>381</v>
      </c>
      <c r="C110" s="63" t="s">
        <v>30</v>
      </c>
      <c r="D110" s="63" t="s">
        <v>388</v>
      </c>
      <c r="E110" s="20">
        <v>25390.21</v>
      </c>
      <c r="F110" s="2">
        <f t="shared" si="23"/>
        <v>39964190.539999999</v>
      </c>
      <c r="G110" s="64">
        <v>6658450.46</v>
      </c>
      <c r="H110" s="41">
        <v>1946470</v>
      </c>
      <c r="I110" s="2">
        <f t="shared" si="14"/>
        <v>1459852.5</v>
      </c>
      <c r="J110" s="41">
        <v>2246212</v>
      </c>
      <c r="K110" s="41">
        <v>57726</v>
      </c>
      <c r="L110" s="41">
        <v>6562430</v>
      </c>
      <c r="M110" s="41">
        <v>36220</v>
      </c>
      <c r="N110" s="2">
        <f t="shared" si="15"/>
        <v>17020890.960000001</v>
      </c>
      <c r="O110" s="4">
        <f t="shared" si="16"/>
        <v>22943300</v>
      </c>
      <c r="P110" s="41">
        <v>7363</v>
      </c>
      <c r="Q110" s="41">
        <v>33</v>
      </c>
      <c r="R110" s="4">
        <f t="shared" si="17"/>
        <v>337741</v>
      </c>
      <c r="S110" s="6">
        <f t="shared" si="24"/>
        <v>1850946.3089999999</v>
      </c>
      <c r="T110" s="65">
        <v>424917068</v>
      </c>
      <c r="U110" s="6">
        <f t="shared" si="25"/>
        <v>424917.06800000003</v>
      </c>
      <c r="V110" s="6">
        <f t="shared" si="18"/>
        <v>1426029.2409999999</v>
      </c>
      <c r="W110" s="4">
        <f t="shared" si="26"/>
        <v>28520585</v>
      </c>
      <c r="X110" s="25">
        <f t="shared" si="19"/>
        <v>51801626</v>
      </c>
      <c r="Y110" s="26">
        <v>0</v>
      </c>
      <c r="Z110" s="22">
        <v>0</v>
      </c>
      <c r="AA110" s="4">
        <f t="shared" si="20"/>
        <v>51801626</v>
      </c>
      <c r="AB110" s="26"/>
      <c r="AC110" s="26"/>
      <c r="AD110" s="26"/>
      <c r="AE110" s="26"/>
      <c r="AF110" s="26"/>
      <c r="AG110" s="55">
        <v>0</v>
      </c>
      <c r="AH110" s="55">
        <v>0</v>
      </c>
      <c r="AI110" s="55"/>
      <c r="AJ110" s="7">
        <f t="shared" si="27"/>
        <v>51801626</v>
      </c>
      <c r="AK110" s="48" t="str">
        <f t="shared" si="21"/>
        <v xml:space="preserve"> </v>
      </c>
      <c r="AL110" s="49" t="str">
        <f t="shared" si="22"/>
        <v xml:space="preserve"> </v>
      </c>
    </row>
    <row r="111" spans="1:38" ht="15.95" customHeight="1">
      <c r="A111" s="63" t="s">
        <v>234</v>
      </c>
      <c r="B111" s="63" t="s">
        <v>381</v>
      </c>
      <c r="C111" s="63" t="s">
        <v>94</v>
      </c>
      <c r="D111" s="63" t="s">
        <v>389</v>
      </c>
      <c r="E111" s="20">
        <v>733.1</v>
      </c>
      <c r="F111" s="2">
        <f t="shared" si="23"/>
        <v>1153899.4000000001</v>
      </c>
      <c r="G111" s="64">
        <v>219683.27</v>
      </c>
      <c r="H111" s="41">
        <v>55482</v>
      </c>
      <c r="I111" s="2">
        <f t="shared" si="14"/>
        <v>41611.5</v>
      </c>
      <c r="J111" s="41">
        <v>64017</v>
      </c>
      <c r="K111" s="41">
        <v>1649</v>
      </c>
      <c r="L111" s="41">
        <v>156532</v>
      </c>
      <c r="M111" s="41">
        <v>57822</v>
      </c>
      <c r="N111" s="2">
        <f t="shared" si="15"/>
        <v>541314.77</v>
      </c>
      <c r="O111" s="4">
        <f t="shared" si="16"/>
        <v>612585</v>
      </c>
      <c r="P111" s="41">
        <v>199</v>
      </c>
      <c r="Q111" s="41">
        <v>73</v>
      </c>
      <c r="R111" s="4">
        <f t="shared" si="17"/>
        <v>20193</v>
      </c>
      <c r="S111" s="6">
        <f t="shared" si="24"/>
        <v>53442.99</v>
      </c>
      <c r="T111" s="65">
        <v>13483233</v>
      </c>
      <c r="U111" s="6">
        <f t="shared" si="25"/>
        <v>13483.233</v>
      </c>
      <c r="V111" s="6">
        <f t="shared" si="18"/>
        <v>39959.756999999998</v>
      </c>
      <c r="W111" s="4">
        <f t="shared" si="26"/>
        <v>799195</v>
      </c>
      <c r="X111" s="25">
        <f t="shared" si="19"/>
        <v>1431973</v>
      </c>
      <c r="Y111" s="26">
        <v>0</v>
      </c>
      <c r="Z111" s="22">
        <v>0</v>
      </c>
      <c r="AA111" s="4">
        <f t="shared" si="20"/>
        <v>1431973</v>
      </c>
      <c r="AB111" s="26"/>
      <c r="AC111" s="26"/>
      <c r="AD111" s="26"/>
      <c r="AE111" s="26"/>
      <c r="AF111" s="26"/>
      <c r="AG111" s="55">
        <v>0</v>
      </c>
      <c r="AH111" s="55">
        <v>0</v>
      </c>
      <c r="AI111" s="55"/>
      <c r="AJ111" s="7">
        <f t="shared" si="27"/>
        <v>1431973</v>
      </c>
      <c r="AK111" s="48" t="str">
        <f t="shared" si="21"/>
        <v xml:space="preserve"> </v>
      </c>
      <c r="AL111" s="49" t="str">
        <f t="shared" si="22"/>
        <v xml:space="preserve"> </v>
      </c>
    </row>
    <row r="112" spans="1:38" ht="15.95" customHeight="1">
      <c r="A112" s="63" t="s">
        <v>234</v>
      </c>
      <c r="B112" s="63" t="s">
        <v>381</v>
      </c>
      <c r="C112" s="63" t="s">
        <v>14</v>
      </c>
      <c r="D112" s="63" t="s">
        <v>390</v>
      </c>
      <c r="E112" s="20">
        <v>3026.48</v>
      </c>
      <c r="F112" s="2">
        <f t="shared" si="23"/>
        <v>4763679.5200000005</v>
      </c>
      <c r="G112" s="64">
        <v>1055708.05</v>
      </c>
      <c r="H112" s="41">
        <v>241451</v>
      </c>
      <c r="I112" s="2">
        <f t="shared" si="14"/>
        <v>181088.25</v>
      </c>
      <c r="J112" s="41">
        <v>278731</v>
      </c>
      <c r="K112" s="41">
        <v>7122</v>
      </c>
      <c r="L112" s="41">
        <v>405781</v>
      </c>
      <c r="M112" s="41">
        <v>111993</v>
      </c>
      <c r="N112" s="2">
        <f t="shared" si="15"/>
        <v>2040423.3</v>
      </c>
      <c r="O112" s="4">
        <f t="shared" si="16"/>
        <v>2723256</v>
      </c>
      <c r="P112" s="41">
        <v>1203</v>
      </c>
      <c r="Q112" s="41">
        <v>33</v>
      </c>
      <c r="R112" s="4">
        <f t="shared" si="17"/>
        <v>55182</v>
      </c>
      <c r="S112" s="6">
        <f t="shared" si="24"/>
        <v>220630.39199999999</v>
      </c>
      <c r="T112" s="65">
        <v>63064997</v>
      </c>
      <c r="U112" s="6">
        <f t="shared" si="25"/>
        <v>63064.997000000003</v>
      </c>
      <c r="V112" s="6">
        <f t="shared" si="18"/>
        <v>157565.39499999999</v>
      </c>
      <c r="W112" s="4">
        <f t="shared" si="26"/>
        <v>3151308</v>
      </c>
      <c r="X112" s="25">
        <f t="shared" si="19"/>
        <v>5929746</v>
      </c>
      <c r="Y112" s="26">
        <v>0</v>
      </c>
      <c r="Z112" s="22">
        <v>0</v>
      </c>
      <c r="AA112" s="4">
        <f t="shared" si="20"/>
        <v>5929746</v>
      </c>
      <c r="AB112" s="26"/>
      <c r="AC112" s="26"/>
      <c r="AD112" s="26"/>
      <c r="AE112" s="26"/>
      <c r="AF112" s="26"/>
      <c r="AG112" s="55">
        <v>0</v>
      </c>
      <c r="AH112" s="55">
        <v>0</v>
      </c>
      <c r="AI112" s="55"/>
      <c r="AJ112" s="7">
        <f t="shared" si="27"/>
        <v>5929746</v>
      </c>
      <c r="AK112" s="48" t="str">
        <f t="shared" si="21"/>
        <v xml:space="preserve"> </v>
      </c>
      <c r="AL112" s="49" t="str">
        <f t="shared" si="22"/>
        <v xml:space="preserve"> </v>
      </c>
    </row>
    <row r="113" spans="1:38" ht="15.95" customHeight="1">
      <c r="A113" s="63" t="s">
        <v>234</v>
      </c>
      <c r="B113" s="63" t="s">
        <v>381</v>
      </c>
      <c r="C113" s="63" t="s">
        <v>31</v>
      </c>
      <c r="D113" s="63" t="s">
        <v>391</v>
      </c>
      <c r="E113" s="20">
        <v>590.73</v>
      </c>
      <c r="F113" s="2">
        <f t="shared" si="23"/>
        <v>929809.02</v>
      </c>
      <c r="G113" s="64">
        <v>155956.32999999999</v>
      </c>
      <c r="H113" s="41">
        <v>34088</v>
      </c>
      <c r="I113" s="2">
        <f t="shared" si="14"/>
        <v>25566</v>
      </c>
      <c r="J113" s="41">
        <v>39342</v>
      </c>
      <c r="K113" s="41">
        <v>1009</v>
      </c>
      <c r="L113" s="41">
        <v>91867</v>
      </c>
      <c r="M113" s="41">
        <v>166364</v>
      </c>
      <c r="N113" s="2">
        <f t="shared" si="15"/>
        <v>480104.32999999996</v>
      </c>
      <c r="O113" s="4">
        <f t="shared" si="16"/>
        <v>449705</v>
      </c>
      <c r="P113" s="41">
        <v>140</v>
      </c>
      <c r="Q113" s="41">
        <v>136</v>
      </c>
      <c r="R113" s="4">
        <f t="shared" si="17"/>
        <v>26466</v>
      </c>
      <c r="S113" s="6">
        <f t="shared" si="24"/>
        <v>43064.216999999997</v>
      </c>
      <c r="T113" s="65">
        <v>9007266</v>
      </c>
      <c r="U113" s="6">
        <f t="shared" si="25"/>
        <v>9007.2659999999996</v>
      </c>
      <c r="V113" s="6">
        <f t="shared" si="18"/>
        <v>34056.951000000001</v>
      </c>
      <c r="W113" s="4">
        <f t="shared" si="26"/>
        <v>681139</v>
      </c>
      <c r="X113" s="25">
        <f t="shared" si="19"/>
        <v>1157310</v>
      </c>
      <c r="Y113" s="26">
        <v>0</v>
      </c>
      <c r="Z113" s="22">
        <v>0</v>
      </c>
      <c r="AA113" s="4">
        <f t="shared" si="20"/>
        <v>1157310</v>
      </c>
      <c r="AB113" s="26"/>
      <c r="AC113" s="26"/>
      <c r="AD113" s="26"/>
      <c r="AE113" s="26"/>
      <c r="AF113" s="26"/>
      <c r="AG113" s="55">
        <v>0</v>
      </c>
      <c r="AH113" s="55">
        <v>0</v>
      </c>
      <c r="AI113" s="55"/>
      <c r="AJ113" s="7">
        <f t="shared" si="27"/>
        <v>1157310</v>
      </c>
      <c r="AK113" s="48" t="str">
        <f t="shared" si="21"/>
        <v xml:space="preserve"> </v>
      </c>
      <c r="AL113" s="49" t="str">
        <f t="shared" si="22"/>
        <v xml:space="preserve"> </v>
      </c>
    </row>
    <row r="114" spans="1:38" ht="15.95" customHeight="1">
      <c r="A114" s="63" t="s">
        <v>128</v>
      </c>
      <c r="B114" s="63" t="s">
        <v>392</v>
      </c>
      <c r="C114" s="63" t="s">
        <v>52</v>
      </c>
      <c r="D114" s="63" t="s">
        <v>393</v>
      </c>
      <c r="E114" s="20">
        <v>1099.29</v>
      </c>
      <c r="F114" s="2">
        <f t="shared" si="23"/>
        <v>1730282.46</v>
      </c>
      <c r="G114" s="64">
        <v>277060.32</v>
      </c>
      <c r="H114" s="41">
        <v>89547</v>
      </c>
      <c r="I114" s="2">
        <f t="shared" si="14"/>
        <v>67160.25</v>
      </c>
      <c r="J114" s="41">
        <v>100984</v>
      </c>
      <c r="K114" s="41">
        <v>38574</v>
      </c>
      <c r="L114" s="41">
        <v>280320</v>
      </c>
      <c r="M114" s="41">
        <v>159514</v>
      </c>
      <c r="N114" s="2">
        <f t="shared" si="15"/>
        <v>923612.57000000007</v>
      </c>
      <c r="O114" s="4">
        <f t="shared" si="16"/>
        <v>806670</v>
      </c>
      <c r="P114" s="41">
        <v>126</v>
      </c>
      <c r="Q114" s="41">
        <v>123</v>
      </c>
      <c r="R114" s="4">
        <f t="shared" si="17"/>
        <v>21542</v>
      </c>
      <c r="S114" s="6">
        <f t="shared" si="24"/>
        <v>80138.240999999995</v>
      </c>
      <c r="T114" s="65">
        <v>16864700</v>
      </c>
      <c r="U114" s="6">
        <f t="shared" si="25"/>
        <v>16864.7</v>
      </c>
      <c r="V114" s="6">
        <f t="shared" si="18"/>
        <v>63273.540999999997</v>
      </c>
      <c r="W114" s="4">
        <f t="shared" si="26"/>
        <v>1265471</v>
      </c>
      <c r="X114" s="25">
        <f t="shared" si="19"/>
        <v>2093683</v>
      </c>
      <c r="Y114" s="26">
        <v>0</v>
      </c>
      <c r="Z114" s="22">
        <v>0</v>
      </c>
      <c r="AA114" s="4">
        <f t="shared" si="20"/>
        <v>2093683</v>
      </c>
      <c r="AB114" s="26"/>
      <c r="AC114" s="26"/>
      <c r="AD114" s="26"/>
      <c r="AE114" s="26"/>
      <c r="AF114" s="26"/>
      <c r="AG114" s="55">
        <v>0</v>
      </c>
      <c r="AH114" s="55">
        <v>0</v>
      </c>
      <c r="AI114" s="55"/>
      <c r="AJ114" s="7">
        <f t="shared" si="27"/>
        <v>2093683</v>
      </c>
      <c r="AK114" s="48" t="str">
        <f t="shared" si="21"/>
        <v xml:space="preserve"> </v>
      </c>
      <c r="AL114" s="49" t="str">
        <f t="shared" si="22"/>
        <v xml:space="preserve"> </v>
      </c>
    </row>
    <row r="115" spans="1:38" ht="15.95" customHeight="1">
      <c r="A115" s="63" t="s">
        <v>128</v>
      </c>
      <c r="B115" s="63" t="s">
        <v>392</v>
      </c>
      <c r="C115" s="63" t="s">
        <v>129</v>
      </c>
      <c r="D115" s="63" t="s">
        <v>394</v>
      </c>
      <c r="E115" s="20">
        <v>422.84</v>
      </c>
      <c r="F115" s="2">
        <f t="shared" si="23"/>
        <v>665550.15999999992</v>
      </c>
      <c r="G115" s="64">
        <v>136646.66</v>
      </c>
      <c r="H115" s="41">
        <v>28180</v>
      </c>
      <c r="I115" s="2">
        <f t="shared" si="14"/>
        <v>21135</v>
      </c>
      <c r="J115" s="41">
        <v>31716</v>
      </c>
      <c r="K115" s="41">
        <v>12181</v>
      </c>
      <c r="L115" s="41">
        <v>118377</v>
      </c>
      <c r="M115" s="41">
        <v>52608</v>
      </c>
      <c r="N115" s="2">
        <f t="shared" si="15"/>
        <v>372663.66000000003</v>
      </c>
      <c r="O115" s="4">
        <f t="shared" si="16"/>
        <v>292887</v>
      </c>
      <c r="P115" s="41">
        <v>53</v>
      </c>
      <c r="Q115" s="41">
        <v>167</v>
      </c>
      <c r="R115" s="4">
        <f t="shared" si="17"/>
        <v>12303</v>
      </c>
      <c r="S115" s="6">
        <f t="shared" si="24"/>
        <v>30825.036</v>
      </c>
      <c r="T115" s="65">
        <v>8218315</v>
      </c>
      <c r="U115" s="6">
        <f t="shared" si="25"/>
        <v>8218.3150000000005</v>
      </c>
      <c r="V115" s="6">
        <f t="shared" si="18"/>
        <v>22606.720999999998</v>
      </c>
      <c r="W115" s="4">
        <f t="shared" si="26"/>
        <v>452134</v>
      </c>
      <c r="X115" s="25">
        <f t="shared" si="19"/>
        <v>757324</v>
      </c>
      <c r="Y115" s="26">
        <v>0</v>
      </c>
      <c r="Z115" s="22">
        <v>0</v>
      </c>
      <c r="AA115" s="4">
        <f t="shared" si="20"/>
        <v>757324</v>
      </c>
      <c r="AB115" s="26"/>
      <c r="AC115" s="26"/>
      <c r="AD115" s="26"/>
      <c r="AE115" s="26"/>
      <c r="AF115" s="26"/>
      <c r="AG115" s="55">
        <v>0</v>
      </c>
      <c r="AH115" s="55">
        <v>0</v>
      </c>
      <c r="AI115" s="55"/>
      <c r="AJ115" s="7">
        <f t="shared" si="27"/>
        <v>757324</v>
      </c>
      <c r="AK115" s="48" t="str">
        <f t="shared" si="21"/>
        <v xml:space="preserve"> </v>
      </c>
      <c r="AL115" s="49" t="str">
        <f t="shared" si="22"/>
        <v xml:space="preserve"> </v>
      </c>
    </row>
    <row r="116" spans="1:38" ht="15.95" customHeight="1">
      <c r="A116" s="63" t="s">
        <v>128</v>
      </c>
      <c r="B116" s="63" t="s">
        <v>392</v>
      </c>
      <c r="C116" s="63" t="s">
        <v>130</v>
      </c>
      <c r="D116" s="63" t="s">
        <v>395</v>
      </c>
      <c r="E116" s="20">
        <v>431.36</v>
      </c>
      <c r="F116" s="2">
        <f t="shared" si="23"/>
        <v>678960.64000000001</v>
      </c>
      <c r="G116" s="64">
        <v>137099.47</v>
      </c>
      <c r="H116" s="41">
        <v>25886</v>
      </c>
      <c r="I116" s="2">
        <f t="shared" si="14"/>
        <v>19414.5</v>
      </c>
      <c r="J116" s="41">
        <v>29060</v>
      </c>
      <c r="K116" s="41">
        <v>11211</v>
      </c>
      <c r="L116" s="41">
        <v>99550</v>
      </c>
      <c r="M116" s="41">
        <v>52151</v>
      </c>
      <c r="N116" s="2">
        <f t="shared" si="15"/>
        <v>348485.97</v>
      </c>
      <c r="O116" s="4">
        <f t="shared" si="16"/>
        <v>330475</v>
      </c>
      <c r="P116" s="41">
        <v>143</v>
      </c>
      <c r="Q116" s="41">
        <v>119</v>
      </c>
      <c r="R116" s="4">
        <f t="shared" si="17"/>
        <v>23654</v>
      </c>
      <c r="S116" s="6">
        <f t="shared" si="24"/>
        <v>31446.144</v>
      </c>
      <c r="T116" s="65">
        <v>8351121</v>
      </c>
      <c r="U116" s="6">
        <f t="shared" si="25"/>
        <v>8351.1209999999992</v>
      </c>
      <c r="V116" s="6">
        <f t="shared" si="18"/>
        <v>23095.023000000001</v>
      </c>
      <c r="W116" s="4">
        <f t="shared" si="26"/>
        <v>461900</v>
      </c>
      <c r="X116" s="25">
        <f t="shared" si="19"/>
        <v>816029</v>
      </c>
      <c r="Y116" s="26">
        <v>0</v>
      </c>
      <c r="Z116" s="22">
        <v>0</v>
      </c>
      <c r="AA116" s="4">
        <f t="shared" si="20"/>
        <v>816029</v>
      </c>
      <c r="AB116" s="26"/>
      <c r="AC116" s="26"/>
      <c r="AD116" s="26"/>
      <c r="AE116" s="26"/>
      <c r="AF116" s="26"/>
      <c r="AG116" s="55">
        <v>0</v>
      </c>
      <c r="AH116" s="55">
        <v>0</v>
      </c>
      <c r="AI116" s="55"/>
      <c r="AJ116" s="7">
        <f t="shared" si="27"/>
        <v>816029</v>
      </c>
      <c r="AK116" s="48" t="str">
        <f t="shared" si="21"/>
        <v xml:space="preserve"> </v>
      </c>
      <c r="AL116" s="49" t="str">
        <f t="shared" si="22"/>
        <v xml:space="preserve"> </v>
      </c>
    </row>
    <row r="117" spans="1:38" ht="15.95" customHeight="1">
      <c r="A117" s="63" t="s">
        <v>237</v>
      </c>
      <c r="B117" s="63" t="s">
        <v>396</v>
      </c>
      <c r="C117" s="63" t="s">
        <v>205</v>
      </c>
      <c r="D117" s="63" t="s">
        <v>878</v>
      </c>
      <c r="E117" s="20">
        <v>102.68</v>
      </c>
      <c r="F117" s="2">
        <f t="shared" si="23"/>
        <v>161618.32</v>
      </c>
      <c r="G117" s="64">
        <v>106981.11</v>
      </c>
      <c r="H117" s="41">
        <v>108601</v>
      </c>
      <c r="I117" s="2">
        <f t="shared" si="14"/>
        <v>81450.75</v>
      </c>
      <c r="J117" s="41">
        <v>109672</v>
      </c>
      <c r="K117" s="41">
        <v>0</v>
      </c>
      <c r="L117" s="41">
        <v>0</v>
      </c>
      <c r="M117" s="41">
        <v>30835</v>
      </c>
      <c r="N117" s="2">
        <f t="shared" si="15"/>
        <v>328938.86</v>
      </c>
      <c r="O117" s="4">
        <f t="shared" si="16"/>
        <v>0</v>
      </c>
      <c r="P117" s="41">
        <v>41</v>
      </c>
      <c r="Q117" s="41">
        <v>161</v>
      </c>
      <c r="R117" s="4">
        <f t="shared" si="17"/>
        <v>9175</v>
      </c>
      <c r="S117" s="6">
        <f t="shared" si="24"/>
        <v>7485.3720000000003</v>
      </c>
      <c r="T117" s="65">
        <v>5798434</v>
      </c>
      <c r="U117" s="6">
        <f t="shared" si="25"/>
        <v>5798.4340000000002</v>
      </c>
      <c r="V117" s="6">
        <f t="shared" si="18"/>
        <v>1686.9380000000001</v>
      </c>
      <c r="W117" s="4">
        <f t="shared" si="26"/>
        <v>33739</v>
      </c>
      <c r="X117" s="25">
        <f t="shared" si="19"/>
        <v>42914</v>
      </c>
      <c r="Y117" s="26">
        <v>0</v>
      </c>
      <c r="Z117" s="22">
        <v>0</v>
      </c>
      <c r="AA117" s="4">
        <f t="shared" si="20"/>
        <v>42914</v>
      </c>
      <c r="AB117" s="26"/>
      <c r="AC117" s="26"/>
      <c r="AD117" s="26">
        <v>719</v>
      </c>
      <c r="AE117" s="26"/>
      <c r="AF117" s="26"/>
      <c r="AG117" s="55">
        <v>0</v>
      </c>
      <c r="AH117" s="55">
        <v>0</v>
      </c>
      <c r="AI117" s="55"/>
      <c r="AJ117" s="7">
        <f t="shared" si="27"/>
        <v>42195</v>
      </c>
      <c r="AK117" s="48">
        <f t="shared" si="21"/>
        <v>1</v>
      </c>
      <c r="AL117" s="49" t="str">
        <f t="shared" si="22"/>
        <v xml:space="preserve"> </v>
      </c>
    </row>
    <row r="118" spans="1:38" ht="15.95" customHeight="1">
      <c r="A118" s="63" t="s">
        <v>237</v>
      </c>
      <c r="B118" s="63" t="s">
        <v>396</v>
      </c>
      <c r="C118" s="63" t="s">
        <v>192</v>
      </c>
      <c r="D118" s="63" t="s">
        <v>397</v>
      </c>
      <c r="E118" s="20">
        <v>1063.52</v>
      </c>
      <c r="F118" s="2">
        <f t="shared" si="23"/>
        <v>1673980.48</v>
      </c>
      <c r="G118" s="64">
        <v>837928.89</v>
      </c>
      <c r="H118" s="41">
        <v>88886</v>
      </c>
      <c r="I118" s="2">
        <f t="shared" si="14"/>
        <v>66664.5</v>
      </c>
      <c r="J118" s="41">
        <v>89494</v>
      </c>
      <c r="K118" s="41">
        <v>503</v>
      </c>
      <c r="L118" s="41">
        <v>200963</v>
      </c>
      <c r="M118" s="41">
        <v>32073</v>
      </c>
      <c r="N118" s="2">
        <f t="shared" si="15"/>
        <v>1227626.3900000001</v>
      </c>
      <c r="O118" s="4">
        <f t="shared" si="16"/>
        <v>446354</v>
      </c>
      <c r="P118" s="41">
        <v>568</v>
      </c>
      <c r="Q118" s="41">
        <v>40</v>
      </c>
      <c r="R118" s="4">
        <f t="shared" si="17"/>
        <v>31581</v>
      </c>
      <c r="S118" s="6">
        <f t="shared" si="24"/>
        <v>77530.607999999993</v>
      </c>
      <c r="T118" s="65">
        <v>51188678</v>
      </c>
      <c r="U118" s="6">
        <f t="shared" si="25"/>
        <v>51188.678</v>
      </c>
      <c r="V118" s="6">
        <f t="shared" si="18"/>
        <v>26341.929999999993</v>
      </c>
      <c r="W118" s="4">
        <f t="shared" si="26"/>
        <v>526839</v>
      </c>
      <c r="X118" s="25">
        <f t="shared" si="19"/>
        <v>1004774</v>
      </c>
      <c r="Y118" s="26">
        <v>0</v>
      </c>
      <c r="Z118" s="22">
        <v>0</v>
      </c>
      <c r="AA118" s="4">
        <f t="shared" si="20"/>
        <v>1004774</v>
      </c>
      <c r="AB118" s="26"/>
      <c r="AC118" s="26"/>
      <c r="AD118" s="26"/>
      <c r="AE118" s="26"/>
      <c r="AF118" s="26"/>
      <c r="AG118" s="55">
        <v>0</v>
      </c>
      <c r="AH118" s="55">
        <v>0</v>
      </c>
      <c r="AI118" s="55"/>
      <c r="AJ118" s="7">
        <f t="shared" si="27"/>
        <v>1004774</v>
      </c>
      <c r="AK118" s="48" t="str">
        <f t="shared" si="21"/>
        <v xml:space="preserve"> </v>
      </c>
      <c r="AL118" s="49" t="str">
        <f t="shared" si="22"/>
        <v xml:space="preserve"> </v>
      </c>
    </row>
    <row r="119" spans="1:38" ht="15.95" customHeight="1">
      <c r="A119" s="63" t="s">
        <v>237</v>
      </c>
      <c r="B119" s="63" t="s">
        <v>396</v>
      </c>
      <c r="C119" s="63" t="s">
        <v>238</v>
      </c>
      <c r="D119" s="63" t="s">
        <v>398</v>
      </c>
      <c r="E119" s="20">
        <v>748.99</v>
      </c>
      <c r="F119" s="2">
        <f t="shared" si="23"/>
        <v>1178910.26</v>
      </c>
      <c r="G119" s="64">
        <v>197155.9</v>
      </c>
      <c r="H119" s="41">
        <v>51512</v>
      </c>
      <c r="I119" s="2">
        <f t="shared" si="14"/>
        <v>38634</v>
      </c>
      <c r="J119" s="41">
        <v>51836</v>
      </c>
      <c r="K119" s="41">
        <v>293</v>
      </c>
      <c r="L119" s="41">
        <v>141012</v>
      </c>
      <c r="M119" s="41">
        <v>76805</v>
      </c>
      <c r="N119" s="2">
        <f t="shared" si="15"/>
        <v>505735.9</v>
      </c>
      <c r="O119" s="4">
        <f t="shared" si="16"/>
        <v>673174</v>
      </c>
      <c r="P119" s="41">
        <v>168</v>
      </c>
      <c r="Q119" s="41">
        <v>121</v>
      </c>
      <c r="R119" s="4">
        <f t="shared" si="17"/>
        <v>28256</v>
      </c>
      <c r="S119" s="6">
        <f t="shared" si="24"/>
        <v>54601.370999999999</v>
      </c>
      <c r="T119" s="65">
        <v>12591077</v>
      </c>
      <c r="U119" s="6">
        <f t="shared" si="25"/>
        <v>12591.076999999999</v>
      </c>
      <c r="V119" s="6">
        <f t="shared" si="18"/>
        <v>42010.294000000002</v>
      </c>
      <c r="W119" s="4">
        <f t="shared" si="26"/>
        <v>840206</v>
      </c>
      <c r="X119" s="25">
        <f t="shared" si="19"/>
        <v>1541636</v>
      </c>
      <c r="Y119" s="26">
        <v>0</v>
      </c>
      <c r="Z119" s="22">
        <v>0</v>
      </c>
      <c r="AA119" s="4">
        <f t="shared" si="20"/>
        <v>1541636</v>
      </c>
      <c r="AB119" s="26"/>
      <c r="AC119" s="26"/>
      <c r="AD119" s="26"/>
      <c r="AE119" s="26"/>
      <c r="AF119" s="26"/>
      <c r="AG119" s="55">
        <v>0</v>
      </c>
      <c r="AH119" s="55">
        <v>0</v>
      </c>
      <c r="AI119" s="55"/>
      <c r="AJ119" s="7">
        <f t="shared" si="27"/>
        <v>1541636</v>
      </c>
      <c r="AK119" s="48" t="str">
        <f t="shared" si="21"/>
        <v xml:space="preserve"> </v>
      </c>
      <c r="AL119" s="49" t="str">
        <f t="shared" si="22"/>
        <v xml:space="preserve"> </v>
      </c>
    </row>
    <row r="120" spans="1:38" ht="15.95" customHeight="1">
      <c r="A120" s="63" t="s">
        <v>237</v>
      </c>
      <c r="B120" s="63" t="s">
        <v>396</v>
      </c>
      <c r="C120" s="63" t="s">
        <v>27</v>
      </c>
      <c r="D120" s="63" t="s">
        <v>399</v>
      </c>
      <c r="E120" s="20">
        <v>392.07</v>
      </c>
      <c r="F120" s="2">
        <f t="shared" si="23"/>
        <v>617118.17999999993</v>
      </c>
      <c r="G120" s="64">
        <v>126603.43</v>
      </c>
      <c r="H120" s="41">
        <v>31661</v>
      </c>
      <c r="I120" s="2">
        <f t="shared" si="14"/>
        <v>23745.75</v>
      </c>
      <c r="J120" s="41">
        <v>31914</v>
      </c>
      <c r="K120" s="41">
        <v>179</v>
      </c>
      <c r="L120" s="41">
        <v>97749</v>
      </c>
      <c r="M120" s="41">
        <v>78853</v>
      </c>
      <c r="N120" s="2">
        <f t="shared" si="15"/>
        <v>359044.18</v>
      </c>
      <c r="O120" s="4">
        <f t="shared" si="16"/>
        <v>258074</v>
      </c>
      <c r="P120" s="41">
        <v>150</v>
      </c>
      <c r="Q120" s="41">
        <v>114</v>
      </c>
      <c r="R120" s="4">
        <f t="shared" si="17"/>
        <v>23769</v>
      </c>
      <c r="S120" s="6">
        <f t="shared" si="24"/>
        <v>28581.902999999998</v>
      </c>
      <c r="T120" s="65">
        <v>7451644</v>
      </c>
      <c r="U120" s="6">
        <f t="shared" si="25"/>
        <v>7451.6440000000002</v>
      </c>
      <c r="V120" s="6">
        <f t="shared" si="18"/>
        <v>21130.258999999998</v>
      </c>
      <c r="W120" s="4">
        <f t="shared" si="26"/>
        <v>422605</v>
      </c>
      <c r="X120" s="25">
        <f t="shared" si="19"/>
        <v>704448</v>
      </c>
      <c r="Y120" s="26">
        <v>0</v>
      </c>
      <c r="Z120" s="22">
        <v>0</v>
      </c>
      <c r="AA120" s="4">
        <f t="shared" si="20"/>
        <v>704448</v>
      </c>
      <c r="AB120" s="26"/>
      <c r="AC120" s="26"/>
      <c r="AD120" s="26"/>
      <c r="AE120" s="26"/>
      <c r="AF120" s="26"/>
      <c r="AG120" s="55">
        <v>0</v>
      </c>
      <c r="AH120" s="55">
        <v>0</v>
      </c>
      <c r="AI120" s="55"/>
      <c r="AJ120" s="7">
        <f t="shared" si="27"/>
        <v>704448</v>
      </c>
      <c r="AK120" s="48" t="str">
        <f t="shared" si="21"/>
        <v xml:space="preserve"> </v>
      </c>
      <c r="AL120" s="49" t="str">
        <f t="shared" si="22"/>
        <v xml:space="preserve"> </v>
      </c>
    </row>
    <row r="121" spans="1:38" ht="15.95" customHeight="1">
      <c r="A121" s="63" t="s">
        <v>237</v>
      </c>
      <c r="B121" s="63" t="s">
        <v>396</v>
      </c>
      <c r="C121" s="63" t="s">
        <v>175</v>
      </c>
      <c r="D121" s="63" t="s">
        <v>400</v>
      </c>
      <c r="E121" s="20">
        <v>2668.22</v>
      </c>
      <c r="F121" s="2">
        <f t="shared" si="23"/>
        <v>4199778.2799999993</v>
      </c>
      <c r="G121" s="64">
        <v>701988.28</v>
      </c>
      <c r="H121" s="41">
        <v>226652</v>
      </c>
      <c r="I121" s="2">
        <f t="shared" si="14"/>
        <v>169989</v>
      </c>
      <c r="J121" s="41">
        <v>228225</v>
      </c>
      <c r="K121" s="41">
        <v>1289</v>
      </c>
      <c r="L121" s="41">
        <v>637979</v>
      </c>
      <c r="M121" s="41">
        <v>37862</v>
      </c>
      <c r="N121" s="2">
        <f t="shared" si="15"/>
        <v>1777332.28</v>
      </c>
      <c r="O121" s="4">
        <f t="shared" si="16"/>
        <v>2422446</v>
      </c>
      <c r="P121" s="41">
        <v>930</v>
      </c>
      <c r="Q121" s="41">
        <v>66</v>
      </c>
      <c r="R121" s="4">
        <f t="shared" si="17"/>
        <v>85318</v>
      </c>
      <c r="S121" s="6">
        <f t="shared" si="24"/>
        <v>194513.23800000001</v>
      </c>
      <c r="T121" s="65">
        <v>43566687</v>
      </c>
      <c r="U121" s="6">
        <f t="shared" si="25"/>
        <v>43566.686999999998</v>
      </c>
      <c r="V121" s="6">
        <f t="shared" si="18"/>
        <v>150946.55100000001</v>
      </c>
      <c r="W121" s="4">
        <f t="shared" si="26"/>
        <v>3018931</v>
      </c>
      <c r="X121" s="25">
        <f t="shared" si="19"/>
        <v>5526695</v>
      </c>
      <c r="Y121" s="26">
        <v>0</v>
      </c>
      <c r="Z121" s="22">
        <v>0</v>
      </c>
      <c r="AA121" s="4">
        <f t="shared" si="20"/>
        <v>5526695</v>
      </c>
      <c r="AB121" s="26"/>
      <c r="AC121" s="26"/>
      <c r="AD121" s="26"/>
      <c r="AE121" s="26"/>
      <c r="AF121" s="26"/>
      <c r="AG121" s="55">
        <v>0</v>
      </c>
      <c r="AH121" s="55">
        <v>0</v>
      </c>
      <c r="AI121" s="55"/>
      <c r="AJ121" s="7">
        <f t="shared" si="27"/>
        <v>5526695</v>
      </c>
      <c r="AK121" s="48" t="str">
        <f t="shared" si="21"/>
        <v xml:space="preserve"> </v>
      </c>
      <c r="AL121" s="49" t="str">
        <f t="shared" si="22"/>
        <v xml:space="preserve"> </v>
      </c>
    </row>
    <row r="122" spans="1:38" ht="15.95" customHeight="1">
      <c r="A122" s="58" t="s">
        <v>176</v>
      </c>
      <c r="B122" s="58" t="s">
        <v>401</v>
      </c>
      <c r="C122" s="58" t="s">
        <v>205</v>
      </c>
      <c r="D122" s="58" t="s">
        <v>402</v>
      </c>
      <c r="E122" s="20">
        <v>0</v>
      </c>
      <c r="F122" s="2">
        <f t="shared" si="23"/>
        <v>0</v>
      </c>
      <c r="G122" s="59">
        <v>0</v>
      </c>
      <c r="H122" s="46">
        <v>0</v>
      </c>
      <c r="I122" s="2">
        <f t="shared" si="14"/>
        <v>0</v>
      </c>
      <c r="J122" s="46">
        <v>0</v>
      </c>
      <c r="K122" s="46">
        <v>0</v>
      </c>
      <c r="L122" s="46">
        <v>0</v>
      </c>
      <c r="M122" s="46">
        <v>0</v>
      </c>
      <c r="N122" s="2">
        <f t="shared" si="15"/>
        <v>0</v>
      </c>
      <c r="O122" s="4">
        <f t="shared" si="16"/>
        <v>0</v>
      </c>
      <c r="P122" s="46">
        <v>0</v>
      </c>
      <c r="Q122" s="46">
        <v>0</v>
      </c>
      <c r="R122" s="4">
        <f t="shared" si="17"/>
        <v>0</v>
      </c>
      <c r="S122" s="6">
        <f t="shared" si="24"/>
        <v>0</v>
      </c>
      <c r="T122" s="61">
        <v>0</v>
      </c>
      <c r="U122" s="6">
        <f t="shared" si="25"/>
        <v>0</v>
      </c>
      <c r="V122" s="6">
        <f t="shared" si="18"/>
        <v>0</v>
      </c>
      <c r="W122" s="4">
        <f t="shared" si="26"/>
        <v>0</v>
      </c>
      <c r="X122" s="25">
        <f t="shared" si="19"/>
        <v>0</v>
      </c>
      <c r="Y122" s="26">
        <v>0</v>
      </c>
      <c r="Z122" s="22">
        <v>0</v>
      </c>
      <c r="AA122" s="4">
        <f t="shared" si="20"/>
        <v>0</v>
      </c>
      <c r="AB122" s="26"/>
      <c r="AC122" s="26"/>
      <c r="AD122" s="26"/>
      <c r="AE122" s="26"/>
      <c r="AF122" s="26"/>
      <c r="AG122" s="62">
        <v>1002</v>
      </c>
      <c r="AH122" s="62">
        <v>0</v>
      </c>
      <c r="AI122" s="62"/>
      <c r="AJ122" s="7">
        <f t="shared" si="27"/>
        <v>1002</v>
      </c>
      <c r="AK122" s="48">
        <f t="shared" si="21"/>
        <v>1</v>
      </c>
      <c r="AL122" s="49">
        <f t="shared" si="22"/>
        <v>1</v>
      </c>
    </row>
    <row r="123" spans="1:38" ht="15.95" customHeight="1">
      <c r="A123" s="63" t="s">
        <v>176</v>
      </c>
      <c r="B123" s="63" t="s">
        <v>401</v>
      </c>
      <c r="C123" s="63" t="s">
        <v>131</v>
      </c>
      <c r="D123" s="63" t="s">
        <v>403</v>
      </c>
      <c r="E123" s="20">
        <v>1300.5</v>
      </c>
      <c r="F123" s="2">
        <f t="shared" si="23"/>
        <v>2046987</v>
      </c>
      <c r="G123" s="64">
        <v>257698.66</v>
      </c>
      <c r="H123" s="41">
        <v>115461</v>
      </c>
      <c r="I123" s="2">
        <f t="shared" si="14"/>
        <v>86595.75</v>
      </c>
      <c r="J123" s="41">
        <v>127445</v>
      </c>
      <c r="K123" s="41">
        <v>0</v>
      </c>
      <c r="L123" s="41">
        <v>0</v>
      </c>
      <c r="M123" s="41">
        <v>954</v>
      </c>
      <c r="N123" s="2">
        <f t="shared" si="15"/>
        <v>472693.41000000003</v>
      </c>
      <c r="O123" s="4">
        <f t="shared" si="16"/>
        <v>1574294</v>
      </c>
      <c r="P123" s="41">
        <v>835</v>
      </c>
      <c r="Q123" s="41">
        <v>33</v>
      </c>
      <c r="R123" s="4">
        <f t="shared" si="17"/>
        <v>38301</v>
      </c>
      <c r="S123" s="6">
        <f t="shared" si="24"/>
        <v>94806.45</v>
      </c>
      <c r="T123" s="65">
        <v>15713333</v>
      </c>
      <c r="U123" s="6">
        <f t="shared" si="25"/>
        <v>15713.333000000001</v>
      </c>
      <c r="V123" s="6">
        <f t="shared" si="18"/>
        <v>79093.116999999998</v>
      </c>
      <c r="W123" s="4">
        <f t="shared" si="26"/>
        <v>1581862</v>
      </c>
      <c r="X123" s="25">
        <f t="shared" si="19"/>
        <v>3194457</v>
      </c>
      <c r="Y123" s="26">
        <v>0</v>
      </c>
      <c r="Z123" s="22">
        <v>0</v>
      </c>
      <c r="AA123" s="4">
        <f t="shared" si="20"/>
        <v>3194457</v>
      </c>
      <c r="AB123" s="26"/>
      <c r="AC123" s="26"/>
      <c r="AD123" s="26"/>
      <c r="AE123" s="26"/>
      <c r="AF123" s="26"/>
      <c r="AG123" s="55">
        <v>0</v>
      </c>
      <c r="AH123" s="55">
        <v>0</v>
      </c>
      <c r="AI123" s="55"/>
      <c r="AJ123" s="7">
        <f t="shared" si="27"/>
        <v>3194457</v>
      </c>
      <c r="AK123" s="48" t="str">
        <f t="shared" si="21"/>
        <v xml:space="preserve"> </v>
      </c>
      <c r="AL123" s="49" t="str">
        <f t="shared" si="22"/>
        <v xml:space="preserve"> </v>
      </c>
    </row>
    <row r="124" spans="1:38" ht="15.95" customHeight="1">
      <c r="A124" s="63" t="s">
        <v>176</v>
      </c>
      <c r="B124" s="63" t="s">
        <v>401</v>
      </c>
      <c r="C124" s="63" t="s">
        <v>132</v>
      </c>
      <c r="D124" s="63" t="s">
        <v>404</v>
      </c>
      <c r="E124" s="20">
        <v>213.38</v>
      </c>
      <c r="F124" s="2">
        <f t="shared" si="23"/>
        <v>335860.12</v>
      </c>
      <c r="G124" s="64">
        <v>67284.460000000006</v>
      </c>
      <c r="H124" s="41">
        <v>15387</v>
      </c>
      <c r="I124" s="2">
        <f t="shared" si="14"/>
        <v>11540.25</v>
      </c>
      <c r="J124" s="41">
        <v>16977</v>
      </c>
      <c r="K124" s="41">
        <v>0</v>
      </c>
      <c r="L124" s="41">
        <v>0</v>
      </c>
      <c r="M124" s="41">
        <v>36662</v>
      </c>
      <c r="N124" s="2">
        <f t="shared" si="15"/>
        <v>132463.71000000002</v>
      </c>
      <c r="O124" s="4">
        <f t="shared" si="16"/>
        <v>203396</v>
      </c>
      <c r="P124" s="41">
        <v>115</v>
      </c>
      <c r="Q124" s="41">
        <v>79</v>
      </c>
      <c r="R124" s="4">
        <f t="shared" si="17"/>
        <v>12628</v>
      </c>
      <c r="S124" s="6">
        <f t="shared" si="24"/>
        <v>15555.402</v>
      </c>
      <c r="T124" s="65">
        <v>4143132</v>
      </c>
      <c r="U124" s="6">
        <f t="shared" si="25"/>
        <v>4143.1319999999996</v>
      </c>
      <c r="V124" s="6">
        <f t="shared" si="18"/>
        <v>11412.27</v>
      </c>
      <c r="W124" s="4">
        <f t="shared" si="26"/>
        <v>228245</v>
      </c>
      <c r="X124" s="25">
        <f t="shared" si="19"/>
        <v>444269</v>
      </c>
      <c r="Y124" s="26">
        <v>0</v>
      </c>
      <c r="Z124" s="22">
        <v>0</v>
      </c>
      <c r="AA124" s="4">
        <f t="shared" si="20"/>
        <v>444269</v>
      </c>
      <c r="AB124" s="26"/>
      <c r="AC124" s="26"/>
      <c r="AD124" s="26"/>
      <c r="AE124" s="26"/>
      <c r="AF124" s="26"/>
      <c r="AG124" s="55">
        <v>0</v>
      </c>
      <c r="AH124" s="55">
        <v>0</v>
      </c>
      <c r="AI124" s="55"/>
      <c r="AJ124" s="7">
        <f t="shared" si="27"/>
        <v>444269</v>
      </c>
      <c r="AK124" s="48" t="str">
        <f t="shared" si="21"/>
        <v xml:space="preserve"> </v>
      </c>
      <c r="AL124" s="49" t="str">
        <f t="shared" si="22"/>
        <v xml:space="preserve"> </v>
      </c>
    </row>
    <row r="125" spans="1:38" ht="15.95" customHeight="1">
      <c r="A125" s="63" t="s">
        <v>176</v>
      </c>
      <c r="B125" s="63" t="s">
        <v>401</v>
      </c>
      <c r="C125" s="63" t="s">
        <v>155</v>
      </c>
      <c r="D125" s="63" t="s">
        <v>405</v>
      </c>
      <c r="E125" s="20">
        <v>442.75</v>
      </c>
      <c r="F125" s="2">
        <f t="shared" si="23"/>
        <v>696888.5</v>
      </c>
      <c r="G125" s="64">
        <v>126580.2</v>
      </c>
      <c r="H125" s="41">
        <v>33191</v>
      </c>
      <c r="I125" s="2">
        <f t="shared" si="14"/>
        <v>24893.25</v>
      </c>
      <c r="J125" s="41">
        <v>36307</v>
      </c>
      <c r="K125" s="41">
        <v>0</v>
      </c>
      <c r="L125" s="41">
        <v>0</v>
      </c>
      <c r="M125" s="41">
        <v>11321</v>
      </c>
      <c r="N125" s="2">
        <f t="shared" si="15"/>
        <v>199101.45</v>
      </c>
      <c r="O125" s="4">
        <f t="shared" si="16"/>
        <v>497787</v>
      </c>
      <c r="P125" s="41">
        <v>243</v>
      </c>
      <c r="Q125" s="41">
        <v>33</v>
      </c>
      <c r="R125" s="4">
        <f t="shared" si="17"/>
        <v>11146</v>
      </c>
      <c r="S125" s="6">
        <f t="shared" si="24"/>
        <v>32276.474999999999</v>
      </c>
      <c r="T125" s="65">
        <v>7539023</v>
      </c>
      <c r="U125" s="6">
        <f t="shared" si="25"/>
        <v>7539.0230000000001</v>
      </c>
      <c r="V125" s="6">
        <f t="shared" si="18"/>
        <v>24737.451999999997</v>
      </c>
      <c r="W125" s="4">
        <f t="shared" si="26"/>
        <v>494749</v>
      </c>
      <c r="X125" s="25">
        <f t="shared" si="19"/>
        <v>1003682</v>
      </c>
      <c r="Y125" s="26">
        <v>0</v>
      </c>
      <c r="Z125" s="22">
        <v>0</v>
      </c>
      <c r="AA125" s="4">
        <f t="shared" si="20"/>
        <v>1003682</v>
      </c>
      <c r="AB125" s="26"/>
      <c r="AC125" s="26"/>
      <c r="AD125" s="26"/>
      <c r="AE125" s="26"/>
      <c r="AF125" s="26"/>
      <c r="AG125" s="55">
        <v>0</v>
      </c>
      <c r="AH125" s="55">
        <v>0</v>
      </c>
      <c r="AI125" s="55"/>
      <c r="AJ125" s="7">
        <f t="shared" si="27"/>
        <v>1003682</v>
      </c>
      <c r="AK125" s="48" t="str">
        <f t="shared" si="21"/>
        <v xml:space="preserve"> </v>
      </c>
      <c r="AL125" s="49" t="str">
        <f t="shared" si="22"/>
        <v xml:space="preserve"> </v>
      </c>
    </row>
    <row r="126" spans="1:38" ht="15.95" customHeight="1">
      <c r="A126" s="63" t="s">
        <v>176</v>
      </c>
      <c r="B126" s="63" t="s">
        <v>401</v>
      </c>
      <c r="C126" s="63" t="s">
        <v>107</v>
      </c>
      <c r="D126" s="63" t="s">
        <v>406</v>
      </c>
      <c r="E126" s="20">
        <v>617.91999999999996</v>
      </c>
      <c r="F126" s="2">
        <f t="shared" si="23"/>
        <v>972606.08</v>
      </c>
      <c r="G126" s="64">
        <v>269125.98</v>
      </c>
      <c r="H126" s="41">
        <v>46609</v>
      </c>
      <c r="I126" s="2">
        <f t="shared" si="14"/>
        <v>34956.75</v>
      </c>
      <c r="J126" s="41">
        <v>51447</v>
      </c>
      <c r="K126" s="41">
        <v>0</v>
      </c>
      <c r="L126" s="41">
        <v>0</v>
      </c>
      <c r="M126" s="41">
        <v>162</v>
      </c>
      <c r="N126" s="2">
        <f t="shared" si="15"/>
        <v>355691.73</v>
      </c>
      <c r="O126" s="4">
        <f t="shared" si="16"/>
        <v>616914</v>
      </c>
      <c r="P126" s="41">
        <v>355</v>
      </c>
      <c r="Q126" s="41">
        <v>33</v>
      </c>
      <c r="R126" s="4">
        <f t="shared" si="17"/>
        <v>16284</v>
      </c>
      <c r="S126" s="6">
        <f t="shared" si="24"/>
        <v>45046.368000000002</v>
      </c>
      <c r="T126" s="65">
        <v>16705523</v>
      </c>
      <c r="U126" s="6">
        <f t="shared" si="25"/>
        <v>16705.523000000001</v>
      </c>
      <c r="V126" s="6">
        <f t="shared" si="18"/>
        <v>28340.845000000001</v>
      </c>
      <c r="W126" s="4">
        <f t="shared" si="26"/>
        <v>566817</v>
      </c>
      <c r="X126" s="25">
        <f t="shared" si="19"/>
        <v>1200015</v>
      </c>
      <c r="Y126" s="26">
        <v>0</v>
      </c>
      <c r="Z126" s="22">
        <v>0</v>
      </c>
      <c r="AA126" s="4">
        <f t="shared" si="20"/>
        <v>1200015</v>
      </c>
      <c r="AB126" s="26"/>
      <c r="AC126" s="26"/>
      <c r="AD126" s="26"/>
      <c r="AE126" s="26"/>
      <c r="AF126" s="26"/>
      <c r="AG126" s="55">
        <v>0</v>
      </c>
      <c r="AH126" s="55">
        <v>0</v>
      </c>
      <c r="AI126" s="55"/>
      <c r="AJ126" s="7">
        <f t="shared" si="27"/>
        <v>1200015</v>
      </c>
      <c r="AK126" s="48" t="str">
        <f t="shared" si="21"/>
        <v xml:space="preserve"> </v>
      </c>
      <c r="AL126" s="49" t="str">
        <f t="shared" si="22"/>
        <v xml:space="preserve"> </v>
      </c>
    </row>
    <row r="127" spans="1:38" ht="15.95" customHeight="1">
      <c r="A127" s="63" t="s">
        <v>176</v>
      </c>
      <c r="B127" s="63" t="s">
        <v>401</v>
      </c>
      <c r="C127" s="63" t="s">
        <v>191</v>
      </c>
      <c r="D127" s="63" t="s">
        <v>407</v>
      </c>
      <c r="E127" s="20">
        <v>2833.01</v>
      </c>
      <c r="F127" s="2">
        <f t="shared" si="23"/>
        <v>4459157.74</v>
      </c>
      <c r="G127" s="64">
        <v>587864.48</v>
      </c>
      <c r="H127" s="41">
        <v>216281</v>
      </c>
      <c r="I127" s="2">
        <f t="shared" si="14"/>
        <v>162210.75</v>
      </c>
      <c r="J127" s="41">
        <v>238719</v>
      </c>
      <c r="K127" s="41">
        <v>193393</v>
      </c>
      <c r="L127" s="41">
        <v>634542</v>
      </c>
      <c r="M127" s="41">
        <v>228670</v>
      </c>
      <c r="N127" s="2">
        <f t="shared" si="15"/>
        <v>2045399.23</v>
      </c>
      <c r="O127" s="4">
        <f t="shared" si="16"/>
        <v>2413759</v>
      </c>
      <c r="P127" s="41">
        <v>1271</v>
      </c>
      <c r="Q127" s="41">
        <v>59</v>
      </c>
      <c r="R127" s="4">
        <f t="shared" si="17"/>
        <v>104235</v>
      </c>
      <c r="S127" s="6">
        <f t="shared" si="24"/>
        <v>206526.429</v>
      </c>
      <c r="T127" s="65">
        <v>36741530</v>
      </c>
      <c r="U127" s="6">
        <f t="shared" si="25"/>
        <v>36741.53</v>
      </c>
      <c r="V127" s="6">
        <f t="shared" si="18"/>
        <v>169784.899</v>
      </c>
      <c r="W127" s="4">
        <f t="shared" si="26"/>
        <v>3395698</v>
      </c>
      <c r="X127" s="25">
        <f t="shared" si="19"/>
        <v>5913692</v>
      </c>
      <c r="Y127" s="26">
        <v>0</v>
      </c>
      <c r="Z127" s="22">
        <v>0</v>
      </c>
      <c r="AA127" s="4">
        <f t="shared" si="20"/>
        <v>5913692</v>
      </c>
      <c r="AB127" s="26"/>
      <c r="AC127" s="26"/>
      <c r="AD127" s="26"/>
      <c r="AE127" s="26"/>
      <c r="AF127" s="26"/>
      <c r="AG127" s="55">
        <v>0</v>
      </c>
      <c r="AH127" s="55">
        <v>0</v>
      </c>
      <c r="AI127" s="55">
        <v>30</v>
      </c>
      <c r="AJ127" s="7">
        <f t="shared" si="27"/>
        <v>5913722</v>
      </c>
      <c r="AK127" s="48" t="str">
        <f t="shared" si="21"/>
        <v xml:space="preserve"> </v>
      </c>
      <c r="AL127" s="49" t="str">
        <f t="shared" si="22"/>
        <v xml:space="preserve"> </v>
      </c>
    </row>
    <row r="128" spans="1:38" ht="15.95" customHeight="1">
      <c r="A128" s="63" t="s">
        <v>176</v>
      </c>
      <c r="B128" s="63" t="s">
        <v>401</v>
      </c>
      <c r="C128" s="63" t="s">
        <v>97</v>
      </c>
      <c r="D128" s="63" t="s">
        <v>408</v>
      </c>
      <c r="E128" s="20">
        <v>2461.9899999999998</v>
      </c>
      <c r="F128" s="2">
        <f t="shared" si="23"/>
        <v>3875172.26</v>
      </c>
      <c r="G128" s="64">
        <v>530959.31000000006</v>
      </c>
      <c r="H128" s="41">
        <v>193049</v>
      </c>
      <c r="I128" s="2">
        <f t="shared" si="14"/>
        <v>144786.75</v>
      </c>
      <c r="J128" s="41">
        <v>213065</v>
      </c>
      <c r="K128" s="41">
        <v>172735</v>
      </c>
      <c r="L128" s="41">
        <v>547242</v>
      </c>
      <c r="M128" s="41">
        <v>148358</v>
      </c>
      <c r="N128" s="2">
        <f t="shared" si="15"/>
        <v>1757146.06</v>
      </c>
      <c r="O128" s="4">
        <f t="shared" si="16"/>
        <v>2118026</v>
      </c>
      <c r="P128" s="41">
        <v>1128</v>
      </c>
      <c r="Q128" s="41">
        <v>33</v>
      </c>
      <c r="R128" s="4">
        <f t="shared" si="17"/>
        <v>51741</v>
      </c>
      <c r="S128" s="6">
        <f t="shared" si="24"/>
        <v>179479.071</v>
      </c>
      <c r="T128" s="65">
        <v>32995838</v>
      </c>
      <c r="U128" s="6">
        <f t="shared" si="25"/>
        <v>32995.838000000003</v>
      </c>
      <c r="V128" s="6">
        <f t="shared" si="18"/>
        <v>146483.23300000001</v>
      </c>
      <c r="W128" s="4">
        <f t="shared" si="26"/>
        <v>2929665</v>
      </c>
      <c r="X128" s="25">
        <f t="shared" si="19"/>
        <v>5099432</v>
      </c>
      <c r="Y128" s="26">
        <v>0</v>
      </c>
      <c r="Z128" s="22">
        <v>0</v>
      </c>
      <c r="AA128" s="4">
        <f t="shared" si="20"/>
        <v>5099432</v>
      </c>
      <c r="AB128" s="26"/>
      <c r="AC128" s="26"/>
      <c r="AD128" s="26"/>
      <c r="AE128" s="26"/>
      <c r="AF128" s="26"/>
      <c r="AG128" s="55">
        <v>0</v>
      </c>
      <c r="AH128" s="55">
        <v>0</v>
      </c>
      <c r="AI128" s="55"/>
      <c r="AJ128" s="7">
        <f t="shared" si="27"/>
        <v>5099432</v>
      </c>
      <c r="AK128" s="48" t="str">
        <f t="shared" si="21"/>
        <v xml:space="preserve"> </v>
      </c>
      <c r="AL128" s="49" t="str">
        <f t="shared" si="22"/>
        <v xml:space="preserve"> </v>
      </c>
    </row>
    <row r="129" spans="1:38" ht="15.95" customHeight="1">
      <c r="A129" s="63" t="s">
        <v>176</v>
      </c>
      <c r="B129" s="63" t="s">
        <v>401</v>
      </c>
      <c r="C129" s="63" t="s">
        <v>223</v>
      </c>
      <c r="D129" s="63" t="s">
        <v>409</v>
      </c>
      <c r="E129" s="20">
        <v>986.23</v>
      </c>
      <c r="F129" s="2">
        <f t="shared" si="23"/>
        <v>1552326.02</v>
      </c>
      <c r="G129" s="64">
        <v>224615.18</v>
      </c>
      <c r="H129" s="41">
        <v>76607</v>
      </c>
      <c r="I129" s="2">
        <f t="shared" si="14"/>
        <v>57455.25</v>
      </c>
      <c r="J129" s="41">
        <v>84490</v>
      </c>
      <c r="K129" s="41">
        <v>69134</v>
      </c>
      <c r="L129" s="41">
        <v>253601</v>
      </c>
      <c r="M129" s="41">
        <v>36306</v>
      </c>
      <c r="N129" s="2">
        <f t="shared" si="15"/>
        <v>725601.42999999993</v>
      </c>
      <c r="O129" s="4">
        <f t="shared" si="16"/>
        <v>826725</v>
      </c>
      <c r="P129" s="41">
        <v>478</v>
      </c>
      <c r="Q129" s="41">
        <v>33</v>
      </c>
      <c r="R129" s="4">
        <f t="shared" si="17"/>
        <v>21926</v>
      </c>
      <c r="S129" s="6">
        <f t="shared" si="24"/>
        <v>71896.167000000001</v>
      </c>
      <c r="T129" s="65">
        <v>13888271</v>
      </c>
      <c r="U129" s="6">
        <f t="shared" si="25"/>
        <v>13888.271000000001</v>
      </c>
      <c r="V129" s="6">
        <f t="shared" si="18"/>
        <v>58007.896000000001</v>
      </c>
      <c r="W129" s="4">
        <f t="shared" si="26"/>
        <v>1160158</v>
      </c>
      <c r="X129" s="25">
        <f t="shared" si="19"/>
        <v>2008809</v>
      </c>
      <c r="Y129" s="26">
        <v>0</v>
      </c>
      <c r="Z129" s="22">
        <v>0</v>
      </c>
      <c r="AA129" s="4">
        <f t="shared" si="20"/>
        <v>2008809</v>
      </c>
      <c r="AB129" s="26"/>
      <c r="AC129" s="26"/>
      <c r="AD129" s="26"/>
      <c r="AE129" s="26"/>
      <c r="AF129" s="26"/>
      <c r="AG129" s="55">
        <v>0</v>
      </c>
      <c r="AH129" s="55">
        <v>0</v>
      </c>
      <c r="AI129" s="55"/>
      <c r="AJ129" s="7">
        <f t="shared" si="27"/>
        <v>2008809</v>
      </c>
      <c r="AK129" s="48" t="str">
        <f t="shared" si="21"/>
        <v xml:space="preserve"> </v>
      </c>
      <c r="AL129" s="49" t="str">
        <f t="shared" si="22"/>
        <v xml:space="preserve"> </v>
      </c>
    </row>
    <row r="130" spans="1:38" ht="15.95" customHeight="1">
      <c r="A130" s="63" t="s">
        <v>176</v>
      </c>
      <c r="B130" s="63" t="s">
        <v>401</v>
      </c>
      <c r="C130" s="63" t="s">
        <v>238</v>
      </c>
      <c r="D130" s="63" t="s">
        <v>410</v>
      </c>
      <c r="E130" s="20">
        <v>640.52</v>
      </c>
      <c r="F130" s="2">
        <f t="shared" si="23"/>
        <v>1008178.48</v>
      </c>
      <c r="G130" s="64">
        <v>137701.75</v>
      </c>
      <c r="H130" s="41">
        <v>50968</v>
      </c>
      <c r="I130" s="2">
        <f t="shared" si="14"/>
        <v>38226</v>
      </c>
      <c r="J130" s="41">
        <v>56262</v>
      </c>
      <c r="K130" s="41">
        <v>45515</v>
      </c>
      <c r="L130" s="41">
        <v>165037</v>
      </c>
      <c r="M130" s="41">
        <v>157378</v>
      </c>
      <c r="N130" s="2">
        <f t="shared" si="15"/>
        <v>600119.75</v>
      </c>
      <c r="O130" s="4">
        <f t="shared" si="16"/>
        <v>408059</v>
      </c>
      <c r="P130" s="41">
        <v>333</v>
      </c>
      <c r="Q130" s="41">
        <v>70</v>
      </c>
      <c r="R130" s="4">
        <f t="shared" si="17"/>
        <v>32401</v>
      </c>
      <c r="S130" s="6">
        <f t="shared" si="24"/>
        <v>46693.908000000003</v>
      </c>
      <c r="T130" s="65">
        <v>8406700</v>
      </c>
      <c r="U130" s="6">
        <f t="shared" si="25"/>
        <v>8406.7000000000007</v>
      </c>
      <c r="V130" s="6">
        <f t="shared" si="18"/>
        <v>38287.207999999999</v>
      </c>
      <c r="W130" s="4">
        <f t="shared" si="26"/>
        <v>765744</v>
      </c>
      <c r="X130" s="25">
        <f t="shared" si="19"/>
        <v>1206204</v>
      </c>
      <c r="Y130" s="26">
        <v>0</v>
      </c>
      <c r="Z130" s="22">
        <v>0</v>
      </c>
      <c r="AA130" s="4">
        <f t="shared" si="20"/>
        <v>1206204</v>
      </c>
      <c r="AB130" s="26"/>
      <c r="AC130" s="26"/>
      <c r="AD130" s="26"/>
      <c r="AE130" s="26"/>
      <c r="AF130" s="26"/>
      <c r="AG130" s="55">
        <v>0</v>
      </c>
      <c r="AH130" s="55">
        <v>0</v>
      </c>
      <c r="AI130" s="55"/>
      <c r="AJ130" s="7">
        <f t="shared" si="27"/>
        <v>1206204</v>
      </c>
      <c r="AK130" s="48" t="str">
        <f t="shared" si="21"/>
        <v xml:space="preserve"> </v>
      </c>
      <c r="AL130" s="49" t="str">
        <f t="shared" si="22"/>
        <v xml:space="preserve"> </v>
      </c>
    </row>
    <row r="131" spans="1:38" ht="15.95" customHeight="1">
      <c r="A131" s="63" t="s">
        <v>176</v>
      </c>
      <c r="B131" s="63" t="s">
        <v>401</v>
      </c>
      <c r="C131" s="63" t="s">
        <v>40</v>
      </c>
      <c r="D131" s="63" t="s">
        <v>411</v>
      </c>
      <c r="E131" s="20">
        <v>992.14</v>
      </c>
      <c r="F131" s="2">
        <f t="shared" si="23"/>
        <v>1561628.3599999999</v>
      </c>
      <c r="G131" s="64">
        <v>470059.69</v>
      </c>
      <c r="H131" s="41">
        <v>73859</v>
      </c>
      <c r="I131" s="2">
        <f t="shared" si="14"/>
        <v>55394.25</v>
      </c>
      <c r="J131" s="41">
        <v>81567</v>
      </c>
      <c r="K131" s="41">
        <v>65601</v>
      </c>
      <c r="L131" s="41">
        <v>180977</v>
      </c>
      <c r="M131" s="41">
        <v>5149</v>
      </c>
      <c r="N131" s="2">
        <f t="shared" si="15"/>
        <v>858747.94</v>
      </c>
      <c r="O131" s="4">
        <f t="shared" si="16"/>
        <v>702880</v>
      </c>
      <c r="P131" s="41">
        <v>290</v>
      </c>
      <c r="Q131" s="41">
        <v>33</v>
      </c>
      <c r="R131" s="4">
        <f t="shared" si="17"/>
        <v>13302</v>
      </c>
      <c r="S131" s="6">
        <f t="shared" si="24"/>
        <v>72327.005999999994</v>
      </c>
      <c r="T131" s="65">
        <v>29694232</v>
      </c>
      <c r="U131" s="6">
        <f t="shared" si="25"/>
        <v>29694.232</v>
      </c>
      <c r="V131" s="6">
        <f t="shared" si="18"/>
        <v>42632.77399999999</v>
      </c>
      <c r="W131" s="4">
        <f t="shared" si="26"/>
        <v>852655</v>
      </c>
      <c r="X131" s="25">
        <f t="shared" si="19"/>
        <v>1568837</v>
      </c>
      <c r="Y131" s="26">
        <v>0</v>
      </c>
      <c r="Z131" s="22">
        <v>0</v>
      </c>
      <c r="AA131" s="4">
        <f t="shared" si="20"/>
        <v>1568837</v>
      </c>
      <c r="AB131" s="26"/>
      <c r="AC131" s="26"/>
      <c r="AD131" s="26"/>
      <c r="AE131" s="26"/>
      <c r="AF131" s="26"/>
      <c r="AG131" s="55">
        <v>0</v>
      </c>
      <c r="AH131" s="55">
        <v>0</v>
      </c>
      <c r="AI131" s="55"/>
      <c r="AJ131" s="7">
        <f t="shared" si="27"/>
        <v>1568837</v>
      </c>
      <c r="AK131" s="48" t="str">
        <f t="shared" si="21"/>
        <v xml:space="preserve"> </v>
      </c>
      <c r="AL131" s="49" t="str">
        <f t="shared" si="22"/>
        <v xml:space="preserve"> </v>
      </c>
    </row>
    <row r="132" spans="1:38" ht="15.95" customHeight="1">
      <c r="A132" s="63" t="s">
        <v>176</v>
      </c>
      <c r="B132" s="63" t="s">
        <v>401</v>
      </c>
      <c r="C132" s="63" t="s">
        <v>27</v>
      </c>
      <c r="D132" s="63" t="s">
        <v>412</v>
      </c>
      <c r="E132" s="20">
        <v>504.94</v>
      </c>
      <c r="F132" s="2">
        <f t="shared" si="23"/>
        <v>794775.55999999994</v>
      </c>
      <c r="G132" s="64">
        <v>78223.91</v>
      </c>
      <c r="H132" s="41">
        <v>36441</v>
      </c>
      <c r="I132" s="2">
        <f t="shared" ref="I132:I195" si="28">ROUND(H132*0.75,2)</f>
        <v>27330.75</v>
      </c>
      <c r="J132" s="41">
        <v>40217</v>
      </c>
      <c r="K132" s="41">
        <v>32626</v>
      </c>
      <c r="L132" s="41">
        <v>125417</v>
      </c>
      <c r="M132" s="41">
        <v>64873</v>
      </c>
      <c r="N132" s="2">
        <f t="shared" ref="N132:N195" si="29">SUM(G132+I132+J132+K132+L132+M132)</f>
        <v>368687.66000000003</v>
      </c>
      <c r="O132" s="4">
        <f t="shared" ref="O132:O195" si="30">IF(F132&gt;N132,ROUND(SUM(F132-N132),0),0)</f>
        <v>426088</v>
      </c>
      <c r="P132" s="41">
        <v>109</v>
      </c>
      <c r="Q132" s="41">
        <v>90</v>
      </c>
      <c r="R132" s="4">
        <f t="shared" ref="R132:R195" si="31">ROUND(SUM(P132*Q132*1.39),0)</f>
        <v>13636</v>
      </c>
      <c r="S132" s="6">
        <f t="shared" si="24"/>
        <v>36810.125999999997</v>
      </c>
      <c r="T132" s="65">
        <v>4882841</v>
      </c>
      <c r="U132" s="6">
        <f t="shared" si="25"/>
        <v>4882.8410000000003</v>
      </c>
      <c r="V132" s="6">
        <f t="shared" ref="V132:V195" si="32">IF(S132-U132&lt;0,0,S132-U132)</f>
        <v>31927.284999999996</v>
      </c>
      <c r="W132" s="4">
        <f t="shared" si="26"/>
        <v>638546</v>
      </c>
      <c r="X132" s="25">
        <f t="shared" ref="X132:X195" si="33">SUM(O132+R132+W132)</f>
        <v>1078270</v>
      </c>
      <c r="Y132" s="26">
        <v>0</v>
      </c>
      <c r="Z132" s="22">
        <v>0</v>
      </c>
      <c r="AA132" s="4">
        <f t="shared" ref="AA132:AA195" si="34">ROUND(X132+Z132,0)</f>
        <v>1078270</v>
      </c>
      <c r="AB132" s="26"/>
      <c r="AC132" s="26"/>
      <c r="AD132" s="26"/>
      <c r="AE132" s="26"/>
      <c r="AF132" s="26"/>
      <c r="AG132" s="55">
        <v>0</v>
      </c>
      <c r="AH132" s="55">
        <v>0</v>
      </c>
      <c r="AI132" s="55"/>
      <c r="AJ132" s="7">
        <f t="shared" si="27"/>
        <v>1078270</v>
      </c>
      <c r="AK132" s="48" t="str">
        <f t="shared" ref="AK132:AK195" si="35">IF(O132&gt;0," ",1)</f>
        <v xml:space="preserve"> </v>
      </c>
      <c r="AL132" s="49" t="str">
        <f t="shared" ref="AL132:AL195" si="36">IF(W132&gt;0," ",1)</f>
        <v xml:space="preserve"> </v>
      </c>
    </row>
    <row r="133" spans="1:38" ht="15.95" customHeight="1">
      <c r="A133" s="63" t="s">
        <v>176</v>
      </c>
      <c r="B133" s="63" t="s">
        <v>401</v>
      </c>
      <c r="C133" s="63" t="s">
        <v>134</v>
      </c>
      <c r="D133" s="63" t="s">
        <v>413</v>
      </c>
      <c r="E133" s="20">
        <v>695</v>
      </c>
      <c r="F133" s="2">
        <f t="shared" ref="F133:F196" si="37">SUM(E133*$F$3)</f>
        <v>1093930</v>
      </c>
      <c r="G133" s="64">
        <v>392380.34</v>
      </c>
      <c r="H133" s="41">
        <v>54295</v>
      </c>
      <c r="I133" s="2">
        <f t="shared" si="28"/>
        <v>40721.25</v>
      </c>
      <c r="J133" s="41">
        <v>59868</v>
      </c>
      <c r="K133" s="41">
        <v>42373</v>
      </c>
      <c r="L133" s="41">
        <v>150432</v>
      </c>
      <c r="M133" s="41">
        <v>50257</v>
      </c>
      <c r="N133" s="2">
        <f t="shared" si="29"/>
        <v>736031.59000000008</v>
      </c>
      <c r="O133" s="4">
        <f t="shared" si="30"/>
        <v>357898</v>
      </c>
      <c r="P133" s="41">
        <v>285</v>
      </c>
      <c r="Q133" s="41">
        <v>86</v>
      </c>
      <c r="R133" s="4">
        <f t="shared" si="31"/>
        <v>34069</v>
      </c>
      <c r="S133" s="6">
        <f t="shared" ref="S133:S196" si="38">ROUND(SUM(E133*$S$3),4)</f>
        <v>50665.5</v>
      </c>
      <c r="T133" s="65">
        <v>25239139</v>
      </c>
      <c r="U133" s="6">
        <f t="shared" ref="U133:U196" si="39">ROUND(T133/1000,4)</f>
        <v>25239.138999999999</v>
      </c>
      <c r="V133" s="6">
        <f t="shared" si="32"/>
        <v>25426.361000000001</v>
      </c>
      <c r="W133" s="4">
        <f t="shared" ref="W133:W196" si="40">IF(V133&gt;0,ROUND(SUM(V133*$W$3),0),0)</f>
        <v>508527</v>
      </c>
      <c r="X133" s="25">
        <f t="shared" si="33"/>
        <v>900494</v>
      </c>
      <c r="Y133" s="26">
        <v>0</v>
      </c>
      <c r="Z133" s="22">
        <v>0</v>
      </c>
      <c r="AA133" s="4">
        <f t="shared" si="34"/>
        <v>900494</v>
      </c>
      <c r="AB133" s="26"/>
      <c r="AC133" s="26"/>
      <c r="AD133" s="26"/>
      <c r="AE133" s="26"/>
      <c r="AF133" s="26"/>
      <c r="AG133" s="55">
        <v>0</v>
      </c>
      <c r="AH133" s="55">
        <v>1002</v>
      </c>
      <c r="AI133" s="55"/>
      <c r="AJ133" s="7">
        <f t="shared" si="27"/>
        <v>899492</v>
      </c>
      <c r="AK133" s="48" t="str">
        <f t="shared" si="35"/>
        <v xml:space="preserve"> </v>
      </c>
      <c r="AL133" s="49" t="str">
        <f t="shared" si="36"/>
        <v xml:space="preserve"> </v>
      </c>
    </row>
    <row r="134" spans="1:38" ht="15.95" customHeight="1">
      <c r="A134" s="63" t="s">
        <v>176</v>
      </c>
      <c r="B134" s="63" t="s">
        <v>401</v>
      </c>
      <c r="C134" s="63" t="s">
        <v>193</v>
      </c>
      <c r="D134" s="63" t="s">
        <v>414</v>
      </c>
      <c r="E134" s="20">
        <v>1853.58</v>
      </c>
      <c r="F134" s="2">
        <f t="shared" si="37"/>
        <v>2917534.92</v>
      </c>
      <c r="G134" s="64">
        <v>453287.98</v>
      </c>
      <c r="H134" s="41">
        <v>148527</v>
      </c>
      <c r="I134" s="2">
        <f t="shared" si="28"/>
        <v>111395.25</v>
      </c>
      <c r="J134" s="41">
        <v>162248</v>
      </c>
      <c r="K134" s="41">
        <v>131708</v>
      </c>
      <c r="L134" s="41">
        <v>434316</v>
      </c>
      <c r="M134" s="41">
        <v>119443</v>
      </c>
      <c r="N134" s="2">
        <f t="shared" si="29"/>
        <v>1412398.23</v>
      </c>
      <c r="O134" s="4">
        <f t="shared" si="30"/>
        <v>1505137</v>
      </c>
      <c r="P134" s="41">
        <v>776</v>
      </c>
      <c r="Q134" s="41">
        <v>57</v>
      </c>
      <c r="R134" s="4">
        <f t="shared" si="31"/>
        <v>61482</v>
      </c>
      <c r="S134" s="6">
        <f t="shared" si="38"/>
        <v>135125.98199999999</v>
      </c>
      <c r="T134" s="65">
        <v>28067367</v>
      </c>
      <c r="U134" s="6">
        <f t="shared" si="39"/>
        <v>28067.366999999998</v>
      </c>
      <c r="V134" s="6">
        <f t="shared" si="32"/>
        <v>107058.61499999999</v>
      </c>
      <c r="W134" s="4">
        <f t="shared" si="40"/>
        <v>2141172</v>
      </c>
      <c r="X134" s="25">
        <f t="shared" si="33"/>
        <v>3707791</v>
      </c>
      <c r="Y134" s="26">
        <v>0</v>
      </c>
      <c r="Z134" s="22">
        <v>0</v>
      </c>
      <c r="AA134" s="4">
        <f t="shared" si="34"/>
        <v>3707791</v>
      </c>
      <c r="AB134" s="26"/>
      <c r="AC134" s="26"/>
      <c r="AD134" s="26"/>
      <c r="AE134" s="26"/>
      <c r="AF134" s="26"/>
      <c r="AG134" s="55">
        <v>0</v>
      </c>
      <c r="AH134" s="55">
        <v>0</v>
      </c>
      <c r="AI134" s="55"/>
      <c r="AJ134" s="7">
        <f t="shared" ref="AJ134:AJ197" si="41">SUM(AA134-AB134-AC134-AD134-AE134+AG134-AH134+AI134)</f>
        <v>3707791</v>
      </c>
      <c r="AK134" s="48" t="str">
        <f t="shared" si="35"/>
        <v xml:space="preserve"> </v>
      </c>
      <c r="AL134" s="49" t="str">
        <f t="shared" si="36"/>
        <v xml:space="preserve"> </v>
      </c>
    </row>
    <row r="135" spans="1:38" ht="15.95" customHeight="1">
      <c r="A135" s="63" t="s">
        <v>176</v>
      </c>
      <c r="B135" s="63" t="s">
        <v>401</v>
      </c>
      <c r="C135" s="63" t="s">
        <v>28</v>
      </c>
      <c r="D135" s="63" t="s">
        <v>415</v>
      </c>
      <c r="E135" s="20">
        <v>6249.94</v>
      </c>
      <c r="F135" s="2">
        <f t="shared" si="37"/>
        <v>9837405.5599999987</v>
      </c>
      <c r="G135" s="64">
        <v>2333075.65</v>
      </c>
      <c r="H135" s="41">
        <v>517080</v>
      </c>
      <c r="I135" s="2">
        <f t="shared" si="28"/>
        <v>387810</v>
      </c>
      <c r="J135" s="41">
        <v>570703</v>
      </c>
      <c r="K135" s="41">
        <v>462567</v>
      </c>
      <c r="L135" s="41">
        <v>1614942</v>
      </c>
      <c r="M135" s="41">
        <v>0</v>
      </c>
      <c r="N135" s="2">
        <f t="shared" si="29"/>
        <v>5369097.6500000004</v>
      </c>
      <c r="O135" s="4">
        <f t="shared" si="30"/>
        <v>4468308</v>
      </c>
      <c r="P135" s="41">
        <v>2541</v>
      </c>
      <c r="Q135" s="41">
        <v>33</v>
      </c>
      <c r="R135" s="4">
        <f t="shared" si="31"/>
        <v>116556</v>
      </c>
      <c r="S135" s="6">
        <f t="shared" si="38"/>
        <v>455620.62599999999</v>
      </c>
      <c r="T135" s="65">
        <v>147850168</v>
      </c>
      <c r="U135" s="6">
        <f t="shared" si="39"/>
        <v>147850.16800000001</v>
      </c>
      <c r="V135" s="6">
        <f t="shared" si="32"/>
        <v>307770.45799999998</v>
      </c>
      <c r="W135" s="4">
        <f t="shared" si="40"/>
        <v>6155409</v>
      </c>
      <c r="X135" s="25">
        <f t="shared" si="33"/>
        <v>10740273</v>
      </c>
      <c r="Y135" s="26">
        <v>0</v>
      </c>
      <c r="Z135" s="22">
        <v>0</v>
      </c>
      <c r="AA135" s="4">
        <f t="shared" si="34"/>
        <v>10740273</v>
      </c>
      <c r="AB135" s="26"/>
      <c r="AC135" s="26"/>
      <c r="AD135" s="26"/>
      <c r="AE135" s="26"/>
      <c r="AF135" s="26"/>
      <c r="AG135" s="55">
        <v>0</v>
      </c>
      <c r="AH135" s="55">
        <v>0</v>
      </c>
      <c r="AI135" s="55"/>
      <c r="AJ135" s="7">
        <f t="shared" si="41"/>
        <v>10740273</v>
      </c>
      <c r="AK135" s="48" t="str">
        <f t="shared" si="35"/>
        <v xml:space="preserve"> </v>
      </c>
      <c r="AL135" s="49" t="str">
        <f t="shared" si="36"/>
        <v xml:space="preserve"> </v>
      </c>
    </row>
    <row r="136" spans="1:38" ht="15.95" customHeight="1">
      <c r="A136" s="63" t="s">
        <v>176</v>
      </c>
      <c r="B136" s="63" t="s">
        <v>401</v>
      </c>
      <c r="C136" s="63" t="s">
        <v>119</v>
      </c>
      <c r="D136" s="63" t="s">
        <v>416</v>
      </c>
      <c r="E136" s="20">
        <v>1052.22</v>
      </c>
      <c r="F136" s="2">
        <f t="shared" si="37"/>
        <v>1656194.28</v>
      </c>
      <c r="G136" s="64">
        <v>243325.47</v>
      </c>
      <c r="H136" s="41">
        <v>79124</v>
      </c>
      <c r="I136" s="2">
        <f t="shared" si="28"/>
        <v>59343</v>
      </c>
      <c r="J136" s="41">
        <v>87322</v>
      </c>
      <c r="K136" s="41">
        <v>70851</v>
      </c>
      <c r="L136" s="41">
        <v>251558</v>
      </c>
      <c r="M136" s="41">
        <v>16119</v>
      </c>
      <c r="N136" s="2">
        <f t="shared" si="29"/>
        <v>728518.47</v>
      </c>
      <c r="O136" s="4">
        <f t="shared" si="30"/>
        <v>927676</v>
      </c>
      <c r="P136" s="41">
        <v>514</v>
      </c>
      <c r="Q136" s="41">
        <v>55</v>
      </c>
      <c r="R136" s="4">
        <f t="shared" si="31"/>
        <v>39295</v>
      </c>
      <c r="S136" s="6">
        <f t="shared" si="38"/>
        <v>76706.838000000003</v>
      </c>
      <c r="T136" s="65">
        <v>15525342</v>
      </c>
      <c r="U136" s="6">
        <f t="shared" si="39"/>
        <v>15525.342000000001</v>
      </c>
      <c r="V136" s="6">
        <f t="shared" si="32"/>
        <v>61181.495999999999</v>
      </c>
      <c r="W136" s="4">
        <f t="shared" si="40"/>
        <v>1223630</v>
      </c>
      <c r="X136" s="25">
        <f t="shared" si="33"/>
        <v>2190601</v>
      </c>
      <c r="Y136" s="26">
        <v>0</v>
      </c>
      <c r="Z136" s="22">
        <v>0</v>
      </c>
      <c r="AA136" s="4">
        <f t="shared" si="34"/>
        <v>2190601</v>
      </c>
      <c r="AB136" s="26"/>
      <c r="AC136" s="26"/>
      <c r="AD136" s="26"/>
      <c r="AE136" s="26"/>
      <c r="AF136" s="26"/>
      <c r="AG136" s="55">
        <v>0</v>
      </c>
      <c r="AH136" s="55">
        <v>0</v>
      </c>
      <c r="AI136" s="55"/>
      <c r="AJ136" s="7">
        <f t="shared" si="41"/>
        <v>2190601</v>
      </c>
      <c r="AK136" s="48" t="str">
        <f t="shared" si="35"/>
        <v xml:space="preserve"> </v>
      </c>
      <c r="AL136" s="49" t="str">
        <f t="shared" si="36"/>
        <v xml:space="preserve"> </v>
      </c>
    </row>
    <row r="137" spans="1:38" ht="15.95" customHeight="1">
      <c r="A137" s="63" t="s">
        <v>182</v>
      </c>
      <c r="B137" s="63" t="s">
        <v>417</v>
      </c>
      <c r="C137" s="63" t="s">
        <v>223</v>
      </c>
      <c r="D137" s="63" t="s">
        <v>418</v>
      </c>
      <c r="E137" s="20">
        <v>765.79</v>
      </c>
      <c r="F137" s="2">
        <f t="shared" si="37"/>
        <v>1205353.46</v>
      </c>
      <c r="G137" s="64">
        <v>447828.29</v>
      </c>
      <c r="H137" s="41">
        <v>69952</v>
      </c>
      <c r="I137" s="2">
        <f t="shared" si="28"/>
        <v>52464</v>
      </c>
      <c r="J137" s="41">
        <v>51810</v>
      </c>
      <c r="K137" s="41">
        <v>66871</v>
      </c>
      <c r="L137" s="41">
        <v>207083</v>
      </c>
      <c r="M137" s="41">
        <v>113653</v>
      </c>
      <c r="N137" s="2">
        <f t="shared" si="29"/>
        <v>939709.29</v>
      </c>
      <c r="O137" s="4">
        <f t="shared" si="30"/>
        <v>265644</v>
      </c>
      <c r="P137" s="41">
        <v>251</v>
      </c>
      <c r="Q137" s="41">
        <v>108</v>
      </c>
      <c r="R137" s="4">
        <f t="shared" si="31"/>
        <v>37680</v>
      </c>
      <c r="S137" s="6">
        <f t="shared" si="38"/>
        <v>55826.091</v>
      </c>
      <c r="T137" s="65">
        <v>27815422</v>
      </c>
      <c r="U137" s="6">
        <f t="shared" si="39"/>
        <v>27815.421999999999</v>
      </c>
      <c r="V137" s="6">
        <f t="shared" si="32"/>
        <v>28010.669000000002</v>
      </c>
      <c r="W137" s="4">
        <f t="shared" si="40"/>
        <v>560213</v>
      </c>
      <c r="X137" s="25">
        <f t="shared" si="33"/>
        <v>863537</v>
      </c>
      <c r="Y137" s="26">
        <v>0</v>
      </c>
      <c r="Z137" s="22">
        <v>0</v>
      </c>
      <c r="AA137" s="4">
        <f t="shared" si="34"/>
        <v>863537</v>
      </c>
      <c r="AB137" s="26"/>
      <c r="AC137" s="26"/>
      <c r="AD137" s="26"/>
      <c r="AE137" s="26"/>
      <c r="AF137" s="26"/>
      <c r="AG137" s="55">
        <v>0</v>
      </c>
      <c r="AH137" s="55">
        <v>0</v>
      </c>
      <c r="AI137" s="55"/>
      <c r="AJ137" s="7">
        <f t="shared" si="41"/>
        <v>863537</v>
      </c>
      <c r="AK137" s="48" t="str">
        <f t="shared" si="35"/>
        <v xml:space="preserve"> </v>
      </c>
      <c r="AL137" s="49" t="str">
        <f t="shared" si="36"/>
        <v xml:space="preserve"> </v>
      </c>
    </row>
    <row r="138" spans="1:38" ht="15.95" customHeight="1">
      <c r="A138" s="63" t="s">
        <v>182</v>
      </c>
      <c r="B138" s="63" t="s">
        <v>417</v>
      </c>
      <c r="C138" s="63" t="s">
        <v>57</v>
      </c>
      <c r="D138" s="63" t="s">
        <v>419</v>
      </c>
      <c r="E138" s="20">
        <v>947.04</v>
      </c>
      <c r="F138" s="2">
        <f t="shared" si="37"/>
        <v>1490640.96</v>
      </c>
      <c r="G138" s="64">
        <v>754293.74</v>
      </c>
      <c r="H138" s="41">
        <v>91599</v>
      </c>
      <c r="I138" s="2">
        <f t="shared" si="28"/>
        <v>68699.25</v>
      </c>
      <c r="J138" s="41">
        <v>67831</v>
      </c>
      <c r="K138" s="41">
        <v>87627</v>
      </c>
      <c r="L138" s="41">
        <v>257519</v>
      </c>
      <c r="M138" s="41">
        <v>101867</v>
      </c>
      <c r="N138" s="2">
        <f t="shared" si="29"/>
        <v>1337836.99</v>
      </c>
      <c r="O138" s="4">
        <f t="shared" si="30"/>
        <v>152804</v>
      </c>
      <c r="P138" s="41">
        <v>203</v>
      </c>
      <c r="Q138" s="41">
        <v>150</v>
      </c>
      <c r="R138" s="4">
        <f t="shared" si="31"/>
        <v>42326</v>
      </c>
      <c r="S138" s="6">
        <f t="shared" si="38"/>
        <v>69039.216</v>
      </c>
      <c r="T138" s="65">
        <v>45844380</v>
      </c>
      <c r="U138" s="6">
        <f t="shared" si="39"/>
        <v>45844.38</v>
      </c>
      <c r="V138" s="6">
        <f t="shared" si="32"/>
        <v>23194.836000000003</v>
      </c>
      <c r="W138" s="4">
        <f t="shared" si="40"/>
        <v>463897</v>
      </c>
      <c r="X138" s="25">
        <f t="shared" si="33"/>
        <v>659027</v>
      </c>
      <c r="Y138" s="26">
        <v>0</v>
      </c>
      <c r="Z138" s="22">
        <v>0</v>
      </c>
      <c r="AA138" s="4">
        <f t="shared" si="34"/>
        <v>659027</v>
      </c>
      <c r="AB138" s="26"/>
      <c r="AC138" s="26"/>
      <c r="AD138" s="26"/>
      <c r="AE138" s="26"/>
      <c r="AF138" s="26"/>
      <c r="AG138" s="55">
        <v>0</v>
      </c>
      <c r="AH138" s="55">
        <v>0</v>
      </c>
      <c r="AI138" s="55"/>
      <c r="AJ138" s="7">
        <f t="shared" si="41"/>
        <v>659027</v>
      </c>
      <c r="AK138" s="48" t="str">
        <f t="shared" si="35"/>
        <v xml:space="preserve"> </v>
      </c>
      <c r="AL138" s="49" t="str">
        <f t="shared" si="36"/>
        <v xml:space="preserve"> </v>
      </c>
    </row>
    <row r="139" spans="1:38" ht="15.95" customHeight="1">
      <c r="A139" s="63" t="s">
        <v>182</v>
      </c>
      <c r="B139" s="63" t="s">
        <v>417</v>
      </c>
      <c r="C139" s="63" t="s">
        <v>89</v>
      </c>
      <c r="D139" s="63" t="s">
        <v>420</v>
      </c>
      <c r="E139" s="20">
        <v>3318</v>
      </c>
      <c r="F139" s="2">
        <f t="shared" si="37"/>
        <v>5222532</v>
      </c>
      <c r="G139" s="64">
        <v>1470219.9200000002</v>
      </c>
      <c r="H139" s="41">
        <v>372968</v>
      </c>
      <c r="I139" s="2">
        <f t="shared" si="28"/>
        <v>279726</v>
      </c>
      <c r="J139" s="41">
        <v>276235</v>
      </c>
      <c r="K139" s="41">
        <v>356564</v>
      </c>
      <c r="L139" s="41">
        <v>816929</v>
      </c>
      <c r="M139" s="41">
        <v>72591</v>
      </c>
      <c r="N139" s="2">
        <f t="shared" si="29"/>
        <v>3272264.92</v>
      </c>
      <c r="O139" s="4">
        <f t="shared" si="30"/>
        <v>1950267</v>
      </c>
      <c r="P139" s="41">
        <v>1263</v>
      </c>
      <c r="Q139" s="41">
        <v>44</v>
      </c>
      <c r="R139" s="4">
        <f t="shared" si="31"/>
        <v>77245</v>
      </c>
      <c r="S139" s="6">
        <f t="shared" si="38"/>
        <v>241882.2</v>
      </c>
      <c r="T139" s="65">
        <v>92888147</v>
      </c>
      <c r="U139" s="6">
        <f t="shared" si="39"/>
        <v>92888.146999999997</v>
      </c>
      <c r="V139" s="6">
        <f t="shared" si="32"/>
        <v>148994.05300000001</v>
      </c>
      <c r="W139" s="4">
        <f t="shared" si="40"/>
        <v>2979881</v>
      </c>
      <c r="X139" s="25">
        <f t="shared" si="33"/>
        <v>5007393</v>
      </c>
      <c r="Y139" s="26">
        <v>0</v>
      </c>
      <c r="Z139" s="22">
        <v>0</v>
      </c>
      <c r="AA139" s="4">
        <f t="shared" si="34"/>
        <v>5007393</v>
      </c>
      <c r="AB139" s="26"/>
      <c r="AC139" s="26"/>
      <c r="AD139" s="26"/>
      <c r="AE139" s="26"/>
      <c r="AF139" s="26"/>
      <c r="AG139" s="55">
        <v>0</v>
      </c>
      <c r="AH139" s="55">
        <v>0</v>
      </c>
      <c r="AI139" s="55"/>
      <c r="AJ139" s="7">
        <f t="shared" si="41"/>
        <v>5007393</v>
      </c>
      <c r="AK139" s="48" t="str">
        <f t="shared" si="35"/>
        <v xml:space="preserve"> </v>
      </c>
      <c r="AL139" s="49" t="str">
        <f t="shared" si="36"/>
        <v xml:space="preserve"> </v>
      </c>
    </row>
    <row r="140" spans="1:38" ht="15.95" customHeight="1">
      <c r="A140" s="63" t="s">
        <v>182</v>
      </c>
      <c r="B140" s="63" t="s">
        <v>417</v>
      </c>
      <c r="C140" s="63" t="s">
        <v>151</v>
      </c>
      <c r="D140" s="63" t="s">
        <v>421</v>
      </c>
      <c r="E140" s="20">
        <v>3907.55</v>
      </c>
      <c r="F140" s="2">
        <f t="shared" si="37"/>
        <v>6150483.7000000002</v>
      </c>
      <c r="G140" s="64">
        <v>1164848.5900000001</v>
      </c>
      <c r="H140" s="41">
        <v>440805</v>
      </c>
      <c r="I140" s="2">
        <f t="shared" si="28"/>
        <v>330603.75</v>
      </c>
      <c r="J140" s="41">
        <v>326768</v>
      </c>
      <c r="K140" s="41">
        <v>419973</v>
      </c>
      <c r="L140" s="41">
        <v>850142</v>
      </c>
      <c r="M140" s="41">
        <v>58223</v>
      </c>
      <c r="N140" s="2">
        <f t="shared" si="29"/>
        <v>3150558.34</v>
      </c>
      <c r="O140" s="4">
        <f t="shared" si="30"/>
        <v>2999925</v>
      </c>
      <c r="P140" s="41">
        <v>723</v>
      </c>
      <c r="Q140" s="41">
        <v>59</v>
      </c>
      <c r="R140" s="4">
        <f t="shared" si="31"/>
        <v>59293</v>
      </c>
      <c r="S140" s="6">
        <f t="shared" si="38"/>
        <v>284860.39500000002</v>
      </c>
      <c r="T140" s="65">
        <v>73253432</v>
      </c>
      <c r="U140" s="6">
        <f t="shared" si="39"/>
        <v>73253.432000000001</v>
      </c>
      <c r="V140" s="6">
        <f t="shared" si="32"/>
        <v>211606.96300000002</v>
      </c>
      <c r="W140" s="4">
        <f t="shared" si="40"/>
        <v>4232139</v>
      </c>
      <c r="X140" s="25">
        <f t="shared" si="33"/>
        <v>7291357</v>
      </c>
      <c r="Y140" s="26">
        <v>0</v>
      </c>
      <c r="Z140" s="22">
        <v>0</v>
      </c>
      <c r="AA140" s="4">
        <f t="shared" si="34"/>
        <v>7291357</v>
      </c>
      <c r="AB140" s="26"/>
      <c r="AC140" s="26"/>
      <c r="AD140" s="26"/>
      <c r="AE140" s="26"/>
      <c r="AF140" s="26"/>
      <c r="AG140" s="55">
        <v>0</v>
      </c>
      <c r="AH140" s="55">
        <v>0</v>
      </c>
      <c r="AI140" s="55"/>
      <c r="AJ140" s="7">
        <f t="shared" si="41"/>
        <v>7291357</v>
      </c>
      <c r="AK140" s="48" t="str">
        <f t="shared" si="35"/>
        <v xml:space="preserve"> </v>
      </c>
      <c r="AL140" s="49" t="str">
        <f t="shared" si="36"/>
        <v xml:space="preserve"> </v>
      </c>
    </row>
    <row r="141" spans="1:38" ht="15.95" customHeight="1">
      <c r="A141" s="63" t="s">
        <v>12</v>
      </c>
      <c r="B141" s="63" t="s">
        <v>422</v>
      </c>
      <c r="C141" s="63" t="s">
        <v>150</v>
      </c>
      <c r="D141" s="63" t="s">
        <v>423</v>
      </c>
      <c r="E141" s="20">
        <v>204.44</v>
      </c>
      <c r="F141" s="2">
        <f t="shared" si="37"/>
        <v>321788.56</v>
      </c>
      <c r="G141" s="64">
        <v>630442.49</v>
      </c>
      <c r="H141" s="41">
        <v>21026</v>
      </c>
      <c r="I141" s="2">
        <f t="shared" si="28"/>
        <v>15769.5</v>
      </c>
      <c r="J141" s="41">
        <v>15263</v>
      </c>
      <c r="K141" s="41">
        <v>0</v>
      </c>
      <c r="L141" s="41">
        <v>0</v>
      </c>
      <c r="M141" s="41">
        <v>25075</v>
      </c>
      <c r="N141" s="2">
        <f t="shared" si="29"/>
        <v>686549.99</v>
      </c>
      <c r="O141" s="4">
        <f t="shared" si="30"/>
        <v>0</v>
      </c>
      <c r="P141" s="41">
        <v>110</v>
      </c>
      <c r="Q141" s="41">
        <v>70</v>
      </c>
      <c r="R141" s="4">
        <f t="shared" si="31"/>
        <v>10703</v>
      </c>
      <c r="S141" s="6">
        <f t="shared" si="38"/>
        <v>14903.675999999999</v>
      </c>
      <c r="T141" s="65">
        <v>37594295</v>
      </c>
      <c r="U141" s="6">
        <f t="shared" si="39"/>
        <v>37594.294999999998</v>
      </c>
      <c r="V141" s="6">
        <f t="shared" si="32"/>
        <v>0</v>
      </c>
      <c r="W141" s="4">
        <f t="shared" si="40"/>
        <v>0</v>
      </c>
      <c r="X141" s="25">
        <f t="shared" si="33"/>
        <v>10703</v>
      </c>
      <c r="Y141" s="26">
        <v>0</v>
      </c>
      <c r="Z141" s="22">
        <v>0</v>
      </c>
      <c r="AA141" s="4">
        <f t="shared" si="34"/>
        <v>10703</v>
      </c>
      <c r="AB141" s="26"/>
      <c r="AC141" s="26"/>
      <c r="AD141" s="26"/>
      <c r="AE141" s="26"/>
      <c r="AF141" s="26">
        <v>2997</v>
      </c>
      <c r="AG141" s="55">
        <v>0</v>
      </c>
      <c r="AH141" s="55">
        <v>0</v>
      </c>
      <c r="AI141" s="55"/>
      <c r="AJ141" s="7">
        <f>SUM(AA141-AB141-AC141-AD141-AE141-AF141+AG141-AH141+AI141)</f>
        <v>7706</v>
      </c>
      <c r="AK141" s="48">
        <f t="shared" si="35"/>
        <v>1</v>
      </c>
      <c r="AL141" s="49">
        <f t="shared" si="36"/>
        <v>1</v>
      </c>
    </row>
    <row r="142" spans="1:38" ht="15.95" customHeight="1">
      <c r="A142" s="63" t="s">
        <v>12</v>
      </c>
      <c r="B142" s="63" t="s">
        <v>422</v>
      </c>
      <c r="C142" s="63" t="s">
        <v>212</v>
      </c>
      <c r="D142" s="63" t="s">
        <v>424</v>
      </c>
      <c r="E142" s="20">
        <v>267.10000000000002</v>
      </c>
      <c r="F142" s="2">
        <f t="shared" si="37"/>
        <v>420415.4</v>
      </c>
      <c r="G142" s="64">
        <v>45172.12</v>
      </c>
      <c r="H142" s="41">
        <v>31316</v>
      </c>
      <c r="I142" s="2">
        <f t="shared" si="28"/>
        <v>23487</v>
      </c>
      <c r="J142" s="41">
        <v>22812</v>
      </c>
      <c r="K142" s="41">
        <v>0</v>
      </c>
      <c r="L142" s="41">
        <v>0</v>
      </c>
      <c r="M142" s="41">
        <v>17587</v>
      </c>
      <c r="N142" s="2">
        <f t="shared" si="29"/>
        <v>109058.12</v>
      </c>
      <c r="O142" s="4">
        <f t="shared" si="30"/>
        <v>311357</v>
      </c>
      <c r="P142" s="41">
        <v>138</v>
      </c>
      <c r="Q142" s="41">
        <v>64</v>
      </c>
      <c r="R142" s="4">
        <f t="shared" si="31"/>
        <v>12276</v>
      </c>
      <c r="S142" s="6">
        <f t="shared" si="38"/>
        <v>19471.59</v>
      </c>
      <c r="T142" s="65">
        <v>2542044</v>
      </c>
      <c r="U142" s="6">
        <f t="shared" si="39"/>
        <v>2542.0439999999999</v>
      </c>
      <c r="V142" s="6">
        <f t="shared" si="32"/>
        <v>16929.546000000002</v>
      </c>
      <c r="W142" s="4">
        <f t="shared" si="40"/>
        <v>338591</v>
      </c>
      <c r="X142" s="25">
        <f t="shared" si="33"/>
        <v>662224</v>
      </c>
      <c r="Y142" s="26">
        <v>0</v>
      </c>
      <c r="Z142" s="22">
        <v>0</v>
      </c>
      <c r="AA142" s="4">
        <f t="shared" si="34"/>
        <v>662224</v>
      </c>
      <c r="AB142" s="26"/>
      <c r="AC142" s="26"/>
      <c r="AD142" s="26"/>
      <c r="AE142" s="26"/>
      <c r="AF142" s="26"/>
      <c r="AG142" s="55">
        <v>0</v>
      </c>
      <c r="AH142" s="55">
        <v>0</v>
      </c>
      <c r="AI142" s="55"/>
      <c r="AJ142" s="7">
        <f t="shared" si="41"/>
        <v>662224</v>
      </c>
      <c r="AK142" s="48" t="str">
        <f t="shared" si="35"/>
        <v xml:space="preserve"> </v>
      </c>
      <c r="AL142" s="49" t="str">
        <f t="shared" si="36"/>
        <v xml:space="preserve"> </v>
      </c>
    </row>
    <row r="143" spans="1:38" ht="15.95" customHeight="1">
      <c r="A143" s="63" t="s">
        <v>12</v>
      </c>
      <c r="B143" s="63" t="s">
        <v>422</v>
      </c>
      <c r="C143" s="63" t="s">
        <v>185</v>
      </c>
      <c r="D143" s="63" t="s">
        <v>425</v>
      </c>
      <c r="E143" s="20">
        <v>211.61</v>
      </c>
      <c r="F143" s="2">
        <f t="shared" si="37"/>
        <v>333074.14</v>
      </c>
      <c r="G143" s="64">
        <v>10436.34</v>
      </c>
      <c r="H143" s="41">
        <v>19805</v>
      </c>
      <c r="I143" s="2">
        <f t="shared" si="28"/>
        <v>14853.75</v>
      </c>
      <c r="J143" s="41">
        <v>14520</v>
      </c>
      <c r="K143" s="41">
        <v>0</v>
      </c>
      <c r="L143" s="41">
        <v>0</v>
      </c>
      <c r="M143" s="41">
        <v>8418</v>
      </c>
      <c r="N143" s="2">
        <f t="shared" si="29"/>
        <v>48228.09</v>
      </c>
      <c r="O143" s="4">
        <f t="shared" si="30"/>
        <v>284846</v>
      </c>
      <c r="P143" s="41">
        <v>81</v>
      </c>
      <c r="Q143" s="41">
        <v>77</v>
      </c>
      <c r="R143" s="4">
        <f t="shared" si="31"/>
        <v>8669</v>
      </c>
      <c r="S143" s="6">
        <f t="shared" si="38"/>
        <v>15426.369000000001</v>
      </c>
      <c r="T143" s="65">
        <v>607117</v>
      </c>
      <c r="U143" s="6">
        <f t="shared" si="39"/>
        <v>607.11699999999996</v>
      </c>
      <c r="V143" s="6">
        <f t="shared" si="32"/>
        <v>14819.252</v>
      </c>
      <c r="W143" s="4">
        <f t="shared" si="40"/>
        <v>296385</v>
      </c>
      <c r="X143" s="25">
        <f t="shared" si="33"/>
        <v>589900</v>
      </c>
      <c r="Y143" s="26">
        <v>0</v>
      </c>
      <c r="Z143" s="22">
        <v>0</v>
      </c>
      <c r="AA143" s="4">
        <f t="shared" si="34"/>
        <v>589900</v>
      </c>
      <c r="AB143" s="26"/>
      <c r="AC143" s="26"/>
      <c r="AD143" s="26"/>
      <c r="AE143" s="26"/>
      <c r="AF143" s="26"/>
      <c r="AG143" s="55">
        <v>0</v>
      </c>
      <c r="AH143" s="55">
        <v>0</v>
      </c>
      <c r="AI143" s="55"/>
      <c r="AJ143" s="7">
        <f t="shared" si="41"/>
        <v>589900</v>
      </c>
      <c r="AK143" s="48" t="str">
        <f t="shared" si="35"/>
        <v xml:space="preserve"> </v>
      </c>
      <c r="AL143" s="49" t="str">
        <f t="shared" si="36"/>
        <v xml:space="preserve"> </v>
      </c>
    </row>
    <row r="144" spans="1:38" ht="15.95" customHeight="1">
      <c r="A144" s="63" t="s">
        <v>12</v>
      </c>
      <c r="B144" s="63" t="s">
        <v>422</v>
      </c>
      <c r="C144" s="63" t="s">
        <v>155</v>
      </c>
      <c r="D144" s="63" t="s">
        <v>426</v>
      </c>
      <c r="E144" s="20">
        <v>411.09</v>
      </c>
      <c r="F144" s="2">
        <f t="shared" si="37"/>
        <v>647055.65999999992</v>
      </c>
      <c r="G144" s="64">
        <v>137714.19</v>
      </c>
      <c r="H144" s="41">
        <v>48300</v>
      </c>
      <c r="I144" s="2">
        <f t="shared" si="28"/>
        <v>36225</v>
      </c>
      <c r="J144" s="41">
        <v>34972</v>
      </c>
      <c r="K144" s="41">
        <v>0</v>
      </c>
      <c r="L144" s="41">
        <v>0</v>
      </c>
      <c r="M144" s="41">
        <v>25359</v>
      </c>
      <c r="N144" s="2">
        <f t="shared" si="29"/>
        <v>234270.19</v>
      </c>
      <c r="O144" s="4">
        <f t="shared" si="30"/>
        <v>412785</v>
      </c>
      <c r="P144" s="41">
        <v>176</v>
      </c>
      <c r="Q144" s="41">
        <v>48</v>
      </c>
      <c r="R144" s="4">
        <f t="shared" si="31"/>
        <v>11743</v>
      </c>
      <c r="S144" s="6">
        <f t="shared" si="38"/>
        <v>29968.460999999999</v>
      </c>
      <c r="T144" s="65">
        <v>8247702</v>
      </c>
      <c r="U144" s="6">
        <f t="shared" si="39"/>
        <v>8247.7019999999993</v>
      </c>
      <c r="V144" s="6">
        <f t="shared" si="32"/>
        <v>21720.758999999998</v>
      </c>
      <c r="W144" s="4">
        <f t="shared" si="40"/>
        <v>434415</v>
      </c>
      <c r="X144" s="25">
        <f t="shared" si="33"/>
        <v>858943</v>
      </c>
      <c r="Y144" s="26">
        <v>0</v>
      </c>
      <c r="Z144" s="22">
        <v>0</v>
      </c>
      <c r="AA144" s="4">
        <f t="shared" si="34"/>
        <v>858943</v>
      </c>
      <c r="AB144" s="26">
        <v>35693</v>
      </c>
      <c r="AC144" s="26"/>
      <c r="AD144" s="26"/>
      <c r="AE144" s="26"/>
      <c r="AF144" s="26"/>
      <c r="AG144" s="55">
        <v>0</v>
      </c>
      <c r="AH144" s="55">
        <v>0</v>
      </c>
      <c r="AI144" s="55"/>
      <c r="AJ144" s="7">
        <f t="shared" si="41"/>
        <v>823250</v>
      </c>
      <c r="AK144" s="48" t="str">
        <f t="shared" si="35"/>
        <v xml:space="preserve"> </v>
      </c>
      <c r="AL144" s="49" t="str">
        <f t="shared" si="36"/>
        <v xml:space="preserve"> </v>
      </c>
    </row>
    <row r="145" spans="1:38" ht="15.95" customHeight="1">
      <c r="A145" s="63" t="s">
        <v>12</v>
      </c>
      <c r="B145" s="63" t="s">
        <v>422</v>
      </c>
      <c r="C145" s="63" t="s">
        <v>52</v>
      </c>
      <c r="D145" s="63" t="s">
        <v>427</v>
      </c>
      <c r="E145" s="20">
        <v>2896.23</v>
      </c>
      <c r="F145" s="2">
        <f t="shared" si="37"/>
        <v>4558666.0200000005</v>
      </c>
      <c r="G145" s="64">
        <v>776155.31</v>
      </c>
      <c r="H145" s="41">
        <v>336679</v>
      </c>
      <c r="I145" s="2">
        <f t="shared" si="28"/>
        <v>252509.25</v>
      </c>
      <c r="J145" s="41">
        <v>245355</v>
      </c>
      <c r="K145" s="41">
        <v>0</v>
      </c>
      <c r="L145" s="41">
        <v>608041</v>
      </c>
      <c r="M145" s="41">
        <v>157280</v>
      </c>
      <c r="N145" s="2">
        <f t="shared" si="29"/>
        <v>2039340.56</v>
      </c>
      <c r="O145" s="4">
        <f t="shared" si="30"/>
        <v>2519325</v>
      </c>
      <c r="P145" s="41">
        <v>1390</v>
      </c>
      <c r="Q145" s="41">
        <v>64</v>
      </c>
      <c r="R145" s="4">
        <f t="shared" si="31"/>
        <v>123654</v>
      </c>
      <c r="S145" s="6">
        <f t="shared" si="38"/>
        <v>211135.16699999999</v>
      </c>
      <c r="T145" s="65">
        <v>46878255</v>
      </c>
      <c r="U145" s="6">
        <f t="shared" si="39"/>
        <v>46878.254999999997</v>
      </c>
      <c r="V145" s="6">
        <f t="shared" si="32"/>
        <v>164256.91199999998</v>
      </c>
      <c r="W145" s="4">
        <f t="shared" si="40"/>
        <v>3285138</v>
      </c>
      <c r="X145" s="25">
        <f t="shared" si="33"/>
        <v>5928117</v>
      </c>
      <c r="Y145" s="26">
        <v>0</v>
      </c>
      <c r="Z145" s="22">
        <v>0</v>
      </c>
      <c r="AA145" s="4">
        <f t="shared" si="34"/>
        <v>5928117</v>
      </c>
      <c r="AB145" s="26"/>
      <c r="AC145" s="26"/>
      <c r="AD145" s="26"/>
      <c r="AE145" s="26"/>
      <c r="AF145" s="26"/>
      <c r="AG145" s="55">
        <v>0</v>
      </c>
      <c r="AH145" s="55">
        <v>0</v>
      </c>
      <c r="AI145" s="55"/>
      <c r="AJ145" s="7">
        <f t="shared" si="41"/>
        <v>5928117</v>
      </c>
      <c r="AK145" s="48" t="str">
        <f t="shared" si="35"/>
        <v xml:space="preserve"> </v>
      </c>
      <c r="AL145" s="49" t="str">
        <f t="shared" si="36"/>
        <v xml:space="preserve"> </v>
      </c>
    </row>
    <row r="146" spans="1:38" ht="15.95" customHeight="1">
      <c r="A146" s="63" t="s">
        <v>12</v>
      </c>
      <c r="B146" s="63" t="s">
        <v>422</v>
      </c>
      <c r="C146" s="63" t="s">
        <v>191</v>
      </c>
      <c r="D146" s="63" t="s">
        <v>428</v>
      </c>
      <c r="E146" s="20">
        <v>4019.68</v>
      </c>
      <c r="F146" s="2">
        <f t="shared" si="37"/>
        <v>6326976.3199999994</v>
      </c>
      <c r="G146" s="64">
        <v>3012843.85</v>
      </c>
      <c r="H146" s="41">
        <v>472175</v>
      </c>
      <c r="I146" s="2">
        <f t="shared" si="28"/>
        <v>354131.25</v>
      </c>
      <c r="J146" s="41">
        <v>345982</v>
      </c>
      <c r="K146" s="41">
        <v>0</v>
      </c>
      <c r="L146" s="41">
        <v>688897</v>
      </c>
      <c r="M146" s="41">
        <v>176209</v>
      </c>
      <c r="N146" s="2">
        <f t="shared" si="29"/>
        <v>4578063.0999999996</v>
      </c>
      <c r="O146" s="4">
        <f t="shared" si="30"/>
        <v>1748913</v>
      </c>
      <c r="P146" s="41">
        <v>2235</v>
      </c>
      <c r="Q146" s="41">
        <v>33</v>
      </c>
      <c r="R146" s="4">
        <f t="shared" si="31"/>
        <v>102519</v>
      </c>
      <c r="S146" s="6">
        <f t="shared" si="38"/>
        <v>293034.67200000002</v>
      </c>
      <c r="T146" s="65">
        <v>183709991</v>
      </c>
      <c r="U146" s="6">
        <f t="shared" si="39"/>
        <v>183709.99100000001</v>
      </c>
      <c r="V146" s="6">
        <f t="shared" si="32"/>
        <v>109324.68100000001</v>
      </c>
      <c r="W146" s="4">
        <f t="shared" si="40"/>
        <v>2186494</v>
      </c>
      <c r="X146" s="25">
        <f t="shared" si="33"/>
        <v>4037926</v>
      </c>
      <c r="Y146" s="26">
        <v>0</v>
      </c>
      <c r="Z146" s="22">
        <v>0</v>
      </c>
      <c r="AA146" s="4">
        <f t="shared" si="34"/>
        <v>4037926</v>
      </c>
      <c r="AB146" s="26"/>
      <c r="AC146" s="26"/>
      <c r="AD146" s="26"/>
      <c r="AE146" s="26"/>
      <c r="AF146" s="26"/>
      <c r="AG146" s="55">
        <v>0</v>
      </c>
      <c r="AH146" s="55">
        <v>0</v>
      </c>
      <c r="AI146" s="55">
        <v>30</v>
      </c>
      <c r="AJ146" s="7">
        <f t="shared" si="41"/>
        <v>4037956</v>
      </c>
      <c r="AK146" s="48" t="str">
        <f t="shared" si="35"/>
        <v xml:space="preserve"> </v>
      </c>
      <c r="AL146" s="49" t="str">
        <f t="shared" si="36"/>
        <v xml:space="preserve"> </v>
      </c>
    </row>
    <row r="147" spans="1:38" ht="15.95" customHeight="1">
      <c r="A147" s="63" t="s">
        <v>12</v>
      </c>
      <c r="B147" s="63" t="s">
        <v>422</v>
      </c>
      <c r="C147" s="63" t="s">
        <v>97</v>
      </c>
      <c r="D147" s="63" t="s">
        <v>429</v>
      </c>
      <c r="E147" s="20">
        <v>1598.1</v>
      </c>
      <c r="F147" s="2">
        <f t="shared" si="37"/>
        <v>2515409.4</v>
      </c>
      <c r="G147" s="64">
        <v>199653.03</v>
      </c>
      <c r="H147" s="41">
        <v>182744</v>
      </c>
      <c r="I147" s="2">
        <f t="shared" si="28"/>
        <v>137058</v>
      </c>
      <c r="J147" s="41">
        <v>133056</v>
      </c>
      <c r="K147" s="41">
        <v>0</v>
      </c>
      <c r="L147" s="41">
        <v>239119</v>
      </c>
      <c r="M147" s="41">
        <v>91299</v>
      </c>
      <c r="N147" s="2">
        <f t="shared" si="29"/>
        <v>800185.03</v>
      </c>
      <c r="O147" s="4">
        <f t="shared" si="30"/>
        <v>1715224</v>
      </c>
      <c r="P147" s="41">
        <v>748</v>
      </c>
      <c r="Q147" s="41">
        <v>59</v>
      </c>
      <c r="R147" s="4">
        <f t="shared" si="31"/>
        <v>61343</v>
      </c>
      <c r="S147" s="6">
        <f t="shared" si="38"/>
        <v>116501.49</v>
      </c>
      <c r="T147" s="65">
        <v>12054791</v>
      </c>
      <c r="U147" s="6">
        <f t="shared" si="39"/>
        <v>12054.790999999999</v>
      </c>
      <c r="V147" s="6">
        <f t="shared" si="32"/>
        <v>104446.69900000001</v>
      </c>
      <c r="W147" s="4">
        <f t="shared" si="40"/>
        <v>2088934</v>
      </c>
      <c r="X147" s="25">
        <f t="shared" si="33"/>
        <v>3865501</v>
      </c>
      <c r="Y147" s="26">
        <v>0</v>
      </c>
      <c r="Z147" s="22">
        <v>0</v>
      </c>
      <c r="AA147" s="4">
        <f t="shared" si="34"/>
        <v>3865501</v>
      </c>
      <c r="AB147" s="26"/>
      <c r="AC147" s="26"/>
      <c r="AD147" s="26"/>
      <c r="AE147" s="26"/>
      <c r="AF147" s="26"/>
      <c r="AG147" s="55">
        <v>0</v>
      </c>
      <c r="AH147" s="55">
        <v>0</v>
      </c>
      <c r="AI147" s="55"/>
      <c r="AJ147" s="7">
        <f t="shared" si="41"/>
        <v>3865501</v>
      </c>
      <c r="AK147" s="48" t="str">
        <f t="shared" si="35"/>
        <v xml:space="preserve"> </v>
      </c>
      <c r="AL147" s="49" t="str">
        <f t="shared" si="36"/>
        <v xml:space="preserve"> </v>
      </c>
    </row>
    <row r="148" spans="1:38" ht="15.95" customHeight="1">
      <c r="A148" s="63" t="s">
        <v>12</v>
      </c>
      <c r="B148" s="63" t="s">
        <v>422</v>
      </c>
      <c r="C148" s="63" t="s">
        <v>208</v>
      </c>
      <c r="D148" s="63" t="s">
        <v>430</v>
      </c>
      <c r="E148" s="20">
        <v>1011.39</v>
      </c>
      <c r="F148" s="2">
        <f t="shared" si="37"/>
        <v>1591927.8599999999</v>
      </c>
      <c r="G148" s="64">
        <v>147362.97</v>
      </c>
      <c r="H148" s="41">
        <v>116174</v>
      </c>
      <c r="I148" s="2">
        <f t="shared" si="28"/>
        <v>87130.5</v>
      </c>
      <c r="J148" s="41">
        <v>84621</v>
      </c>
      <c r="K148" s="41">
        <v>0</v>
      </c>
      <c r="L148" s="41">
        <v>231322</v>
      </c>
      <c r="M148" s="41">
        <v>54302</v>
      </c>
      <c r="N148" s="2">
        <f t="shared" si="29"/>
        <v>604738.47</v>
      </c>
      <c r="O148" s="4">
        <f t="shared" si="30"/>
        <v>987189</v>
      </c>
      <c r="P148" s="41">
        <v>448</v>
      </c>
      <c r="Q148" s="41">
        <v>64</v>
      </c>
      <c r="R148" s="4">
        <f t="shared" si="31"/>
        <v>39854</v>
      </c>
      <c r="S148" s="6">
        <f t="shared" si="38"/>
        <v>73730.331000000006</v>
      </c>
      <c r="T148" s="65">
        <v>8306819</v>
      </c>
      <c r="U148" s="6">
        <f t="shared" si="39"/>
        <v>8306.8189999999995</v>
      </c>
      <c r="V148" s="6">
        <f t="shared" si="32"/>
        <v>65423.512000000002</v>
      </c>
      <c r="W148" s="4">
        <f t="shared" si="40"/>
        <v>1308470</v>
      </c>
      <c r="X148" s="25">
        <f t="shared" si="33"/>
        <v>2335513</v>
      </c>
      <c r="Y148" s="26">
        <v>0</v>
      </c>
      <c r="Z148" s="22">
        <v>0</v>
      </c>
      <c r="AA148" s="4">
        <f t="shared" si="34"/>
        <v>2335513</v>
      </c>
      <c r="AB148" s="26"/>
      <c r="AC148" s="26"/>
      <c r="AD148" s="26"/>
      <c r="AE148" s="26"/>
      <c r="AF148" s="26"/>
      <c r="AG148" s="55">
        <v>0</v>
      </c>
      <c r="AH148" s="55">
        <v>0</v>
      </c>
      <c r="AI148" s="55"/>
      <c r="AJ148" s="7">
        <f t="shared" si="41"/>
        <v>2335513</v>
      </c>
      <c r="AK148" s="48" t="str">
        <f t="shared" si="35"/>
        <v xml:space="preserve"> </v>
      </c>
      <c r="AL148" s="49" t="str">
        <f t="shared" si="36"/>
        <v xml:space="preserve"> </v>
      </c>
    </row>
    <row r="149" spans="1:38" ht="15.95" customHeight="1">
      <c r="A149" s="63" t="s">
        <v>12</v>
      </c>
      <c r="B149" s="63" t="s">
        <v>422</v>
      </c>
      <c r="C149" s="63" t="s">
        <v>223</v>
      </c>
      <c r="D149" s="63" t="s">
        <v>431</v>
      </c>
      <c r="E149" s="20">
        <v>444.16</v>
      </c>
      <c r="F149" s="2">
        <f t="shared" si="37"/>
        <v>699107.84000000008</v>
      </c>
      <c r="G149" s="64">
        <v>64307.29</v>
      </c>
      <c r="H149" s="41">
        <v>48949</v>
      </c>
      <c r="I149" s="2">
        <f t="shared" si="28"/>
        <v>36711.75</v>
      </c>
      <c r="J149" s="41">
        <v>35568</v>
      </c>
      <c r="K149" s="41">
        <v>0</v>
      </c>
      <c r="L149" s="41">
        <v>148522</v>
      </c>
      <c r="M149" s="41">
        <v>30323</v>
      </c>
      <c r="N149" s="2">
        <f t="shared" si="29"/>
        <v>315432.04000000004</v>
      </c>
      <c r="O149" s="4">
        <f t="shared" si="30"/>
        <v>383676</v>
      </c>
      <c r="P149" s="41">
        <v>179</v>
      </c>
      <c r="Q149" s="41">
        <v>81</v>
      </c>
      <c r="R149" s="4">
        <f t="shared" si="31"/>
        <v>20154</v>
      </c>
      <c r="S149" s="6">
        <f t="shared" si="38"/>
        <v>32379.263999999999</v>
      </c>
      <c r="T149" s="65">
        <v>4106205</v>
      </c>
      <c r="U149" s="6">
        <f t="shared" si="39"/>
        <v>4106.2049999999999</v>
      </c>
      <c r="V149" s="6">
        <f t="shared" si="32"/>
        <v>28273.059000000001</v>
      </c>
      <c r="W149" s="4">
        <f t="shared" si="40"/>
        <v>565461</v>
      </c>
      <c r="X149" s="25">
        <f t="shared" si="33"/>
        <v>969291</v>
      </c>
      <c r="Y149" s="26">
        <v>0</v>
      </c>
      <c r="Z149" s="22">
        <v>0</v>
      </c>
      <c r="AA149" s="4">
        <f t="shared" si="34"/>
        <v>969291</v>
      </c>
      <c r="AB149" s="26"/>
      <c r="AC149" s="26"/>
      <c r="AD149" s="26"/>
      <c r="AE149" s="26"/>
      <c r="AF149" s="26"/>
      <c r="AG149" s="55">
        <v>0</v>
      </c>
      <c r="AH149" s="55">
        <v>0</v>
      </c>
      <c r="AI149" s="55"/>
      <c r="AJ149" s="7">
        <f t="shared" si="41"/>
        <v>969291</v>
      </c>
      <c r="AK149" s="48" t="str">
        <f t="shared" si="35"/>
        <v xml:space="preserve"> </v>
      </c>
      <c r="AL149" s="49" t="str">
        <f t="shared" si="36"/>
        <v xml:space="preserve"> </v>
      </c>
    </row>
    <row r="150" spans="1:38" ht="15.95" customHeight="1">
      <c r="A150" s="63" t="s">
        <v>154</v>
      </c>
      <c r="B150" s="63" t="s">
        <v>432</v>
      </c>
      <c r="C150" s="63" t="s">
        <v>223</v>
      </c>
      <c r="D150" s="63" t="s">
        <v>433</v>
      </c>
      <c r="E150" s="20">
        <v>686.58</v>
      </c>
      <c r="F150" s="2">
        <f t="shared" si="37"/>
        <v>1080676.9200000002</v>
      </c>
      <c r="G150" s="64">
        <v>278468.49</v>
      </c>
      <c r="H150" s="41">
        <v>160134</v>
      </c>
      <c r="I150" s="2">
        <f t="shared" si="28"/>
        <v>120100.5</v>
      </c>
      <c r="J150" s="41">
        <v>44086</v>
      </c>
      <c r="K150" s="41">
        <v>498690</v>
      </c>
      <c r="L150" s="41">
        <v>137438</v>
      </c>
      <c r="M150" s="41">
        <v>96703</v>
      </c>
      <c r="N150" s="2">
        <f t="shared" si="29"/>
        <v>1175485.99</v>
      </c>
      <c r="O150" s="4">
        <f t="shared" si="30"/>
        <v>0</v>
      </c>
      <c r="P150" s="41">
        <v>169</v>
      </c>
      <c r="Q150" s="41">
        <v>132</v>
      </c>
      <c r="R150" s="4">
        <f t="shared" si="31"/>
        <v>31008</v>
      </c>
      <c r="S150" s="6">
        <f t="shared" si="38"/>
        <v>50051.682000000001</v>
      </c>
      <c r="T150" s="65">
        <v>16757874</v>
      </c>
      <c r="U150" s="6">
        <f t="shared" si="39"/>
        <v>16757.874</v>
      </c>
      <c r="V150" s="6">
        <f t="shared" si="32"/>
        <v>33293.808000000005</v>
      </c>
      <c r="W150" s="4">
        <f t="shared" si="40"/>
        <v>665876</v>
      </c>
      <c r="X150" s="25">
        <f t="shared" si="33"/>
        <v>696884</v>
      </c>
      <c r="Y150" s="26">
        <v>0</v>
      </c>
      <c r="Z150" s="22">
        <v>0</v>
      </c>
      <c r="AA150" s="4">
        <f t="shared" si="34"/>
        <v>696884</v>
      </c>
      <c r="AB150" s="26"/>
      <c r="AC150" s="26"/>
      <c r="AD150" s="26"/>
      <c r="AE150" s="26"/>
      <c r="AF150" s="26"/>
      <c r="AG150" s="55">
        <v>0</v>
      </c>
      <c r="AH150" s="55">
        <v>0</v>
      </c>
      <c r="AI150" s="55"/>
      <c r="AJ150" s="7">
        <f t="shared" si="41"/>
        <v>696884</v>
      </c>
      <c r="AK150" s="48">
        <f t="shared" si="35"/>
        <v>1</v>
      </c>
      <c r="AL150" s="49" t="str">
        <f t="shared" si="36"/>
        <v xml:space="preserve"> </v>
      </c>
    </row>
    <row r="151" spans="1:38" ht="15.95" customHeight="1">
      <c r="A151" s="63" t="s">
        <v>154</v>
      </c>
      <c r="B151" s="63" t="s">
        <v>432</v>
      </c>
      <c r="C151" s="63" t="s">
        <v>30</v>
      </c>
      <c r="D151" s="63" t="s">
        <v>434</v>
      </c>
      <c r="E151" s="20">
        <v>831.39</v>
      </c>
      <c r="F151" s="2">
        <f t="shared" si="37"/>
        <v>1308607.8599999999</v>
      </c>
      <c r="G151" s="64">
        <v>789380.95</v>
      </c>
      <c r="H151" s="41">
        <v>213550</v>
      </c>
      <c r="I151" s="2">
        <f t="shared" si="28"/>
        <v>160162.5</v>
      </c>
      <c r="J151" s="41">
        <v>58782</v>
      </c>
      <c r="K151" s="41">
        <v>667246</v>
      </c>
      <c r="L151" s="41">
        <v>198907</v>
      </c>
      <c r="M151" s="41">
        <v>151316</v>
      </c>
      <c r="N151" s="2">
        <f t="shared" si="29"/>
        <v>2025794.45</v>
      </c>
      <c r="O151" s="4">
        <f t="shared" si="30"/>
        <v>0</v>
      </c>
      <c r="P151" s="41">
        <v>184</v>
      </c>
      <c r="Q151" s="41">
        <v>125</v>
      </c>
      <c r="R151" s="4">
        <f t="shared" si="31"/>
        <v>31970</v>
      </c>
      <c r="S151" s="6">
        <f t="shared" si="38"/>
        <v>60608.330999999998</v>
      </c>
      <c r="T151" s="65">
        <v>48681880</v>
      </c>
      <c r="U151" s="6">
        <f t="shared" si="39"/>
        <v>48681.88</v>
      </c>
      <c r="V151" s="6">
        <f t="shared" si="32"/>
        <v>11926.451000000001</v>
      </c>
      <c r="W151" s="4">
        <f t="shared" si="40"/>
        <v>238529</v>
      </c>
      <c r="X151" s="25">
        <f t="shared" si="33"/>
        <v>270499</v>
      </c>
      <c r="Y151" s="26">
        <v>0</v>
      </c>
      <c r="Z151" s="22">
        <v>0</v>
      </c>
      <c r="AA151" s="4">
        <f t="shared" si="34"/>
        <v>270499</v>
      </c>
      <c r="AB151" s="26"/>
      <c r="AC151" s="26"/>
      <c r="AD151" s="26"/>
      <c r="AE151" s="26"/>
      <c r="AF151" s="26"/>
      <c r="AG151" s="55">
        <v>0</v>
      </c>
      <c r="AH151" s="55">
        <v>0</v>
      </c>
      <c r="AI151" s="55"/>
      <c r="AJ151" s="7">
        <f t="shared" si="41"/>
        <v>270499</v>
      </c>
      <c r="AK151" s="48">
        <f t="shared" si="35"/>
        <v>1</v>
      </c>
      <c r="AL151" s="49" t="str">
        <f t="shared" si="36"/>
        <v xml:space="preserve"> </v>
      </c>
    </row>
    <row r="152" spans="1:38" ht="15.95" customHeight="1">
      <c r="A152" s="63" t="s">
        <v>154</v>
      </c>
      <c r="B152" s="63" t="s">
        <v>432</v>
      </c>
      <c r="C152" s="63" t="s">
        <v>115</v>
      </c>
      <c r="D152" s="63" t="s">
        <v>435</v>
      </c>
      <c r="E152" s="20">
        <v>223.07</v>
      </c>
      <c r="F152" s="2">
        <f t="shared" si="37"/>
        <v>351112.18</v>
      </c>
      <c r="G152" s="64">
        <v>730715.98</v>
      </c>
      <c r="H152" s="41">
        <v>47608</v>
      </c>
      <c r="I152" s="2">
        <f t="shared" si="28"/>
        <v>35706</v>
      </c>
      <c r="J152" s="41">
        <v>13099</v>
      </c>
      <c r="K152" s="41">
        <v>150076</v>
      </c>
      <c r="L152" s="41">
        <v>91137</v>
      </c>
      <c r="M152" s="41">
        <v>72461</v>
      </c>
      <c r="N152" s="2">
        <f t="shared" si="29"/>
        <v>1093194.98</v>
      </c>
      <c r="O152" s="4">
        <f t="shared" si="30"/>
        <v>0</v>
      </c>
      <c r="P152" s="41">
        <v>29</v>
      </c>
      <c r="Q152" s="41">
        <v>167</v>
      </c>
      <c r="R152" s="4">
        <f t="shared" si="31"/>
        <v>6732</v>
      </c>
      <c r="S152" s="6">
        <f t="shared" si="38"/>
        <v>16261.803</v>
      </c>
      <c r="T152" s="65">
        <v>45189609</v>
      </c>
      <c r="U152" s="6">
        <f t="shared" si="39"/>
        <v>45189.608999999997</v>
      </c>
      <c r="V152" s="6">
        <f t="shared" si="32"/>
        <v>0</v>
      </c>
      <c r="W152" s="4">
        <f t="shared" si="40"/>
        <v>0</v>
      </c>
      <c r="X152" s="25">
        <f t="shared" si="33"/>
        <v>6732</v>
      </c>
      <c r="Y152" s="26">
        <v>0</v>
      </c>
      <c r="Z152" s="22">
        <v>0</v>
      </c>
      <c r="AA152" s="4">
        <f t="shared" si="34"/>
        <v>6732</v>
      </c>
      <c r="AB152" s="26"/>
      <c r="AC152" s="26"/>
      <c r="AD152" s="26"/>
      <c r="AE152" s="26"/>
      <c r="AF152" s="26">
        <v>1885</v>
      </c>
      <c r="AG152" s="55">
        <v>0</v>
      </c>
      <c r="AH152" s="55">
        <v>0</v>
      </c>
      <c r="AI152" s="55"/>
      <c r="AJ152" s="7">
        <f>SUM(AA152-AB152-AC152-AD152-AE152-AF152+AG152-AH152+AI152)</f>
        <v>4847</v>
      </c>
      <c r="AK152" s="48">
        <f t="shared" si="35"/>
        <v>1</v>
      </c>
      <c r="AL152" s="49">
        <f t="shared" si="36"/>
        <v>1</v>
      </c>
    </row>
    <row r="153" spans="1:38" ht="15.95" customHeight="1">
      <c r="A153" s="63" t="s">
        <v>187</v>
      </c>
      <c r="B153" s="63" t="s">
        <v>436</v>
      </c>
      <c r="C153" s="63" t="s">
        <v>191</v>
      </c>
      <c r="D153" s="63" t="s">
        <v>437</v>
      </c>
      <c r="E153" s="20">
        <v>362.9</v>
      </c>
      <c r="F153" s="2">
        <f t="shared" si="37"/>
        <v>571204.6</v>
      </c>
      <c r="G153" s="64">
        <v>610531.5</v>
      </c>
      <c r="H153" s="41">
        <v>95668</v>
      </c>
      <c r="I153" s="2">
        <f t="shared" si="28"/>
        <v>71751</v>
      </c>
      <c r="J153" s="41">
        <v>29703</v>
      </c>
      <c r="K153" s="41">
        <v>798889</v>
      </c>
      <c r="L153" s="41">
        <v>89473</v>
      </c>
      <c r="M153" s="41">
        <v>58792</v>
      </c>
      <c r="N153" s="2">
        <f t="shared" si="29"/>
        <v>1659139.5</v>
      </c>
      <c r="O153" s="4">
        <f t="shared" si="30"/>
        <v>0</v>
      </c>
      <c r="P153" s="41">
        <v>131</v>
      </c>
      <c r="Q153" s="41">
        <v>117</v>
      </c>
      <c r="R153" s="4">
        <f t="shared" si="31"/>
        <v>21305</v>
      </c>
      <c r="S153" s="6">
        <f t="shared" si="38"/>
        <v>26455.41</v>
      </c>
      <c r="T153" s="65">
        <v>35316837</v>
      </c>
      <c r="U153" s="6">
        <f t="shared" si="39"/>
        <v>35316.837</v>
      </c>
      <c r="V153" s="6">
        <f t="shared" si="32"/>
        <v>0</v>
      </c>
      <c r="W153" s="4">
        <f t="shared" si="40"/>
        <v>0</v>
      </c>
      <c r="X153" s="25">
        <f t="shared" si="33"/>
        <v>21305</v>
      </c>
      <c r="Y153" s="26">
        <v>0</v>
      </c>
      <c r="Z153" s="22">
        <v>0</v>
      </c>
      <c r="AA153" s="4">
        <f t="shared" si="34"/>
        <v>21305</v>
      </c>
      <c r="AB153" s="26"/>
      <c r="AC153" s="26"/>
      <c r="AD153" s="26"/>
      <c r="AE153" s="26"/>
      <c r="AF153" s="26"/>
      <c r="AG153" s="55">
        <v>0</v>
      </c>
      <c r="AH153" s="55">
        <v>0</v>
      </c>
      <c r="AI153" s="55"/>
      <c r="AJ153" s="7">
        <f t="shared" si="41"/>
        <v>21305</v>
      </c>
      <c r="AK153" s="48">
        <f t="shared" si="35"/>
        <v>1</v>
      </c>
      <c r="AL153" s="49">
        <f t="shared" si="36"/>
        <v>1</v>
      </c>
    </row>
    <row r="154" spans="1:38" ht="15.95" customHeight="1">
      <c r="A154" s="63" t="s">
        <v>187</v>
      </c>
      <c r="B154" s="63" t="s">
        <v>436</v>
      </c>
      <c r="C154" s="63" t="s">
        <v>97</v>
      </c>
      <c r="D154" s="63" t="s">
        <v>438</v>
      </c>
      <c r="E154" s="20">
        <v>449.5</v>
      </c>
      <c r="F154" s="2">
        <f t="shared" si="37"/>
        <v>707513</v>
      </c>
      <c r="G154" s="64">
        <v>479466.29</v>
      </c>
      <c r="H154" s="41">
        <v>89463</v>
      </c>
      <c r="I154" s="2">
        <f t="shared" si="28"/>
        <v>67097.25</v>
      </c>
      <c r="J154" s="41">
        <v>28637</v>
      </c>
      <c r="K154" s="41">
        <v>760588</v>
      </c>
      <c r="L154" s="41">
        <v>95147</v>
      </c>
      <c r="M154" s="41">
        <v>84240</v>
      </c>
      <c r="N154" s="2">
        <f t="shared" si="29"/>
        <v>1515175.54</v>
      </c>
      <c r="O154" s="4">
        <f t="shared" si="30"/>
        <v>0</v>
      </c>
      <c r="P154" s="41">
        <v>72</v>
      </c>
      <c r="Q154" s="41">
        <v>167</v>
      </c>
      <c r="R154" s="4">
        <f t="shared" si="31"/>
        <v>16713</v>
      </c>
      <c r="S154" s="6">
        <f t="shared" si="38"/>
        <v>32768.550000000003</v>
      </c>
      <c r="T154" s="65">
        <v>27224491</v>
      </c>
      <c r="U154" s="6">
        <f t="shared" si="39"/>
        <v>27224.491000000002</v>
      </c>
      <c r="V154" s="6">
        <f t="shared" si="32"/>
        <v>5544.0590000000011</v>
      </c>
      <c r="W154" s="4">
        <f t="shared" si="40"/>
        <v>110881</v>
      </c>
      <c r="X154" s="25">
        <f t="shared" si="33"/>
        <v>127594</v>
      </c>
      <c r="Y154" s="26">
        <v>0</v>
      </c>
      <c r="Z154" s="22">
        <v>0</v>
      </c>
      <c r="AA154" s="4">
        <f t="shared" si="34"/>
        <v>127594</v>
      </c>
      <c r="AB154" s="26"/>
      <c r="AC154" s="26"/>
      <c r="AD154" s="26">
        <v>9889</v>
      </c>
      <c r="AE154" s="26"/>
      <c r="AF154" s="26"/>
      <c r="AG154" s="55">
        <v>0</v>
      </c>
      <c r="AH154" s="55">
        <v>0</v>
      </c>
      <c r="AI154" s="55"/>
      <c r="AJ154" s="7">
        <f t="shared" si="41"/>
        <v>117705</v>
      </c>
      <c r="AK154" s="48">
        <f t="shared" si="35"/>
        <v>1</v>
      </c>
      <c r="AL154" s="49" t="str">
        <f t="shared" si="36"/>
        <v xml:space="preserve"> </v>
      </c>
    </row>
    <row r="155" spans="1:38" ht="15.95" customHeight="1">
      <c r="A155" s="63" t="s">
        <v>187</v>
      </c>
      <c r="B155" s="63" t="s">
        <v>436</v>
      </c>
      <c r="C155" s="63" t="s">
        <v>119</v>
      </c>
      <c r="D155" s="63" t="s">
        <v>439</v>
      </c>
      <c r="E155" s="20">
        <v>171.28</v>
      </c>
      <c r="F155" s="2">
        <f t="shared" si="37"/>
        <v>269594.72000000003</v>
      </c>
      <c r="G155" s="64">
        <v>153637.14000000001</v>
      </c>
      <c r="H155" s="41">
        <v>54503</v>
      </c>
      <c r="I155" s="2">
        <f t="shared" si="28"/>
        <v>40877.25</v>
      </c>
      <c r="J155" s="41">
        <v>13577</v>
      </c>
      <c r="K155" s="41">
        <v>366622</v>
      </c>
      <c r="L155" s="41">
        <v>70063</v>
      </c>
      <c r="M155" s="41">
        <v>20505</v>
      </c>
      <c r="N155" s="2">
        <f t="shared" si="29"/>
        <v>665281.39</v>
      </c>
      <c r="O155" s="4">
        <f t="shared" si="30"/>
        <v>0</v>
      </c>
      <c r="P155" s="41">
        <v>13</v>
      </c>
      <c r="Q155" s="41">
        <v>167</v>
      </c>
      <c r="R155" s="4">
        <f t="shared" si="31"/>
        <v>3018</v>
      </c>
      <c r="S155" s="6">
        <f t="shared" si="38"/>
        <v>12486.312</v>
      </c>
      <c r="T155" s="65">
        <v>8242336</v>
      </c>
      <c r="U155" s="6">
        <f t="shared" si="39"/>
        <v>8242.3359999999993</v>
      </c>
      <c r="V155" s="6">
        <f t="shared" si="32"/>
        <v>4243.9760000000006</v>
      </c>
      <c r="W155" s="4">
        <f t="shared" si="40"/>
        <v>84880</v>
      </c>
      <c r="X155" s="25">
        <f t="shared" si="33"/>
        <v>87898</v>
      </c>
      <c r="Y155" s="26">
        <v>0</v>
      </c>
      <c r="Z155" s="22">
        <v>0</v>
      </c>
      <c r="AA155" s="4">
        <f t="shared" si="34"/>
        <v>87898</v>
      </c>
      <c r="AB155" s="26"/>
      <c r="AC155" s="26"/>
      <c r="AD155" s="26">
        <v>35226</v>
      </c>
      <c r="AE155" s="26"/>
      <c r="AF155" s="26"/>
      <c r="AG155" s="55">
        <v>0</v>
      </c>
      <c r="AH155" s="55">
        <v>0</v>
      </c>
      <c r="AI155" s="55"/>
      <c r="AJ155" s="7">
        <f t="shared" si="41"/>
        <v>52672</v>
      </c>
      <c r="AK155" s="48">
        <f t="shared" si="35"/>
        <v>1</v>
      </c>
      <c r="AL155" s="49" t="str">
        <f t="shared" si="36"/>
        <v xml:space="preserve"> </v>
      </c>
    </row>
    <row r="156" spans="1:38" ht="15.95" customHeight="1">
      <c r="A156" s="63" t="s">
        <v>187</v>
      </c>
      <c r="B156" s="63" t="s">
        <v>436</v>
      </c>
      <c r="C156" s="63" t="s">
        <v>95</v>
      </c>
      <c r="D156" s="63" t="s">
        <v>440</v>
      </c>
      <c r="E156" s="20">
        <v>704.77</v>
      </c>
      <c r="F156" s="2">
        <f t="shared" si="37"/>
        <v>1109307.98</v>
      </c>
      <c r="G156" s="64">
        <v>520997.89</v>
      </c>
      <c r="H156" s="41">
        <v>147862</v>
      </c>
      <c r="I156" s="2">
        <f t="shared" si="28"/>
        <v>110896.5</v>
      </c>
      <c r="J156" s="41">
        <v>50680</v>
      </c>
      <c r="K156" s="41">
        <v>1349945</v>
      </c>
      <c r="L156" s="41">
        <v>147775</v>
      </c>
      <c r="M156" s="41">
        <v>33309</v>
      </c>
      <c r="N156" s="2">
        <f t="shared" si="29"/>
        <v>2213603.39</v>
      </c>
      <c r="O156" s="4">
        <f t="shared" si="30"/>
        <v>0</v>
      </c>
      <c r="P156" s="41">
        <v>76</v>
      </c>
      <c r="Q156" s="41">
        <v>167</v>
      </c>
      <c r="R156" s="4">
        <f t="shared" si="31"/>
        <v>17642</v>
      </c>
      <c r="S156" s="6">
        <f t="shared" si="38"/>
        <v>51377.733</v>
      </c>
      <c r="T156" s="65">
        <v>31374843</v>
      </c>
      <c r="U156" s="6">
        <f t="shared" si="39"/>
        <v>31374.843000000001</v>
      </c>
      <c r="V156" s="6">
        <f t="shared" si="32"/>
        <v>20002.89</v>
      </c>
      <c r="W156" s="4">
        <f t="shared" si="40"/>
        <v>400058</v>
      </c>
      <c r="X156" s="25">
        <f t="shared" si="33"/>
        <v>417700</v>
      </c>
      <c r="Y156" s="26">
        <v>0</v>
      </c>
      <c r="Z156" s="22">
        <v>0</v>
      </c>
      <c r="AA156" s="4">
        <f t="shared" si="34"/>
        <v>417700</v>
      </c>
      <c r="AB156" s="26"/>
      <c r="AC156" s="26"/>
      <c r="AD156" s="26"/>
      <c r="AE156" s="26"/>
      <c r="AF156" s="26"/>
      <c r="AG156" s="55">
        <v>0</v>
      </c>
      <c r="AH156" s="55">
        <v>0</v>
      </c>
      <c r="AI156" s="55"/>
      <c r="AJ156" s="7">
        <f t="shared" si="41"/>
        <v>417700</v>
      </c>
      <c r="AK156" s="48">
        <f t="shared" si="35"/>
        <v>1</v>
      </c>
      <c r="AL156" s="49" t="str">
        <f t="shared" si="36"/>
        <v xml:space="preserve"> </v>
      </c>
    </row>
    <row r="157" spans="1:38" ht="15.95" customHeight="1">
      <c r="A157" s="63" t="s">
        <v>17</v>
      </c>
      <c r="B157" s="63" t="s">
        <v>441</v>
      </c>
      <c r="C157" s="63" t="s">
        <v>52</v>
      </c>
      <c r="D157" s="63" t="s">
        <v>442</v>
      </c>
      <c r="E157" s="20">
        <v>562.48</v>
      </c>
      <c r="F157" s="2">
        <f t="shared" si="37"/>
        <v>885343.52</v>
      </c>
      <c r="G157" s="64">
        <v>277958</v>
      </c>
      <c r="H157" s="41">
        <v>62343</v>
      </c>
      <c r="I157" s="2">
        <f t="shared" si="28"/>
        <v>46757.25</v>
      </c>
      <c r="J157" s="41">
        <v>48439</v>
      </c>
      <c r="K157" s="41">
        <v>15138</v>
      </c>
      <c r="L157" s="41">
        <v>199596</v>
      </c>
      <c r="M157" s="41">
        <v>329</v>
      </c>
      <c r="N157" s="2">
        <f t="shared" si="29"/>
        <v>588217.25</v>
      </c>
      <c r="O157" s="4">
        <f t="shared" si="30"/>
        <v>297126</v>
      </c>
      <c r="P157" s="41">
        <v>126</v>
      </c>
      <c r="Q157" s="41">
        <v>88</v>
      </c>
      <c r="R157" s="4">
        <f t="shared" si="31"/>
        <v>15412</v>
      </c>
      <c r="S157" s="6">
        <f t="shared" si="38"/>
        <v>41004.792000000001</v>
      </c>
      <c r="T157" s="65">
        <v>15739411</v>
      </c>
      <c r="U157" s="6">
        <f t="shared" si="39"/>
        <v>15739.411</v>
      </c>
      <c r="V157" s="6">
        <f t="shared" si="32"/>
        <v>25265.381000000001</v>
      </c>
      <c r="W157" s="4">
        <f t="shared" si="40"/>
        <v>505308</v>
      </c>
      <c r="X157" s="25">
        <f t="shared" si="33"/>
        <v>817846</v>
      </c>
      <c r="Y157" s="26">
        <v>0</v>
      </c>
      <c r="Z157" s="22">
        <v>0</v>
      </c>
      <c r="AA157" s="4">
        <f t="shared" si="34"/>
        <v>817846</v>
      </c>
      <c r="AB157" s="26"/>
      <c r="AC157" s="26"/>
      <c r="AD157" s="26"/>
      <c r="AE157" s="26"/>
      <c r="AF157" s="26"/>
      <c r="AG157" s="55">
        <v>0</v>
      </c>
      <c r="AH157" s="55">
        <v>0</v>
      </c>
      <c r="AI157" s="55"/>
      <c r="AJ157" s="7">
        <f t="shared" si="41"/>
        <v>817846</v>
      </c>
      <c r="AK157" s="48" t="str">
        <f t="shared" si="35"/>
        <v xml:space="preserve"> </v>
      </c>
      <c r="AL157" s="49" t="str">
        <f t="shared" si="36"/>
        <v xml:space="preserve"> </v>
      </c>
    </row>
    <row r="158" spans="1:38" ht="15.95" customHeight="1">
      <c r="A158" s="63" t="s">
        <v>17</v>
      </c>
      <c r="B158" s="63" t="s">
        <v>441</v>
      </c>
      <c r="C158" s="63" t="s">
        <v>40</v>
      </c>
      <c r="D158" s="63" t="s">
        <v>443</v>
      </c>
      <c r="E158" s="20">
        <v>488.83</v>
      </c>
      <c r="F158" s="2">
        <f t="shared" si="37"/>
        <v>769418.41999999993</v>
      </c>
      <c r="G158" s="64">
        <v>436874</v>
      </c>
      <c r="H158" s="41">
        <v>60661</v>
      </c>
      <c r="I158" s="2">
        <f t="shared" si="28"/>
        <v>45495.75</v>
      </c>
      <c r="J158" s="41">
        <v>47159</v>
      </c>
      <c r="K158" s="41">
        <v>14640</v>
      </c>
      <c r="L158" s="41">
        <v>125475</v>
      </c>
      <c r="M158" s="41">
        <v>13718</v>
      </c>
      <c r="N158" s="2">
        <f t="shared" si="29"/>
        <v>683361.75</v>
      </c>
      <c r="O158" s="4">
        <f t="shared" si="30"/>
        <v>86057</v>
      </c>
      <c r="P158" s="41">
        <v>256</v>
      </c>
      <c r="Q158" s="41">
        <v>86</v>
      </c>
      <c r="R158" s="4">
        <f t="shared" si="31"/>
        <v>30602</v>
      </c>
      <c r="S158" s="6">
        <f t="shared" si="38"/>
        <v>35635.707000000002</v>
      </c>
      <c r="T158" s="65">
        <v>24550101</v>
      </c>
      <c r="U158" s="6">
        <f t="shared" si="39"/>
        <v>24550.100999999999</v>
      </c>
      <c r="V158" s="6">
        <f t="shared" si="32"/>
        <v>11085.606000000003</v>
      </c>
      <c r="W158" s="4">
        <f t="shared" si="40"/>
        <v>221712</v>
      </c>
      <c r="X158" s="25">
        <f t="shared" si="33"/>
        <v>338371</v>
      </c>
      <c r="Y158" s="26">
        <v>0</v>
      </c>
      <c r="Z158" s="22">
        <v>0</v>
      </c>
      <c r="AA158" s="4">
        <f t="shared" si="34"/>
        <v>338371</v>
      </c>
      <c r="AB158" s="26"/>
      <c r="AC158" s="26"/>
      <c r="AD158" s="26"/>
      <c r="AE158" s="26"/>
      <c r="AF158" s="26"/>
      <c r="AG158" s="55">
        <v>0</v>
      </c>
      <c r="AH158" s="55">
        <v>0</v>
      </c>
      <c r="AI158" s="55"/>
      <c r="AJ158" s="7">
        <f t="shared" si="41"/>
        <v>338371</v>
      </c>
      <c r="AK158" s="48" t="str">
        <f t="shared" si="35"/>
        <v xml:space="preserve"> </v>
      </c>
      <c r="AL158" s="49" t="str">
        <f t="shared" si="36"/>
        <v xml:space="preserve"> </v>
      </c>
    </row>
    <row r="159" spans="1:38" ht="15.95" customHeight="1">
      <c r="A159" s="63" t="s">
        <v>17</v>
      </c>
      <c r="B159" s="63" t="s">
        <v>441</v>
      </c>
      <c r="C159" s="63" t="s">
        <v>95</v>
      </c>
      <c r="D159" s="63" t="s">
        <v>444</v>
      </c>
      <c r="E159" s="20">
        <v>1442.92</v>
      </c>
      <c r="F159" s="2">
        <f t="shared" si="37"/>
        <v>2271156.08</v>
      </c>
      <c r="G159" s="64">
        <v>1148201.52</v>
      </c>
      <c r="H159" s="41">
        <v>162736</v>
      </c>
      <c r="I159" s="2">
        <f t="shared" si="28"/>
        <v>122052</v>
      </c>
      <c r="J159" s="41">
        <v>126415</v>
      </c>
      <c r="K159" s="41">
        <v>39600</v>
      </c>
      <c r="L159" s="41">
        <v>389309</v>
      </c>
      <c r="M159" s="41">
        <v>1387</v>
      </c>
      <c r="N159" s="2">
        <f t="shared" si="29"/>
        <v>1826964.52</v>
      </c>
      <c r="O159" s="4">
        <f t="shared" si="30"/>
        <v>444192</v>
      </c>
      <c r="P159" s="41">
        <v>794</v>
      </c>
      <c r="Q159" s="41">
        <v>37</v>
      </c>
      <c r="R159" s="4">
        <f t="shared" si="31"/>
        <v>40835</v>
      </c>
      <c r="S159" s="6">
        <f t="shared" si="38"/>
        <v>105188.868</v>
      </c>
      <c r="T159" s="65">
        <v>67189461</v>
      </c>
      <c r="U159" s="6">
        <f t="shared" si="39"/>
        <v>67189.460999999996</v>
      </c>
      <c r="V159" s="6">
        <f t="shared" si="32"/>
        <v>37999.407000000007</v>
      </c>
      <c r="W159" s="4">
        <f t="shared" si="40"/>
        <v>759988</v>
      </c>
      <c r="X159" s="25">
        <f t="shared" si="33"/>
        <v>1245015</v>
      </c>
      <c r="Y159" s="26">
        <v>0</v>
      </c>
      <c r="Z159" s="22">
        <v>0</v>
      </c>
      <c r="AA159" s="4">
        <f t="shared" si="34"/>
        <v>1245015</v>
      </c>
      <c r="AB159" s="26"/>
      <c r="AC159" s="26"/>
      <c r="AD159" s="26"/>
      <c r="AE159" s="26"/>
      <c r="AF159" s="26"/>
      <c r="AG159" s="55">
        <v>0</v>
      </c>
      <c r="AH159" s="55">
        <v>0</v>
      </c>
      <c r="AI159" s="55"/>
      <c r="AJ159" s="7">
        <f t="shared" si="41"/>
        <v>1245015</v>
      </c>
      <c r="AK159" s="48" t="str">
        <f t="shared" si="35"/>
        <v xml:space="preserve"> </v>
      </c>
      <c r="AL159" s="49" t="str">
        <f t="shared" si="36"/>
        <v xml:space="preserve"> </v>
      </c>
    </row>
    <row r="160" spans="1:38" ht="15.95" customHeight="1">
      <c r="A160" s="63" t="s">
        <v>17</v>
      </c>
      <c r="B160" s="63" t="s">
        <v>441</v>
      </c>
      <c r="C160" s="63" t="s">
        <v>160</v>
      </c>
      <c r="D160" s="63" t="s">
        <v>445</v>
      </c>
      <c r="E160" s="20">
        <v>606.34</v>
      </c>
      <c r="F160" s="2">
        <f t="shared" si="37"/>
        <v>954379.16</v>
      </c>
      <c r="G160" s="64">
        <v>297303.82</v>
      </c>
      <c r="H160" s="41">
        <v>61304</v>
      </c>
      <c r="I160" s="2">
        <f t="shared" si="28"/>
        <v>45978</v>
      </c>
      <c r="J160" s="41">
        <v>47948</v>
      </c>
      <c r="K160" s="41">
        <v>14975</v>
      </c>
      <c r="L160" s="41">
        <v>170347</v>
      </c>
      <c r="M160" s="41">
        <v>14655</v>
      </c>
      <c r="N160" s="2">
        <f t="shared" si="29"/>
        <v>591206.82000000007</v>
      </c>
      <c r="O160" s="4">
        <f t="shared" si="30"/>
        <v>363172</v>
      </c>
      <c r="P160" s="41">
        <v>192</v>
      </c>
      <c r="Q160" s="41">
        <v>95</v>
      </c>
      <c r="R160" s="4">
        <f t="shared" si="31"/>
        <v>25354</v>
      </c>
      <c r="S160" s="6">
        <f t="shared" si="38"/>
        <v>44202.186000000002</v>
      </c>
      <c r="T160" s="65">
        <v>17813199</v>
      </c>
      <c r="U160" s="6">
        <f t="shared" si="39"/>
        <v>17813.199000000001</v>
      </c>
      <c r="V160" s="6">
        <f t="shared" si="32"/>
        <v>26388.987000000001</v>
      </c>
      <c r="W160" s="4">
        <f t="shared" si="40"/>
        <v>527780</v>
      </c>
      <c r="X160" s="25">
        <f t="shared" si="33"/>
        <v>916306</v>
      </c>
      <c r="Y160" s="26">
        <v>0</v>
      </c>
      <c r="Z160" s="22">
        <v>0</v>
      </c>
      <c r="AA160" s="4">
        <f t="shared" si="34"/>
        <v>916306</v>
      </c>
      <c r="AB160" s="26"/>
      <c r="AC160" s="26"/>
      <c r="AD160" s="26"/>
      <c r="AE160" s="26"/>
      <c r="AF160" s="26"/>
      <c r="AG160" s="55">
        <v>0</v>
      </c>
      <c r="AH160" s="55">
        <v>0</v>
      </c>
      <c r="AI160" s="55"/>
      <c r="AJ160" s="7">
        <f t="shared" si="41"/>
        <v>916306</v>
      </c>
      <c r="AK160" s="48" t="str">
        <f t="shared" si="35"/>
        <v xml:space="preserve"> </v>
      </c>
      <c r="AL160" s="49" t="str">
        <f t="shared" si="36"/>
        <v xml:space="preserve"> </v>
      </c>
    </row>
    <row r="161" spans="1:38" ht="15.95" customHeight="1">
      <c r="A161" s="63" t="s">
        <v>17</v>
      </c>
      <c r="B161" s="63" t="s">
        <v>441</v>
      </c>
      <c r="C161" s="63" t="s">
        <v>29</v>
      </c>
      <c r="D161" s="63" t="s">
        <v>446</v>
      </c>
      <c r="E161" s="20">
        <v>884.87</v>
      </c>
      <c r="F161" s="2">
        <f t="shared" si="37"/>
        <v>1392785.3800000001</v>
      </c>
      <c r="G161" s="64">
        <v>799505.2</v>
      </c>
      <c r="H161" s="41">
        <v>105015</v>
      </c>
      <c r="I161" s="2">
        <f t="shared" si="28"/>
        <v>78761.25</v>
      </c>
      <c r="J161" s="41">
        <v>81592</v>
      </c>
      <c r="K161" s="41">
        <v>25505</v>
      </c>
      <c r="L161" s="41">
        <v>234899</v>
      </c>
      <c r="M161" s="41">
        <v>3807</v>
      </c>
      <c r="N161" s="2">
        <f t="shared" si="29"/>
        <v>1224069.45</v>
      </c>
      <c r="O161" s="4">
        <f t="shared" si="30"/>
        <v>168716</v>
      </c>
      <c r="P161" s="41">
        <v>552</v>
      </c>
      <c r="Q161" s="41">
        <v>64</v>
      </c>
      <c r="R161" s="4">
        <f t="shared" si="31"/>
        <v>49106</v>
      </c>
      <c r="S161" s="6">
        <f t="shared" si="38"/>
        <v>64507.023000000001</v>
      </c>
      <c r="T161" s="65">
        <v>49782391</v>
      </c>
      <c r="U161" s="6">
        <f t="shared" si="39"/>
        <v>49782.391000000003</v>
      </c>
      <c r="V161" s="6">
        <f t="shared" si="32"/>
        <v>14724.631999999998</v>
      </c>
      <c r="W161" s="4">
        <f t="shared" si="40"/>
        <v>294493</v>
      </c>
      <c r="X161" s="25">
        <f t="shared" si="33"/>
        <v>512315</v>
      </c>
      <c r="Y161" s="26">
        <v>0</v>
      </c>
      <c r="Z161" s="22">
        <v>0</v>
      </c>
      <c r="AA161" s="4">
        <f t="shared" si="34"/>
        <v>512315</v>
      </c>
      <c r="AB161" s="26"/>
      <c r="AC161" s="26"/>
      <c r="AD161" s="26"/>
      <c r="AE161" s="26"/>
      <c r="AF161" s="26"/>
      <c r="AG161" s="55">
        <v>0</v>
      </c>
      <c r="AH161" s="55">
        <v>0</v>
      </c>
      <c r="AI161" s="55"/>
      <c r="AJ161" s="7">
        <f t="shared" si="41"/>
        <v>512315</v>
      </c>
      <c r="AK161" s="48" t="str">
        <f t="shared" si="35"/>
        <v xml:space="preserve"> </v>
      </c>
      <c r="AL161" s="49" t="str">
        <f t="shared" si="36"/>
        <v xml:space="preserve"> </v>
      </c>
    </row>
    <row r="162" spans="1:38" ht="15.95" customHeight="1">
      <c r="A162" s="63" t="s">
        <v>17</v>
      </c>
      <c r="B162" s="63" t="s">
        <v>441</v>
      </c>
      <c r="C162" s="63" t="s">
        <v>72</v>
      </c>
      <c r="D162" s="63" t="s">
        <v>447</v>
      </c>
      <c r="E162" s="20">
        <v>12706.89</v>
      </c>
      <c r="F162" s="2">
        <f t="shared" si="37"/>
        <v>20000644.859999999</v>
      </c>
      <c r="G162" s="64">
        <v>3950660.34</v>
      </c>
      <c r="H162" s="41">
        <v>1300767</v>
      </c>
      <c r="I162" s="2">
        <f t="shared" si="28"/>
        <v>975575.25</v>
      </c>
      <c r="J162" s="41">
        <v>1010955</v>
      </c>
      <c r="K162" s="41">
        <v>314911</v>
      </c>
      <c r="L162" s="41">
        <v>2968881</v>
      </c>
      <c r="M162" s="41">
        <v>0</v>
      </c>
      <c r="N162" s="2">
        <f t="shared" si="29"/>
        <v>9220982.5899999999</v>
      </c>
      <c r="O162" s="4">
        <f t="shared" si="30"/>
        <v>10779662</v>
      </c>
      <c r="P162" s="41">
        <v>3092</v>
      </c>
      <c r="Q162" s="41">
        <v>33</v>
      </c>
      <c r="R162" s="4">
        <f t="shared" si="31"/>
        <v>141830</v>
      </c>
      <c r="S162" s="6">
        <f t="shared" si="38"/>
        <v>926332.28099999996</v>
      </c>
      <c r="T162" s="65">
        <v>234321491</v>
      </c>
      <c r="U162" s="6">
        <f t="shared" si="39"/>
        <v>234321.49100000001</v>
      </c>
      <c r="V162" s="6">
        <f t="shared" si="32"/>
        <v>692010.78999999992</v>
      </c>
      <c r="W162" s="4">
        <f t="shared" si="40"/>
        <v>13840216</v>
      </c>
      <c r="X162" s="25">
        <f t="shared" si="33"/>
        <v>24761708</v>
      </c>
      <c r="Y162" s="26">
        <v>0</v>
      </c>
      <c r="Z162" s="22">
        <v>0</v>
      </c>
      <c r="AA162" s="4">
        <f t="shared" si="34"/>
        <v>24761708</v>
      </c>
      <c r="AB162" s="26"/>
      <c r="AC162" s="26"/>
      <c r="AD162" s="26"/>
      <c r="AE162" s="26"/>
      <c r="AF162" s="26"/>
      <c r="AG162" s="55">
        <v>0</v>
      </c>
      <c r="AH162" s="55">
        <v>0</v>
      </c>
      <c r="AI162" s="55"/>
      <c r="AJ162" s="7">
        <f t="shared" si="41"/>
        <v>24761708</v>
      </c>
      <c r="AK162" s="48" t="str">
        <f t="shared" si="35"/>
        <v xml:space="preserve"> </v>
      </c>
      <c r="AL162" s="49" t="str">
        <f t="shared" si="36"/>
        <v xml:space="preserve"> </v>
      </c>
    </row>
    <row r="163" spans="1:38" ht="15.95" customHeight="1">
      <c r="A163" s="63" t="s">
        <v>17</v>
      </c>
      <c r="B163" s="63" t="s">
        <v>441</v>
      </c>
      <c r="C163" s="63" t="s">
        <v>161</v>
      </c>
      <c r="D163" s="63" t="s">
        <v>448</v>
      </c>
      <c r="E163" s="20">
        <v>534.42999999999995</v>
      </c>
      <c r="F163" s="2">
        <f t="shared" si="37"/>
        <v>841192.82</v>
      </c>
      <c r="G163" s="64">
        <v>198055.38</v>
      </c>
      <c r="H163" s="41">
        <v>60327</v>
      </c>
      <c r="I163" s="2">
        <f t="shared" si="28"/>
        <v>45245.25</v>
      </c>
      <c r="J163" s="41">
        <v>46875</v>
      </c>
      <c r="K163" s="41">
        <v>14640</v>
      </c>
      <c r="L163" s="41">
        <v>139065</v>
      </c>
      <c r="M163" s="41">
        <v>3017</v>
      </c>
      <c r="N163" s="2">
        <f t="shared" si="29"/>
        <v>446897.63</v>
      </c>
      <c r="O163" s="4">
        <f t="shared" si="30"/>
        <v>394295</v>
      </c>
      <c r="P163" s="41">
        <v>208</v>
      </c>
      <c r="Q163" s="41">
        <v>81</v>
      </c>
      <c r="R163" s="4">
        <f t="shared" si="31"/>
        <v>23419</v>
      </c>
      <c r="S163" s="6">
        <f t="shared" si="38"/>
        <v>38959.947</v>
      </c>
      <c r="T163" s="65">
        <v>11478609</v>
      </c>
      <c r="U163" s="6">
        <f t="shared" si="39"/>
        <v>11478.609</v>
      </c>
      <c r="V163" s="6">
        <f t="shared" si="32"/>
        <v>27481.338</v>
      </c>
      <c r="W163" s="4">
        <f t="shared" si="40"/>
        <v>549627</v>
      </c>
      <c r="X163" s="25">
        <f t="shared" si="33"/>
        <v>967341</v>
      </c>
      <c r="Y163" s="26">
        <v>0</v>
      </c>
      <c r="Z163" s="22">
        <v>0</v>
      </c>
      <c r="AA163" s="4">
        <f t="shared" si="34"/>
        <v>967341</v>
      </c>
      <c r="AB163" s="26"/>
      <c r="AC163" s="26"/>
      <c r="AD163" s="26"/>
      <c r="AE163" s="26"/>
      <c r="AF163" s="26"/>
      <c r="AG163" s="55">
        <v>0</v>
      </c>
      <c r="AH163" s="55">
        <v>0</v>
      </c>
      <c r="AI163" s="55"/>
      <c r="AJ163" s="7">
        <f t="shared" si="41"/>
        <v>967341</v>
      </c>
      <c r="AK163" s="48" t="str">
        <f t="shared" si="35"/>
        <v xml:space="preserve"> </v>
      </c>
      <c r="AL163" s="49" t="str">
        <f t="shared" si="36"/>
        <v xml:space="preserve"> </v>
      </c>
    </row>
    <row r="164" spans="1:38" ht="15.95" customHeight="1">
      <c r="A164" s="63" t="s">
        <v>17</v>
      </c>
      <c r="B164" s="63" t="s">
        <v>441</v>
      </c>
      <c r="C164" s="63" t="s">
        <v>22</v>
      </c>
      <c r="D164" s="63" t="s">
        <v>449</v>
      </c>
      <c r="E164" s="20">
        <v>585.87</v>
      </c>
      <c r="F164" s="2">
        <f t="shared" si="37"/>
        <v>922159.38</v>
      </c>
      <c r="G164" s="64">
        <v>335361.58</v>
      </c>
      <c r="H164" s="41">
        <v>52550</v>
      </c>
      <c r="I164" s="2">
        <f t="shared" si="28"/>
        <v>39412.5</v>
      </c>
      <c r="J164" s="41">
        <v>40828</v>
      </c>
      <c r="K164" s="41">
        <v>12764</v>
      </c>
      <c r="L164" s="41">
        <v>146819</v>
      </c>
      <c r="M164" s="41">
        <v>35740</v>
      </c>
      <c r="N164" s="2">
        <f t="shared" si="29"/>
        <v>610925.08000000007</v>
      </c>
      <c r="O164" s="4">
        <f t="shared" si="30"/>
        <v>311234</v>
      </c>
      <c r="P164" s="41">
        <v>173</v>
      </c>
      <c r="Q164" s="41">
        <v>125</v>
      </c>
      <c r="R164" s="4">
        <f t="shared" si="31"/>
        <v>30059</v>
      </c>
      <c r="S164" s="6">
        <f t="shared" si="38"/>
        <v>42709.923000000003</v>
      </c>
      <c r="T164" s="65">
        <v>20068864</v>
      </c>
      <c r="U164" s="6">
        <f t="shared" si="39"/>
        <v>20068.864000000001</v>
      </c>
      <c r="V164" s="6">
        <f t="shared" si="32"/>
        <v>22641.059000000001</v>
      </c>
      <c r="W164" s="4">
        <f t="shared" si="40"/>
        <v>452821</v>
      </c>
      <c r="X164" s="25">
        <f t="shared" si="33"/>
        <v>794114</v>
      </c>
      <c r="Y164" s="26">
        <v>0</v>
      </c>
      <c r="Z164" s="22">
        <v>0</v>
      </c>
      <c r="AA164" s="4">
        <f t="shared" si="34"/>
        <v>794114</v>
      </c>
      <c r="AB164" s="26"/>
      <c r="AC164" s="26"/>
      <c r="AD164" s="26"/>
      <c r="AE164" s="26"/>
      <c r="AF164" s="26"/>
      <c r="AG164" s="55">
        <v>0</v>
      </c>
      <c r="AH164" s="55">
        <v>0</v>
      </c>
      <c r="AI164" s="55"/>
      <c r="AJ164" s="7">
        <f t="shared" si="41"/>
        <v>794114</v>
      </c>
      <c r="AK164" s="48" t="str">
        <f t="shared" si="35"/>
        <v xml:space="preserve"> </v>
      </c>
      <c r="AL164" s="49" t="str">
        <f t="shared" si="36"/>
        <v xml:space="preserve"> </v>
      </c>
    </row>
    <row r="165" spans="1:38" ht="15.95" customHeight="1">
      <c r="A165" s="63" t="s">
        <v>121</v>
      </c>
      <c r="B165" s="63" t="s">
        <v>450</v>
      </c>
      <c r="C165" s="63" t="s">
        <v>118</v>
      </c>
      <c r="D165" s="63" t="s">
        <v>451</v>
      </c>
      <c r="E165" s="20">
        <v>672.38</v>
      </c>
      <c r="F165" s="2">
        <f t="shared" si="37"/>
        <v>1058326.1199999999</v>
      </c>
      <c r="G165" s="64">
        <v>152078.07999999999</v>
      </c>
      <c r="H165" s="41">
        <v>70618</v>
      </c>
      <c r="I165" s="2">
        <f t="shared" si="28"/>
        <v>52963.5</v>
      </c>
      <c r="J165" s="41">
        <v>61873</v>
      </c>
      <c r="K165" s="41">
        <v>0</v>
      </c>
      <c r="L165" s="41">
        <v>0</v>
      </c>
      <c r="M165" s="41">
        <v>8112</v>
      </c>
      <c r="N165" s="2">
        <f t="shared" si="29"/>
        <v>275026.57999999996</v>
      </c>
      <c r="O165" s="4">
        <f t="shared" si="30"/>
        <v>783300</v>
      </c>
      <c r="P165" s="41">
        <v>377</v>
      </c>
      <c r="Q165" s="41">
        <v>33</v>
      </c>
      <c r="R165" s="4">
        <f t="shared" si="31"/>
        <v>17293</v>
      </c>
      <c r="S165" s="6">
        <f t="shared" si="38"/>
        <v>49016.502</v>
      </c>
      <c r="T165" s="65">
        <v>9498943</v>
      </c>
      <c r="U165" s="6">
        <f t="shared" si="39"/>
        <v>9498.9429999999993</v>
      </c>
      <c r="V165" s="6">
        <f t="shared" si="32"/>
        <v>39517.559000000001</v>
      </c>
      <c r="W165" s="4">
        <f t="shared" si="40"/>
        <v>790351</v>
      </c>
      <c r="X165" s="25">
        <f t="shared" si="33"/>
        <v>1590944</v>
      </c>
      <c r="Y165" s="26">
        <v>0</v>
      </c>
      <c r="Z165" s="22">
        <v>0</v>
      </c>
      <c r="AA165" s="4">
        <f t="shared" si="34"/>
        <v>1590944</v>
      </c>
      <c r="AB165" s="26"/>
      <c r="AC165" s="26"/>
      <c r="AD165" s="26"/>
      <c r="AE165" s="26"/>
      <c r="AF165" s="26"/>
      <c r="AG165" s="55">
        <v>0</v>
      </c>
      <c r="AH165" s="55">
        <v>0</v>
      </c>
      <c r="AI165" s="55"/>
      <c r="AJ165" s="7">
        <f t="shared" si="41"/>
        <v>1590944</v>
      </c>
      <c r="AK165" s="48" t="str">
        <f t="shared" si="35"/>
        <v xml:space="preserve"> </v>
      </c>
      <c r="AL165" s="49" t="str">
        <f t="shared" si="36"/>
        <v xml:space="preserve"> </v>
      </c>
    </row>
    <row r="166" spans="1:38" ht="15.95" customHeight="1">
      <c r="A166" s="63" t="s">
        <v>121</v>
      </c>
      <c r="B166" s="63" t="s">
        <v>450</v>
      </c>
      <c r="C166" s="63" t="s">
        <v>191</v>
      </c>
      <c r="D166" s="63" t="s">
        <v>452</v>
      </c>
      <c r="E166" s="20">
        <v>1099.3399999999999</v>
      </c>
      <c r="F166" s="2">
        <f t="shared" si="37"/>
        <v>1730361.16</v>
      </c>
      <c r="G166" s="64">
        <v>206800.46</v>
      </c>
      <c r="H166" s="41">
        <v>104972</v>
      </c>
      <c r="I166" s="2">
        <f t="shared" si="28"/>
        <v>78729</v>
      </c>
      <c r="J166" s="41">
        <v>91876</v>
      </c>
      <c r="K166" s="41">
        <v>280373</v>
      </c>
      <c r="L166" s="41">
        <v>209283</v>
      </c>
      <c r="M166" s="41">
        <v>81862</v>
      </c>
      <c r="N166" s="2">
        <f t="shared" si="29"/>
        <v>948923.46</v>
      </c>
      <c r="O166" s="4">
        <f t="shared" si="30"/>
        <v>781438</v>
      </c>
      <c r="P166" s="41">
        <v>274</v>
      </c>
      <c r="Q166" s="41">
        <v>88</v>
      </c>
      <c r="R166" s="4">
        <f t="shared" si="31"/>
        <v>33516</v>
      </c>
      <c r="S166" s="6">
        <f t="shared" si="38"/>
        <v>80141.885999999999</v>
      </c>
      <c r="T166" s="65">
        <v>12546210</v>
      </c>
      <c r="U166" s="6">
        <f t="shared" si="39"/>
        <v>12546.21</v>
      </c>
      <c r="V166" s="6">
        <f t="shared" si="32"/>
        <v>67595.676000000007</v>
      </c>
      <c r="W166" s="4">
        <f t="shared" si="40"/>
        <v>1351914</v>
      </c>
      <c r="X166" s="25">
        <f t="shared" si="33"/>
        <v>2166868</v>
      </c>
      <c r="Y166" s="26">
        <v>0</v>
      </c>
      <c r="Z166" s="22">
        <v>0</v>
      </c>
      <c r="AA166" s="4">
        <f t="shared" si="34"/>
        <v>2166868</v>
      </c>
      <c r="AB166" s="26">
        <v>3382</v>
      </c>
      <c r="AC166" s="26"/>
      <c r="AD166" s="26"/>
      <c r="AE166" s="26"/>
      <c r="AF166" s="26"/>
      <c r="AG166" s="55">
        <v>0</v>
      </c>
      <c r="AH166" s="55">
        <v>0</v>
      </c>
      <c r="AI166" s="55"/>
      <c r="AJ166" s="7">
        <f t="shared" si="41"/>
        <v>2163486</v>
      </c>
      <c r="AK166" s="48" t="str">
        <f t="shared" si="35"/>
        <v xml:space="preserve"> </v>
      </c>
      <c r="AL166" s="49" t="str">
        <f t="shared" si="36"/>
        <v xml:space="preserve"> </v>
      </c>
    </row>
    <row r="167" spans="1:38" ht="15.95" customHeight="1">
      <c r="A167" s="63" t="s">
        <v>121</v>
      </c>
      <c r="B167" s="63" t="s">
        <v>450</v>
      </c>
      <c r="C167" s="63" t="s">
        <v>223</v>
      </c>
      <c r="D167" s="63" t="s">
        <v>453</v>
      </c>
      <c r="E167" s="20">
        <v>453.54</v>
      </c>
      <c r="F167" s="2">
        <f t="shared" si="37"/>
        <v>713871.96000000008</v>
      </c>
      <c r="G167" s="64">
        <v>101477.9</v>
      </c>
      <c r="H167" s="41">
        <v>38983</v>
      </c>
      <c r="I167" s="2">
        <f t="shared" si="28"/>
        <v>29237.25</v>
      </c>
      <c r="J167" s="41">
        <v>33867</v>
      </c>
      <c r="K167" s="41">
        <v>104215</v>
      </c>
      <c r="L167" s="41">
        <v>101466</v>
      </c>
      <c r="M167" s="41">
        <v>43743</v>
      </c>
      <c r="N167" s="2">
        <f t="shared" si="29"/>
        <v>414006.15</v>
      </c>
      <c r="O167" s="4">
        <f t="shared" si="30"/>
        <v>299866</v>
      </c>
      <c r="P167" s="41">
        <v>157</v>
      </c>
      <c r="Q167" s="41">
        <v>73</v>
      </c>
      <c r="R167" s="4">
        <f t="shared" si="31"/>
        <v>15931</v>
      </c>
      <c r="S167" s="6">
        <f t="shared" si="38"/>
        <v>33063.065999999999</v>
      </c>
      <c r="T167" s="65">
        <v>6380880</v>
      </c>
      <c r="U167" s="6">
        <f t="shared" si="39"/>
        <v>6380.88</v>
      </c>
      <c r="V167" s="6">
        <f t="shared" si="32"/>
        <v>26682.185999999998</v>
      </c>
      <c r="W167" s="4">
        <f t="shared" si="40"/>
        <v>533644</v>
      </c>
      <c r="X167" s="25">
        <f t="shared" si="33"/>
        <v>849441</v>
      </c>
      <c r="Y167" s="26">
        <v>0</v>
      </c>
      <c r="Z167" s="22">
        <v>0</v>
      </c>
      <c r="AA167" s="4">
        <f t="shared" si="34"/>
        <v>849441</v>
      </c>
      <c r="AB167" s="26"/>
      <c r="AC167" s="26"/>
      <c r="AD167" s="26"/>
      <c r="AE167" s="26"/>
      <c r="AF167" s="26"/>
      <c r="AG167" s="55">
        <v>0</v>
      </c>
      <c r="AH167" s="55">
        <v>0</v>
      </c>
      <c r="AI167" s="55"/>
      <c r="AJ167" s="7">
        <f t="shared" si="41"/>
        <v>849441</v>
      </c>
      <c r="AK167" s="48" t="str">
        <f t="shared" si="35"/>
        <v xml:space="preserve"> </v>
      </c>
      <c r="AL167" s="49" t="str">
        <f t="shared" si="36"/>
        <v xml:space="preserve"> </v>
      </c>
    </row>
    <row r="168" spans="1:38" ht="15.95" customHeight="1">
      <c r="A168" s="63" t="s">
        <v>121</v>
      </c>
      <c r="B168" s="63" t="s">
        <v>450</v>
      </c>
      <c r="C168" s="63" t="s">
        <v>57</v>
      </c>
      <c r="D168" s="63" t="s">
        <v>454</v>
      </c>
      <c r="E168" s="20">
        <v>623.76</v>
      </c>
      <c r="F168" s="2">
        <f t="shared" si="37"/>
        <v>981798.24</v>
      </c>
      <c r="G168" s="64">
        <v>231223.69</v>
      </c>
      <c r="H168" s="41">
        <v>60808</v>
      </c>
      <c r="I168" s="2">
        <f t="shared" si="28"/>
        <v>45606</v>
      </c>
      <c r="J168" s="41">
        <v>52819</v>
      </c>
      <c r="K168" s="41">
        <v>162528</v>
      </c>
      <c r="L168" s="41">
        <v>193701</v>
      </c>
      <c r="M168" s="41">
        <v>91275</v>
      </c>
      <c r="N168" s="2">
        <f t="shared" si="29"/>
        <v>777152.69</v>
      </c>
      <c r="O168" s="4">
        <f t="shared" si="30"/>
        <v>204646</v>
      </c>
      <c r="P168" s="41">
        <v>105</v>
      </c>
      <c r="Q168" s="41">
        <v>92</v>
      </c>
      <c r="R168" s="4">
        <f t="shared" si="31"/>
        <v>13427</v>
      </c>
      <c r="S168" s="6">
        <f t="shared" si="38"/>
        <v>45472.103999999999</v>
      </c>
      <c r="T168" s="65">
        <v>14440627</v>
      </c>
      <c r="U168" s="6">
        <f t="shared" si="39"/>
        <v>14440.627</v>
      </c>
      <c r="V168" s="6">
        <f t="shared" si="32"/>
        <v>31031.476999999999</v>
      </c>
      <c r="W168" s="4">
        <f t="shared" si="40"/>
        <v>620630</v>
      </c>
      <c r="X168" s="25">
        <f t="shared" si="33"/>
        <v>838703</v>
      </c>
      <c r="Y168" s="26">
        <v>0</v>
      </c>
      <c r="Z168" s="22">
        <v>0</v>
      </c>
      <c r="AA168" s="4">
        <f t="shared" si="34"/>
        <v>838703</v>
      </c>
      <c r="AB168" s="26"/>
      <c r="AC168" s="26"/>
      <c r="AD168" s="26"/>
      <c r="AE168" s="26"/>
      <c r="AF168" s="26"/>
      <c r="AG168" s="55">
        <v>0</v>
      </c>
      <c r="AH168" s="55">
        <v>0</v>
      </c>
      <c r="AI168" s="55"/>
      <c r="AJ168" s="7">
        <f t="shared" si="41"/>
        <v>838703</v>
      </c>
      <c r="AK168" s="48" t="str">
        <f t="shared" si="35"/>
        <v xml:space="preserve"> </v>
      </c>
      <c r="AL168" s="49" t="str">
        <f t="shared" si="36"/>
        <v xml:space="preserve"> </v>
      </c>
    </row>
    <row r="169" spans="1:38" ht="15.95" customHeight="1">
      <c r="A169" s="63" t="s">
        <v>121</v>
      </c>
      <c r="B169" s="63" t="s">
        <v>450</v>
      </c>
      <c r="C169" s="63" t="s">
        <v>94</v>
      </c>
      <c r="D169" s="63" t="s">
        <v>455</v>
      </c>
      <c r="E169" s="20">
        <v>1897.22</v>
      </c>
      <c r="F169" s="2">
        <f t="shared" si="37"/>
        <v>2986224.2800000003</v>
      </c>
      <c r="G169" s="64">
        <v>710030.63</v>
      </c>
      <c r="H169" s="41">
        <v>190957</v>
      </c>
      <c r="I169" s="2">
        <f t="shared" si="28"/>
        <v>143217.75</v>
      </c>
      <c r="J169" s="41">
        <v>166906</v>
      </c>
      <c r="K169" s="41">
        <v>510030</v>
      </c>
      <c r="L169" s="41">
        <v>472169</v>
      </c>
      <c r="M169" s="41">
        <v>186006</v>
      </c>
      <c r="N169" s="2">
        <f t="shared" si="29"/>
        <v>2188359.38</v>
      </c>
      <c r="O169" s="4">
        <f t="shared" si="30"/>
        <v>797865</v>
      </c>
      <c r="P169" s="41">
        <v>1018</v>
      </c>
      <c r="Q169" s="41">
        <v>57</v>
      </c>
      <c r="R169" s="4">
        <f t="shared" si="31"/>
        <v>80656</v>
      </c>
      <c r="S169" s="6">
        <f t="shared" si="38"/>
        <v>138307.33799999999</v>
      </c>
      <c r="T169" s="65">
        <v>44331693</v>
      </c>
      <c r="U169" s="6">
        <f t="shared" si="39"/>
        <v>44331.692999999999</v>
      </c>
      <c r="V169" s="6">
        <f t="shared" si="32"/>
        <v>93975.64499999999</v>
      </c>
      <c r="W169" s="4">
        <f t="shared" si="40"/>
        <v>1879513</v>
      </c>
      <c r="X169" s="25">
        <f t="shared" si="33"/>
        <v>2758034</v>
      </c>
      <c r="Y169" s="26">
        <v>0</v>
      </c>
      <c r="Z169" s="22">
        <v>0</v>
      </c>
      <c r="AA169" s="4">
        <f t="shared" si="34"/>
        <v>2758034</v>
      </c>
      <c r="AB169" s="26"/>
      <c r="AC169" s="26"/>
      <c r="AD169" s="26"/>
      <c r="AE169" s="26"/>
      <c r="AF169" s="26"/>
      <c r="AG169" s="55">
        <v>0</v>
      </c>
      <c r="AH169" s="55">
        <v>0</v>
      </c>
      <c r="AI169" s="55">
        <v>516</v>
      </c>
      <c r="AJ169" s="7">
        <f t="shared" si="41"/>
        <v>2758550</v>
      </c>
      <c r="AK169" s="48" t="str">
        <f t="shared" si="35"/>
        <v xml:space="preserve"> </v>
      </c>
      <c r="AL169" s="49" t="str">
        <f t="shared" si="36"/>
        <v xml:space="preserve"> </v>
      </c>
    </row>
    <row r="170" spans="1:38" ht="15.95" customHeight="1">
      <c r="A170" s="63" t="s">
        <v>121</v>
      </c>
      <c r="B170" s="63" t="s">
        <v>450</v>
      </c>
      <c r="C170" s="63" t="s">
        <v>40</v>
      </c>
      <c r="D170" s="63" t="s">
        <v>456</v>
      </c>
      <c r="E170" s="20">
        <v>2138.89</v>
      </c>
      <c r="F170" s="2">
        <f t="shared" si="37"/>
        <v>3366612.86</v>
      </c>
      <c r="G170" s="64">
        <v>575014.74</v>
      </c>
      <c r="H170" s="41">
        <v>203760</v>
      </c>
      <c r="I170" s="2">
        <f t="shared" si="28"/>
        <v>152820</v>
      </c>
      <c r="J170" s="41">
        <v>177552</v>
      </c>
      <c r="K170" s="41">
        <v>544340</v>
      </c>
      <c r="L170" s="41">
        <v>592702</v>
      </c>
      <c r="M170" s="41">
        <v>25754</v>
      </c>
      <c r="N170" s="2">
        <f t="shared" si="29"/>
        <v>2068182.74</v>
      </c>
      <c r="O170" s="4">
        <f t="shared" si="30"/>
        <v>1298430</v>
      </c>
      <c r="P170" s="41">
        <v>728</v>
      </c>
      <c r="Q170" s="41">
        <v>37</v>
      </c>
      <c r="R170" s="4">
        <f t="shared" si="31"/>
        <v>37441</v>
      </c>
      <c r="S170" s="6">
        <f t="shared" si="38"/>
        <v>155925.08100000001</v>
      </c>
      <c r="T170" s="65">
        <v>36907236</v>
      </c>
      <c r="U170" s="6">
        <f t="shared" si="39"/>
        <v>36907.235999999997</v>
      </c>
      <c r="V170" s="6">
        <f t="shared" si="32"/>
        <v>119017.845</v>
      </c>
      <c r="W170" s="4">
        <f t="shared" si="40"/>
        <v>2380357</v>
      </c>
      <c r="X170" s="25">
        <f t="shared" si="33"/>
        <v>3716228</v>
      </c>
      <c r="Y170" s="26">
        <v>0</v>
      </c>
      <c r="Z170" s="22">
        <v>0</v>
      </c>
      <c r="AA170" s="4">
        <f t="shared" si="34"/>
        <v>3716228</v>
      </c>
      <c r="AB170" s="26"/>
      <c r="AC170" s="26"/>
      <c r="AD170" s="26"/>
      <c r="AE170" s="26"/>
      <c r="AF170" s="26"/>
      <c r="AG170" s="55">
        <v>0</v>
      </c>
      <c r="AH170" s="55">
        <v>0</v>
      </c>
      <c r="AI170" s="55"/>
      <c r="AJ170" s="7">
        <f t="shared" si="41"/>
        <v>3716228</v>
      </c>
      <c r="AK170" s="48" t="str">
        <f t="shared" si="35"/>
        <v xml:space="preserve"> </v>
      </c>
      <c r="AL170" s="49" t="str">
        <f t="shared" si="36"/>
        <v xml:space="preserve"> </v>
      </c>
    </row>
    <row r="171" spans="1:38" ht="15.95" customHeight="1">
      <c r="A171" s="63" t="s">
        <v>121</v>
      </c>
      <c r="B171" s="63" t="s">
        <v>450</v>
      </c>
      <c r="C171" s="63" t="s">
        <v>83</v>
      </c>
      <c r="D171" s="63" t="s">
        <v>457</v>
      </c>
      <c r="E171" s="20">
        <v>1106.6199999999999</v>
      </c>
      <c r="F171" s="2">
        <f t="shared" si="37"/>
        <v>1741819.88</v>
      </c>
      <c r="G171" s="64">
        <v>1133010.81</v>
      </c>
      <c r="H171" s="41">
        <v>107243</v>
      </c>
      <c r="I171" s="2">
        <f t="shared" si="28"/>
        <v>80432.25</v>
      </c>
      <c r="J171" s="41">
        <v>93598</v>
      </c>
      <c r="K171" s="41">
        <v>286582</v>
      </c>
      <c r="L171" s="41">
        <v>320218</v>
      </c>
      <c r="M171" s="41">
        <v>90533</v>
      </c>
      <c r="N171" s="2">
        <f t="shared" si="29"/>
        <v>2004374.06</v>
      </c>
      <c r="O171" s="4">
        <f t="shared" si="30"/>
        <v>0</v>
      </c>
      <c r="P171" s="41">
        <v>423</v>
      </c>
      <c r="Q171" s="41">
        <v>77</v>
      </c>
      <c r="R171" s="4">
        <f t="shared" si="31"/>
        <v>45274</v>
      </c>
      <c r="S171" s="6">
        <f t="shared" si="38"/>
        <v>80672.597999999998</v>
      </c>
      <c r="T171" s="65">
        <v>70702799</v>
      </c>
      <c r="U171" s="6">
        <f t="shared" si="39"/>
        <v>70702.798999999999</v>
      </c>
      <c r="V171" s="6">
        <f t="shared" si="32"/>
        <v>9969.7989999999991</v>
      </c>
      <c r="W171" s="4">
        <f t="shared" si="40"/>
        <v>199396</v>
      </c>
      <c r="X171" s="25">
        <f t="shared" si="33"/>
        <v>244670</v>
      </c>
      <c r="Y171" s="26">
        <v>0</v>
      </c>
      <c r="Z171" s="22">
        <v>0</v>
      </c>
      <c r="AA171" s="4">
        <f t="shared" si="34"/>
        <v>244670</v>
      </c>
      <c r="AB171" s="26"/>
      <c r="AC171" s="26"/>
      <c r="AD171" s="26"/>
      <c r="AE171" s="26"/>
      <c r="AF171" s="26"/>
      <c r="AG171" s="55">
        <v>0</v>
      </c>
      <c r="AH171" s="55">
        <v>0</v>
      </c>
      <c r="AI171" s="55"/>
      <c r="AJ171" s="7">
        <f t="shared" si="41"/>
        <v>244670</v>
      </c>
      <c r="AK171" s="48">
        <f t="shared" si="35"/>
        <v>1</v>
      </c>
      <c r="AL171" s="49" t="str">
        <f t="shared" si="36"/>
        <v xml:space="preserve"> </v>
      </c>
    </row>
    <row r="172" spans="1:38" ht="15.95" customHeight="1">
      <c r="A172" s="63" t="s">
        <v>121</v>
      </c>
      <c r="B172" s="63" t="s">
        <v>450</v>
      </c>
      <c r="C172" s="63" t="s">
        <v>226</v>
      </c>
      <c r="D172" s="63" t="s">
        <v>458</v>
      </c>
      <c r="E172" s="20">
        <v>914.82</v>
      </c>
      <c r="F172" s="2">
        <f t="shared" si="37"/>
        <v>1439926.6800000002</v>
      </c>
      <c r="G172" s="64">
        <v>415315.29</v>
      </c>
      <c r="H172" s="41">
        <v>78613</v>
      </c>
      <c r="I172" s="2">
        <f t="shared" si="28"/>
        <v>58959.75</v>
      </c>
      <c r="J172" s="41">
        <v>68425</v>
      </c>
      <c r="K172" s="41">
        <v>210058</v>
      </c>
      <c r="L172" s="41">
        <v>240902</v>
      </c>
      <c r="M172" s="41">
        <v>188659</v>
      </c>
      <c r="N172" s="2">
        <f t="shared" si="29"/>
        <v>1182319.04</v>
      </c>
      <c r="O172" s="4">
        <f t="shared" si="30"/>
        <v>257608</v>
      </c>
      <c r="P172" s="41">
        <v>295</v>
      </c>
      <c r="Q172" s="41">
        <v>90</v>
      </c>
      <c r="R172" s="4">
        <f t="shared" si="31"/>
        <v>36905</v>
      </c>
      <c r="S172" s="6">
        <f t="shared" si="38"/>
        <v>66690.377999999997</v>
      </c>
      <c r="T172" s="65">
        <v>25438950</v>
      </c>
      <c r="U172" s="6">
        <f t="shared" si="39"/>
        <v>25438.95</v>
      </c>
      <c r="V172" s="6">
        <f t="shared" si="32"/>
        <v>41251.428</v>
      </c>
      <c r="W172" s="4">
        <f t="shared" si="40"/>
        <v>825029</v>
      </c>
      <c r="X172" s="25">
        <f t="shared" si="33"/>
        <v>1119542</v>
      </c>
      <c r="Y172" s="26">
        <v>0</v>
      </c>
      <c r="Z172" s="22">
        <v>0</v>
      </c>
      <c r="AA172" s="4">
        <f t="shared" si="34"/>
        <v>1119542</v>
      </c>
      <c r="AB172" s="26"/>
      <c r="AC172" s="26"/>
      <c r="AD172" s="26"/>
      <c r="AE172" s="26"/>
      <c r="AF172" s="26"/>
      <c r="AG172" s="55">
        <v>0</v>
      </c>
      <c r="AH172" s="55">
        <v>0</v>
      </c>
      <c r="AI172" s="55"/>
      <c r="AJ172" s="7">
        <f t="shared" si="41"/>
        <v>1119542</v>
      </c>
      <c r="AK172" s="48" t="str">
        <f t="shared" si="35"/>
        <v xml:space="preserve"> </v>
      </c>
      <c r="AL172" s="49" t="str">
        <f t="shared" si="36"/>
        <v xml:space="preserve"> </v>
      </c>
    </row>
    <row r="173" spans="1:38" ht="15.95" customHeight="1">
      <c r="A173" s="63" t="s">
        <v>195</v>
      </c>
      <c r="B173" s="63" t="s">
        <v>459</v>
      </c>
      <c r="C173" s="63" t="s">
        <v>196</v>
      </c>
      <c r="D173" s="63" t="s">
        <v>460</v>
      </c>
      <c r="E173" s="20">
        <v>379.9</v>
      </c>
      <c r="F173" s="2">
        <f t="shared" si="37"/>
        <v>597962.6</v>
      </c>
      <c r="G173" s="64">
        <v>160325.85</v>
      </c>
      <c r="H173" s="41">
        <v>27382</v>
      </c>
      <c r="I173" s="2">
        <f t="shared" si="28"/>
        <v>20536.5</v>
      </c>
      <c r="J173" s="41">
        <v>27856</v>
      </c>
      <c r="K173" s="41">
        <v>0</v>
      </c>
      <c r="L173" s="41">
        <v>0</v>
      </c>
      <c r="M173" s="41">
        <v>13765</v>
      </c>
      <c r="N173" s="2">
        <f t="shared" si="29"/>
        <v>222483.35</v>
      </c>
      <c r="O173" s="4">
        <f t="shared" si="30"/>
        <v>375479</v>
      </c>
      <c r="P173" s="41">
        <v>126</v>
      </c>
      <c r="Q173" s="41">
        <v>66</v>
      </c>
      <c r="R173" s="4">
        <f t="shared" si="31"/>
        <v>11559</v>
      </c>
      <c r="S173" s="6">
        <f t="shared" si="38"/>
        <v>27694.71</v>
      </c>
      <c r="T173" s="65">
        <v>9675670</v>
      </c>
      <c r="U173" s="6">
        <f t="shared" si="39"/>
        <v>9675.67</v>
      </c>
      <c r="V173" s="6">
        <f t="shared" si="32"/>
        <v>18019.04</v>
      </c>
      <c r="W173" s="4">
        <f t="shared" si="40"/>
        <v>360381</v>
      </c>
      <c r="X173" s="25">
        <f t="shared" si="33"/>
        <v>747419</v>
      </c>
      <c r="Y173" s="26">
        <v>0</v>
      </c>
      <c r="Z173" s="22">
        <v>0</v>
      </c>
      <c r="AA173" s="4">
        <f t="shared" si="34"/>
        <v>747419</v>
      </c>
      <c r="AB173" s="26"/>
      <c r="AC173" s="26"/>
      <c r="AD173" s="26"/>
      <c r="AE173" s="26"/>
      <c r="AF173" s="26"/>
      <c r="AG173" s="55">
        <v>0</v>
      </c>
      <c r="AH173" s="55">
        <v>0</v>
      </c>
      <c r="AI173" s="55"/>
      <c r="AJ173" s="7">
        <f t="shared" si="41"/>
        <v>747419</v>
      </c>
      <c r="AK173" s="48" t="str">
        <f t="shared" si="35"/>
        <v xml:space="preserve"> </v>
      </c>
      <c r="AL173" s="49" t="str">
        <f t="shared" si="36"/>
        <v xml:space="preserve"> </v>
      </c>
    </row>
    <row r="174" spans="1:38" ht="15.95" customHeight="1">
      <c r="A174" s="63" t="s">
        <v>195</v>
      </c>
      <c r="B174" s="63" t="s">
        <v>459</v>
      </c>
      <c r="C174" s="63" t="s">
        <v>20</v>
      </c>
      <c r="D174" s="63" t="s">
        <v>461</v>
      </c>
      <c r="E174" s="20">
        <v>333.23</v>
      </c>
      <c r="F174" s="2">
        <f t="shared" si="37"/>
        <v>524504.02</v>
      </c>
      <c r="G174" s="64">
        <v>200378.83</v>
      </c>
      <c r="H174" s="41">
        <v>28428</v>
      </c>
      <c r="I174" s="2">
        <f t="shared" si="28"/>
        <v>21321</v>
      </c>
      <c r="J174" s="41">
        <v>28908</v>
      </c>
      <c r="K174" s="41">
        <v>0</v>
      </c>
      <c r="L174" s="41">
        <v>0</v>
      </c>
      <c r="M174" s="41">
        <v>41018</v>
      </c>
      <c r="N174" s="2">
        <f t="shared" si="29"/>
        <v>291625.82999999996</v>
      </c>
      <c r="O174" s="4">
        <f t="shared" si="30"/>
        <v>232878</v>
      </c>
      <c r="P174" s="41">
        <v>198</v>
      </c>
      <c r="Q174" s="41">
        <v>68</v>
      </c>
      <c r="R174" s="4">
        <f t="shared" si="31"/>
        <v>18715</v>
      </c>
      <c r="S174" s="6">
        <f t="shared" si="38"/>
        <v>24292.467000000001</v>
      </c>
      <c r="T174" s="65">
        <v>12107482</v>
      </c>
      <c r="U174" s="6">
        <f t="shared" si="39"/>
        <v>12107.482</v>
      </c>
      <c r="V174" s="6">
        <f t="shared" si="32"/>
        <v>12184.985000000001</v>
      </c>
      <c r="W174" s="4">
        <f t="shared" si="40"/>
        <v>243700</v>
      </c>
      <c r="X174" s="25">
        <f t="shared" si="33"/>
        <v>495293</v>
      </c>
      <c r="Y174" s="26">
        <v>0</v>
      </c>
      <c r="Z174" s="22">
        <v>0</v>
      </c>
      <c r="AA174" s="4">
        <f t="shared" si="34"/>
        <v>495293</v>
      </c>
      <c r="AB174" s="26"/>
      <c r="AC174" s="26"/>
      <c r="AD174" s="26"/>
      <c r="AE174" s="26"/>
      <c r="AF174" s="26"/>
      <c r="AG174" s="55">
        <v>0</v>
      </c>
      <c r="AH174" s="55">
        <v>0</v>
      </c>
      <c r="AI174" s="55"/>
      <c r="AJ174" s="7">
        <f t="shared" si="41"/>
        <v>495293</v>
      </c>
      <c r="AK174" s="48" t="str">
        <f t="shared" si="35"/>
        <v xml:space="preserve"> </v>
      </c>
      <c r="AL174" s="49" t="str">
        <f t="shared" si="36"/>
        <v xml:space="preserve"> </v>
      </c>
    </row>
    <row r="175" spans="1:38" ht="15.95" customHeight="1">
      <c r="A175" s="63" t="s">
        <v>195</v>
      </c>
      <c r="B175" s="63" t="s">
        <v>459</v>
      </c>
      <c r="C175" s="63" t="s">
        <v>21</v>
      </c>
      <c r="D175" s="63" t="s">
        <v>462</v>
      </c>
      <c r="E175" s="20">
        <v>566.9</v>
      </c>
      <c r="F175" s="2">
        <f t="shared" si="37"/>
        <v>892300.6</v>
      </c>
      <c r="G175" s="64">
        <v>117234.12</v>
      </c>
      <c r="H175" s="41">
        <v>53372</v>
      </c>
      <c r="I175" s="2">
        <f t="shared" si="28"/>
        <v>40029</v>
      </c>
      <c r="J175" s="41">
        <v>54391</v>
      </c>
      <c r="K175" s="41">
        <v>0</v>
      </c>
      <c r="L175" s="41">
        <v>0</v>
      </c>
      <c r="M175" s="41">
        <v>55881</v>
      </c>
      <c r="N175" s="2">
        <f t="shared" si="29"/>
        <v>267535.12</v>
      </c>
      <c r="O175" s="4">
        <f t="shared" si="30"/>
        <v>624765</v>
      </c>
      <c r="P175" s="41">
        <v>149</v>
      </c>
      <c r="Q175" s="41">
        <v>68</v>
      </c>
      <c r="R175" s="4">
        <f t="shared" si="31"/>
        <v>14083</v>
      </c>
      <c r="S175" s="6">
        <f t="shared" si="38"/>
        <v>41327.01</v>
      </c>
      <c r="T175" s="65">
        <v>6920315</v>
      </c>
      <c r="U175" s="6">
        <f t="shared" si="39"/>
        <v>6920.3149999999996</v>
      </c>
      <c r="V175" s="6">
        <f t="shared" si="32"/>
        <v>34406.695</v>
      </c>
      <c r="W175" s="4">
        <f t="shared" si="40"/>
        <v>688134</v>
      </c>
      <c r="X175" s="25">
        <f t="shared" si="33"/>
        <v>1326982</v>
      </c>
      <c r="Y175" s="26">
        <v>0</v>
      </c>
      <c r="Z175" s="22">
        <v>0</v>
      </c>
      <c r="AA175" s="4">
        <f t="shared" si="34"/>
        <v>1326982</v>
      </c>
      <c r="AB175" s="26"/>
      <c r="AC175" s="26"/>
      <c r="AD175" s="26"/>
      <c r="AE175" s="26"/>
      <c r="AF175" s="26"/>
      <c r="AG175" s="55">
        <v>0</v>
      </c>
      <c r="AH175" s="55">
        <v>0</v>
      </c>
      <c r="AI175" s="55"/>
      <c r="AJ175" s="7">
        <f t="shared" si="41"/>
        <v>1326982</v>
      </c>
      <c r="AK175" s="48" t="str">
        <f t="shared" si="35"/>
        <v xml:space="preserve"> </v>
      </c>
      <c r="AL175" s="49" t="str">
        <f t="shared" si="36"/>
        <v xml:space="preserve"> </v>
      </c>
    </row>
    <row r="176" spans="1:38" ht="15.95" customHeight="1">
      <c r="A176" s="63" t="s">
        <v>195</v>
      </c>
      <c r="B176" s="63" t="s">
        <v>459</v>
      </c>
      <c r="C176" s="63" t="s">
        <v>52</v>
      </c>
      <c r="D176" s="63" t="s">
        <v>463</v>
      </c>
      <c r="E176" s="20">
        <v>4033.56</v>
      </c>
      <c r="F176" s="2">
        <f t="shared" si="37"/>
        <v>6348823.4399999995</v>
      </c>
      <c r="G176" s="64">
        <v>1154162.83</v>
      </c>
      <c r="H176" s="41">
        <v>335090</v>
      </c>
      <c r="I176" s="2">
        <f t="shared" si="28"/>
        <v>251317.5</v>
      </c>
      <c r="J176" s="41">
        <v>340258</v>
      </c>
      <c r="K176" s="41">
        <v>686697</v>
      </c>
      <c r="L176" s="41">
        <v>1077488</v>
      </c>
      <c r="M176" s="41">
        <v>13726</v>
      </c>
      <c r="N176" s="2">
        <f t="shared" si="29"/>
        <v>3523649.33</v>
      </c>
      <c r="O176" s="4">
        <f t="shared" si="30"/>
        <v>2825174</v>
      </c>
      <c r="P176" s="41">
        <v>1078</v>
      </c>
      <c r="Q176" s="41">
        <v>33</v>
      </c>
      <c r="R176" s="4">
        <f t="shared" si="31"/>
        <v>49448</v>
      </c>
      <c r="S176" s="6">
        <f t="shared" si="38"/>
        <v>294046.52399999998</v>
      </c>
      <c r="T176" s="65">
        <v>73140864</v>
      </c>
      <c r="U176" s="6">
        <f t="shared" si="39"/>
        <v>73140.864000000001</v>
      </c>
      <c r="V176" s="6">
        <f t="shared" si="32"/>
        <v>220905.65999999997</v>
      </c>
      <c r="W176" s="4">
        <f t="shared" si="40"/>
        <v>4418113</v>
      </c>
      <c r="X176" s="25">
        <f t="shared" si="33"/>
        <v>7292735</v>
      </c>
      <c r="Y176" s="26">
        <v>0</v>
      </c>
      <c r="Z176" s="22">
        <v>0</v>
      </c>
      <c r="AA176" s="4">
        <f t="shared" si="34"/>
        <v>7292735</v>
      </c>
      <c r="AB176" s="26"/>
      <c r="AC176" s="26"/>
      <c r="AD176" s="26"/>
      <c r="AE176" s="26"/>
      <c r="AF176" s="26"/>
      <c r="AG176" s="55">
        <v>0</v>
      </c>
      <c r="AH176" s="55">
        <v>0</v>
      </c>
      <c r="AI176" s="55"/>
      <c r="AJ176" s="7">
        <f t="shared" si="41"/>
        <v>7292735</v>
      </c>
      <c r="AK176" s="48" t="str">
        <f t="shared" si="35"/>
        <v xml:space="preserve"> </v>
      </c>
      <c r="AL176" s="49" t="str">
        <f t="shared" si="36"/>
        <v xml:space="preserve"> </v>
      </c>
    </row>
    <row r="177" spans="1:38" ht="15.95" customHeight="1">
      <c r="A177" s="63" t="s">
        <v>195</v>
      </c>
      <c r="B177" s="63" t="s">
        <v>459</v>
      </c>
      <c r="C177" s="63" t="s">
        <v>191</v>
      </c>
      <c r="D177" s="63" t="s">
        <v>464</v>
      </c>
      <c r="E177" s="20">
        <v>876.38</v>
      </c>
      <c r="F177" s="2">
        <f t="shared" si="37"/>
        <v>1379422.1199999999</v>
      </c>
      <c r="G177" s="64">
        <v>764106.32</v>
      </c>
      <c r="H177" s="41">
        <v>80972</v>
      </c>
      <c r="I177" s="2">
        <f t="shared" si="28"/>
        <v>60729</v>
      </c>
      <c r="J177" s="41">
        <v>82455</v>
      </c>
      <c r="K177" s="41">
        <v>165978</v>
      </c>
      <c r="L177" s="41">
        <v>183549</v>
      </c>
      <c r="M177" s="41">
        <v>64528</v>
      </c>
      <c r="N177" s="2">
        <f t="shared" si="29"/>
        <v>1321345.3199999998</v>
      </c>
      <c r="O177" s="4">
        <f t="shared" si="30"/>
        <v>58077</v>
      </c>
      <c r="P177" s="41">
        <v>298</v>
      </c>
      <c r="Q177" s="41">
        <v>79</v>
      </c>
      <c r="R177" s="4">
        <f t="shared" si="31"/>
        <v>32723</v>
      </c>
      <c r="S177" s="6">
        <f t="shared" si="38"/>
        <v>63888.101999999999</v>
      </c>
      <c r="T177" s="65">
        <v>47634458</v>
      </c>
      <c r="U177" s="6">
        <f t="shared" si="39"/>
        <v>47634.457999999999</v>
      </c>
      <c r="V177" s="6">
        <f t="shared" si="32"/>
        <v>16253.644</v>
      </c>
      <c r="W177" s="4">
        <f t="shared" si="40"/>
        <v>325073</v>
      </c>
      <c r="X177" s="25">
        <f t="shared" si="33"/>
        <v>415873</v>
      </c>
      <c r="Y177" s="26">
        <v>0</v>
      </c>
      <c r="Z177" s="22">
        <v>0</v>
      </c>
      <c r="AA177" s="4">
        <f t="shared" si="34"/>
        <v>415873</v>
      </c>
      <c r="AB177" s="26"/>
      <c r="AC177" s="26"/>
      <c r="AD177" s="26"/>
      <c r="AE177" s="26"/>
      <c r="AF177" s="26"/>
      <c r="AG177" s="55">
        <v>0</v>
      </c>
      <c r="AH177" s="55">
        <v>0</v>
      </c>
      <c r="AI177" s="55"/>
      <c r="AJ177" s="7">
        <f t="shared" si="41"/>
        <v>415873</v>
      </c>
      <c r="AK177" s="48" t="str">
        <f t="shared" si="35"/>
        <v xml:space="preserve"> </v>
      </c>
      <c r="AL177" s="49" t="str">
        <f t="shared" si="36"/>
        <v xml:space="preserve"> </v>
      </c>
    </row>
    <row r="178" spans="1:38" ht="15.95" customHeight="1">
      <c r="A178" s="63" t="s">
        <v>195</v>
      </c>
      <c r="B178" s="63" t="s">
        <v>459</v>
      </c>
      <c r="C178" s="63" t="s">
        <v>219</v>
      </c>
      <c r="D178" s="63" t="s">
        <v>465</v>
      </c>
      <c r="E178" s="20">
        <v>824.74</v>
      </c>
      <c r="F178" s="2">
        <f t="shared" si="37"/>
        <v>1298140.76</v>
      </c>
      <c r="G178" s="64">
        <v>336874.38</v>
      </c>
      <c r="H178" s="41">
        <v>70884</v>
      </c>
      <c r="I178" s="2">
        <f t="shared" si="28"/>
        <v>53163</v>
      </c>
      <c r="J178" s="41">
        <v>71887</v>
      </c>
      <c r="K178" s="41">
        <v>145356</v>
      </c>
      <c r="L178" s="41">
        <v>214153</v>
      </c>
      <c r="M178" s="41">
        <v>61132</v>
      </c>
      <c r="N178" s="2">
        <f t="shared" si="29"/>
        <v>882565.38</v>
      </c>
      <c r="O178" s="4">
        <f t="shared" si="30"/>
        <v>415575</v>
      </c>
      <c r="P178" s="41">
        <v>478</v>
      </c>
      <c r="Q178" s="41">
        <v>62</v>
      </c>
      <c r="R178" s="4">
        <f t="shared" si="31"/>
        <v>41194</v>
      </c>
      <c r="S178" s="6">
        <f t="shared" si="38"/>
        <v>60123.546000000002</v>
      </c>
      <c r="T178" s="65">
        <v>20578765</v>
      </c>
      <c r="U178" s="6">
        <f t="shared" si="39"/>
        <v>20578.764999999999</v>
      </c>
      <c r="V178" s="6">
        <f t="shared" si="32"/>
        <v>39544.781000000003</v>
      </c>
      <c r="W178" s="4">
        <f t="shared" si="40"/>
        <v>790896</v>
      </c>
      <c r="X178" s="25">
        <f t="shared" si="33"/>
        <v>1247665</v>
      </c>
      <c r="Y178" s="26">
        <v>0</v>
      </c>
      <c r="Z178" s="22">
        <v>0</v>
      </c>
      <c r="AA178" s="4">
        <f t="shared" si="34"/>
        <v>1247665</v>
      </c>
      <c r="AB178" s="26"/>
      <c r="AC178" s="26"/>
      <c r="AD178" s="26"/>
      <c r="AE178" s="26"/>
      <c r="AF178" s="26"/>
      <c r="AG178" s="55">
        <v>0</v>
      </c>
      <c r="AH178" s="55">
        <v>0</v>
      </c>
      <c r="AI178" s="55"/>
      <c r="AJ178" s="7">
        <f t="shared" si="41"/>
        <v>1247665</v>
      </c>
      <c r="AK178" s="48" t="str">
        <f t="shared" si="35"/>
        <v xml:space="preserve"> </v>
      </c>
      <c r="AL178" s="49" t="str">
        <f t="shared" si="36"/>
        <v xml:space="preserve"> </v>
      </c>
    </row>
    <row r="179" spans="1:38" ht="15.95" customHeight="1">
      <c r="A179" s="63" t="s">
        <v>195</v>
      </c>
      <c r="B179" s="63" t="s">
        <v>459</v>
      </c>
      <c r="C179" s="63" t="s">
        <v>29</v>
      </c>
      <c r="D179" s="63" t="s">
        <v>466</v>
      </c>
      <c r="E179" s="20">
        <v>517.12</v>
      </c>
      <c r="F179" s="2">
        <f t="shared" si="37"/>
        <v>813946.88</v>
      </c>
      <c r="G179" s="64">
        <v>373329.57</v>
      </c>
      <c r="H179" s="41">
        <v>41075</v>
      </c>
      <c r="I179" s="2">
        <f t="shared" si="28"/>
        <v>30806.25</v>
      </c>
      <c r="J179" s="41">
        <v>41336</v>
      </c>
      <c r="K179" s="41">
        <v>84161</v>
      </c>
      <c r="L179" s="41">
        <v>127782</v>
      </c>
      <c r="M179" s="41">
        <v>94145</v>
      </c>
      <c r="N179" s="2">
        <f t="shared" si="29"/>
        <v>751559.82000000007</v>
      </c>
      <c r="O179" s="4">
        <f t="shared" si="30"/>
        <v>62387</v>
      </c>
      <c r="P179" s="41">
        <v>151</v>
      </c>
      <c r="Q179" s="41">
        <v>95</v>
      </c>
      <c r="R179" s="4">
        <f t="shared" si="31"/>
        <v>19940</v>
      </c>
      <c r="S179" s="6">
        <f t="shared" si="38"/>
        <v>37698.048000000003</v>
      </c>
      <c r="T179" s="65">
        <v>22980952</v>
      </c>
      <c r="U179" s="6">
        <f t="shared" si="39"/>
        <v>22980.952000000001</v>
      </c>
      <c r="V179" s="6">
        <f t="shared" si="32"/>
        <v>14717.096000000001</v>
      </c>
      <c r="W179" s="4">
        <f t="shared" si="40"/>
        <v>294342</v>
      </c>
      <c r="X179" s="25">
        <f t="shared" si="33"/>
        <v>376669</v>
      </c>
      <c r="Y179" s="26">
        <v>0</v>
      </c>
      <c r="Z179" s="22">
        <v>0</v>
      </c>
      <c r="AA179" s="4">
        <f t="shared" si="34"/>
        <v>376669</v>
      </c>
      <c r="AB179" s="26"/>
      <c r="AC179" s="26"/>
      <c r="AD179" s="26"/>
      <c r="AE179" s="26"/>
      <c r="AF179" s="26"/>
      <c r="AG179" s="55">
        <v>0</v>
      </c>
      <c r="AH179" s="55">
        <v>0</v>
      </c>
      <c r="AI179" s="55"/>
      <c r="AJ179" s="7">
        <f t="shared" si="41"/>
        <v>376669</v>
      </c>
      <c r="AK179" s="48" t="str">
        <f t="shared" si="35"/>
        <v xml:space="preserve"> </v>
      </c>
      <c r="AL179" s="49" t="str">
        <f t="shared" si="36"/>
        <v xml:space="preserve"> </v>
      </c>
    </row>
    <row r="180" spans="1:38" ht="15.95" customHeight="1">
      <c r="A180" s="63" t="s">
        <v>195</v>
      </c>
      <c r="B180" s="63" t="s">
        <v>459</v>
      </c>
      <c r="C180" s="63" t="s">
        <v>33</v>
      </c>
      <c r="D180" s="63" t="s">
        <v>467</v>
      </c>
      <c r="E180" s="20">
        <v>924.08</v>
      </c>
      <c r="F180" s="2">
        <f t="shared" si="37"/>
        <v>1454501.9200000002</v>
      </c>
      <c r="G180" s="64">
        <v>380235.07</v>
      </c>
      <c r="H180" s="41">
        <v>83602</v>
      </c>
      <c r="I180" s="2">
        <f t="shared" si="28"/>
        <v>62701.5</v>
      </c>
      <c r="J180" s="41">
        <v>84986</v>
      </c>
      <c r="K180" s="41">
        <v>171362</v>
      </c>
      <c r="L180" s="41">
        <v>231491</v>
      </c>
      <c r="M180" s="41">
        <v>149974</v>
      </c>
      <c r="N180" s="2">
        <f t="shared" si="29"/>
        <v>1080749.57</v>
      </c>
      <c r="O180" s="4">
        <f t="shared" si="30"/>
        <v>373752</v>
      </c>
      <c r="P180" s="41">
        <v>344</v>
      </c>
      <c r="Q180" s="41">
        <v>84</v>
      </c>
      <c r="R180" s="4">
        <f t="shared" si="31"/>
        <v>40165</v>
      </c>
      <c r="S180" s="6">
        <f t="shared" si="38"/>
        <v>67365.432000000001</v>
      </c>
      <c r="T180" s="65">
        <v>23661174</v>
      </c>
      <c r="U180" s="6">
        <f t="shared" si="39"/>
        <v>23661.173999999999</v>
      </c>
      <c r="V180" s="6">
        <f t="shared" si="32"/>
        <v>43704.258000000002</v>
      </c>
      <c r="W180" s="4">
        <f t="shared" si="40"/>
        <v>874085</v>
      </c>
      <c r="X180" s="25">
        <f t="shared" si="33"/>
        <v>1288002</v>
      </c>
      <c r="Y180" s="26">
        <v>0</v>
      </c>
      <c r="Z180" s="22">
        <v>0</v>
      </c>
      <c r="AA180" s="4">
        <f t="shared" si="34"/>
        <v>1288002</v>
      </c>
      <c r="AB180" s="26"/>
      <c r="AC180" s="26"/>
      <c r="AD180" s="26"/>
      <c r="AE180" s="26"/>
      <c r="AF180" s="26"/>
      <c r="AG180" s="55">
        <v>0</v>
      </c>
      <c r="AH180" s="55">
        <v>0</v>
      </c>
      <c r="AI180" s="55"/>
      <c r="AJ180" s="7">
        <f t="shared" si="41"/>
        <v>1288002</v>
      </c>
      <c r="AK180" s="48" t="str">
        <f t="shared" si="35"/>
        <v xml:space="preserve"> </v>
      </c>
      <c r="AL180" s="49" t="str">
        <f t="shared" si="36"/>
        <v xml:space="preserve"> </v>
      </c>
    </row>
    <row r="181" spans="1:38" ht="15.95" customHeight="1">
      <c r="A181" s="63" t="s">
        <v>195</v>
      </c>
      <c r="B181" s="63" t="s">
        <v>459</v>
      </c>
      <c r="C181" s="63" t="s">
        <v>34</v>
      </c>
      <c r="D181" s="63" t="s">
        <v>468</v>
      </c>
      <c r="E181" s="20">
        <v>2123.2399999999998</v>
      </c>
      <c r="F181" s="2">
        <f t="shared" si="37"/>
        <v>3341979.76</v>
      </c>
      <c r="G181" s="64">
        <v>556187.47</v>
      </c>
      <c r="H181" s="41">
        <v>195672</v>
      </c>
      <c r="I181" s="2">
        <f t="shared" si="28"/>
        <v>146754</v>
      </c>
      <c r="J181" s="41">
        <v>198871</v>
      </c>
      <c r="K181" s="41">
        <v>401159</v>
      </c>
      <c r="L181" s="41">
        <v>350064</v>
      </c>
      <c r="M181" s="41">
        <v>141506</v>
      </c>
      <c r="N181" s="2">
        <f t="shared" si="29"/>
        <v>1794541.47</v>
      </c>
      <c r="O181" s="4">
        <f t="shared" si="30"/>
        <v>1547438</v>
      </c>
      <c r="P181" s="41">
        <v>1162</v>
      </c>
      <c r="Q181" s="41">
        <v>33</v>
      </c>
      <c r="R181" s="4">
        <f t="shared" si="31"/>
        <v>53301</v>
      </c>
      <c r="S181" s="6">
        <f t="shared" si="38"/>
        <v>154784.196</v>
      </c>
      <c r="T181" s="65">
        <v>33840044</v>
      </c>
      <c r="U181" s="6">
        <f t="shared" si="39"/>
        <v>33840.044000000002</v>
      </c>
      <c r="V181" s="6">
        <f t="shared" si="32"/>
        <v>120944.152</v>
      </c>
      <c r="W181" s="4">
        <f t="shared" si="40"/>
        <v>2418883</v>
      </c>
      <c r="X181" s="25">
        <f t="shared" si="33"/>
        <v>4019622</v>
      </c>
      <c r="Y181" s="26">
        <v>0</v>
      </c>
      <c r="Z181" s="22">
        <v>0</v>
      </c>
      <c r="AA181" s="4">
        <f t="shared" si="34"/>
        <v>4019622</v>
      </c>
      <c r="AB181" s="26"/>
      <c r="AC181" s="26"/>
      <c r="AD181" s="26"/>
      <c r="AE181" s="26"/>
      <c r="AF181" s="26"/>
      <c r="AG181" s="55">
        <v>0</v>
      </c>
      <c r="AH181" s="55">
        <v>0</v>
      </c>
      <c r="AI181" s="55"/>
      <c r="AJ181" s="7">
        <f t="shared" si="41"/>
        <v>4019622</v>
      </c>
      <c r="AK181" s="48" t="str">
        <f t="shared" si="35"/>
        <v xml:space="preserve"> </v>
      </c>
      <c r="AL181" s="49" t="str">
        <f t="shared" si="36"/>
        <v xml:space="preserve"> </v>
      </c>
    </row>
    <row r="182" spans="1:38" ht="15.95" customHeight="1">
      <c r="A182" s="63" t="s">
        <v>195</v>
      </c>
      <c r="B182" s="63" t="s">
        <v>459</v>
      </c>
      <c r="C182" s="63" t="s">
        <v>169</v>
      </c>
      <c r="D182" s="63" t="s">
        <v>469</v>
      </c>
      <c r="E182" s="20">
        <v>2545.1799999999998</v>
      </c>
      <c r="F182" s="2">
        <f t="shared" si="37"/>
        <v>4006113.32</v>
      </c>
      <c r="G182" s="64">
        <v>971055.7</v>
      </c>
      <c r="H182" s="41">
        <v>248541</v>
      </c>
      <c r="I182" s="2">
        <f t="shared" si="28"/>
        <v>186405.75</v>
      </c>
      <c r="J182" s="41">
        <v>252981</v>
      </c>
      <c r="K182" s="41">
        <v>509442</v>
      </c>
      <c r="L182" s="41">
        <v>496631</v>
      </c>
      <c r="M182" s="41">
        <v>149335</v>
      </c>
      <c r="N182" s="2">
        <f t="shared" si="29"/>
        <v>2565850.4500000002</v>
      </c>
      <c r="O182" s="4">
        <f t="shared" si="30"/>
        <v>1440263</v>
      </c>
      <c r="P182" s="41">
        <v>1291</v>
      </c>
      <c r="Q182" s="41">
        <v>33</v>
      </c>
      <c r="R182" s="4">
        <f t="shared" si="31"/>
        <v>59218</v>
      </c>
      <c r="S182" s="6">
        <f t="shared" si="38"/>
        <v>185543.622</v>
      </c>
      <c r="T182" s="65">
        <v>59757274</v>
      </c>
      <c r="U182" s="6">
        <f t="shared" si="39"/>
        <v>59757.273999999998</v>
      </c>
      <c r="V182" s="6">
        <f t="shared" si="32"/>
        <v>125786.348</v>
      </c>
      <c r="W182" s="4">
        <f t="shared" si="40"/>
        <v>2515727</v>
      </c>
      <c r="X182" s="25">
        <f t="shared" si="33"/>
        <v>4015208</v>
      </c>
      <c r="Y182" s="26">
        <v>0</v>
      </c>
      <c r="Z182" s="22">
        <v>0</v>
      </c>
      <c r="AA182" s="4">
        <f t="shared" si="34"/>
        <v>4015208</v>
      </c>
      <c r="AB182" s="26"/>
      <c r="AC182" s="26"/>
      <c r="AD182" s="26"/>
      <c r="AE182" s="26"/>
      <c r="AF182" s="26"/>
      <c r="AG182" s="55">
        <v>0</v>
      </c>
      <c r="AH182" s="55">
        <v>0</v>
      </c>
      <c r="AI182" s="55"/>
      <c r="AJ182" s="7">
        <f t="shared" si="41"/>
        <v>4015208</v>
      </c>
      <c r="AK182" s="48" t="str">
        <f t="shared" si="35"/>
        <v xml:space="preserve"> </v>
      </c>
      <c r="AL182" s="49" t="str">
        <f t="shared" si="36"/>
        <v xml:space="preserve"> </v>
      </c>
    </row>
    <row r="183" spans="1:38" ht="15.95" customHeight="1">
      <c r="A183" s="63" t="s">
        <v>195</v>
      </c>
      <c r="B183" s="63" t="s">
        <v>459</v>
      </c>
      <c r="C183" s="63" t="s">
        <v>151</v>
      </c>
      <c r="D183" s="63" t="s">
        <v>470</v>
      </c>
      <c r="E183" s="20">
        <v>465.02</v>
      </c>
      <c r="F183" s="2">
        <f t="shared" si="37"/>
        <v>731941.48</v>
      </c>
      <c r="G183" s="64">
        <v>170751.96</v>
      </c>
      <c r="H183" s="41">
        <v>38967</v>
      </c>
      <c r="I183" s="2">
        <f t="shared" si="28"/>
        <v>29225.25</v>
      </c>
      <c r="J183" s="41">
        <v>39648</v>
      </c>
      <c r="K183" s="41">
        <v>79876</v>
      </c>
      <c r="L183" s="41">
        <v>117936</v>
      </c>
      <c r="M183" s="41">
        <v>145915</v>
      </c>
      <c r="N183" s="2">
        <f t="shared" si="29"/>
        <v>583352.21</v>
      </c>
      <c r="O183" s="4">
        <f t="shared" si="30"/>
        <v>148589</v>
      </c>
      <c r="P183" s="41">
        <v>133</v>
      </c>
      <c r="Q183" s="41">
        <v>92</v>
      </c>
      <c r="R183" s="4">
        <f t="shared" si="31"/>
        <v>17008</v>
      </c>
      <c r="S183" s="6">
        <f t="shared" si="38"/>
        <v>33899.957999999999</v>
      </c>
      <c r="T183" s="65">
        <v>10161891</v>
      </c>
      <c r="U183" s="6">
        <f t="shared" si="39"/>
        <v>10161.891</v>
      </c>
      <c r="V183" s="6">
        <f t="shared" si="32"/>
        <v>23738.066999999999</v>
      </c>
      <c r="W183" s="4">
        <f t="shared" si="40"/>
        <v>474761</v>
      </c>
      <c r="X183" s="25">
        <f t="shared" si="33"/>
        <v>640358</v>
      </c>
      <c r="Y183" s="26">
        <v>0</v>
      </c>
      <c r="Z183" s="22">
        <v>0</v>
      </c>
      <c r="AA183" s="4">
        <f t="shared" si="34"/>
        <v>640358</v>
      </c>
      <c r="AB183" s="26"/>
      <c r="AC183" s="26"/>
      <c r="AD183" s="26"/>
      <c r="AE183" s="26"/>
      <c r="AF183" s="26"/>
      <c r="AG183" s="55">
        <v>0</v>
      </c>
      <c r="AH183" s="55">
        <v>0</v>
      </c>
      <c r="AI183" s="55"/>
      <c r="AJ183" s="7">
        <f t="shared" si="41"/>
        <v>640358</v>
      </c>
      <c r="AK183" s="48" t="str">
        <f t="shared" si="35"/>
        <v xml:space="preserve"> </v>
      </c>
      <c r="AL183" s="49" t="str">
        <f t="shared" si="36"/>
        <v xml:space="preserve"> </v>
      </c>
    </row>
    <row r="184" spans="1:38" ht="15.95" customHeight="1">
      <c r="A184" s="63" t="s">
        <v>195</v>
      </c>
      <c r="B184" s="63" t="s">
        <v>459</v>
      </c>
      <c r="C184" s="63" t="s">
        <v>84</v>
      </c>
      <c r="D184" s="63" t="s">
        <v>471</v>
      </c>
      <c r="E184" s="20">
        <v>808.23</v>
      </c>
      <c r="F184" s="2">
        <f t="shared" si="37"/>
        <v>1272154.02</v>
      </c>
      <c r="G184" s="64">
        <v>403069.33</v>
      </c>
      <c r="H184" s="41">
        <v>66948</v>
      </c>
      <c r="I184" s="2">
        <f t="shared" si="28"/>
        <v>50211</v>
      </c>
      <c r="J184" s="41">
        <v>68157</v>
      </c>
      <c r="K184" s="41">
        <v>137234</v>
      </c>
      <c r="L184" s="41">
        <v>171932</v>
      </c>
      <c r="M184" s="41">
        <v>178864</v>
      </c>
      <c r="N184" s="2">
        <f t="shared" si="29"/>
        <v>1009467.3300000001</v>
      </c>
      <c r="O184" s="4">
        <f t="shared" si="30"/>
        <v>262687</v>
      </c>
      <c r="P184" s="41">
        <v>454</v>
      </c>
      <c r="Q184" s="41">
        <v>81</v>
      </c>
      <c r="R184" s="4">
        <f t="shared" si="31"/>
        <v>51116</v>
      </c>
      <c r="S184" s="6">
        <f t="shared" si="38"/>
        <v>58919.966999999997</v>
      </c>
      <c r="T184" s="65">
        <v>24880823</v>
      </c>
      <c r="U184" s="6">
        <f t="shared" si="39"/>
        <v>24880.823</v>
      </c>
      <c r="V184" s="6">
        <f t="shared" si="32"/>
        <v>34039.144</v>
      </c>
      <c r="W184" s="4">
        <f t="shared" si="40"/>
        <v>680783</v>
      </c>
      <c r="X184" s="25">
        <f t="shared" si="33"/>
        <v>994586</v>
      </c>
      <c r="Y184" s="26">
        <v>0</v>
      </c>
      <c r="Z184" s="22">
        <v>0</v>
      </c>
      <c r="AA184" s="4">
        <f t="shared" si="34"/>
        <v>994586</v>
      </c>
      <c r="AB184" s="26"/>
      <c r="AC184" s="26"/>
      <c r="AD184" s="26"/>
      <c r="AE184" s="26"/>
      <c r="AF184" s="26"/>
      <c r="AG184" s="55">
        <v>0</v>
      </c>
      <c r="AH184" s="55">
        <v>0</v>
      </c>
      <c r="AI184" s="55"/>
      <c r="AJ184" s="7">
        <f t="shared" si="41"/>
        <v>994586</v>
      </c>
      <c r="AK184" s="48" t="str">
        <f t="shared" si="35"/>
        <v xml:space="preserve"> </v>
      </c>
      <c r="AL184" s="49" t="str">
        <f t="shared" si="36"/>
        <v xml:space="preserve"> </v>
      </c>
    </row>
    <row r="185" spans="1:38" ht="15.95" customHeight="1">
      <c r="A185" s="63" t="s">
        <v>58</v>
      </c>
      <c r="B185" s="63" t="s">
        <v>472</v>
      </c>
      <c r="C185" s="63" t="s">
        <v>59</v>
      </c>
      <c r="D185" s="63" t="s">
        <v>473</v>
      </c>
      <c r="E185" s="20">
        <v>611.78</v>
      </c>
      <c r="F185" s="2">
        <f t="shared" si="37"/>
        <v>962941.72</v>
      </c>
      <c r="G185" s="64">
        <v>1281912.47</v>
      </c>
      <c r="H185" s="41">
        <v>69538</v>
      </c>
      <c r="I185" s="2">
        <f t="shared" si="28"/>
        <v>52153.5</v>
      </c>
      <c r="J185" s="41">
        <v>40240</v>
      </c>
      <c r="K185" s="41">
        <v>340906</v>
      </c>
      <c r="L185" s="41">
        <v>217313</v>
      </c>
      <c r="M185" s="41">
        <v>124351</v>
      </c>
      <c r="N185" s="2">
        <f t="shared" si="29"/>
        <v>2056875.97</v>
      </c>
      <c r="O185" s="4">
        <f t="shared" si="30"/>
        <v>0</v>
      </c>
      <c r="P185" s="41">
        <v>90</v>
      </c>
      <c r="Q185" s="41">
        <v>167</v>
      </c>
      <c r="R185" s="4">
        <f t="shared" si="31"/>
        <v>20892</v>
      </c>
      <c r="S185" s="6">
        <f t="shared" si="38"/>
        <v>44598.762000000002</v>
      </c>
      <c r="T185" s="65">
        <v>83518122</v>
      </c>
      <c r="U185" s="6">
        <f t="shared" si="39"/>
        <v>83518.122000000003</v>
      </c>
      <c r="V185" s="6">
        <f t="shared" si="32"/>
        <v>0</v>
      </c>
      <c r="W185" s="4">
        <f t="shared" si="40"/>
        <v>0</v>
      </c>
      <c r="X185" s="25">
        <f t="shared" si="33"/>
        <v>20892</v>
      </c>
      <c r="Y185" s="26">
        <v>0</v>
      </c>
      <c r="Z185" s="22">
        <v>0</v>
      </c>
      <c r="AA185" s="4">
        <f t="shared" si="34"/>
        <v>20892</v>
      </c>
      <c r="AB185" s="26"/>
      <c r="AC185" s="26"/>
      <c r="AD185" s="26"/>
      <c r="AE185" s="26"/>
      <c r="AF185" s="26"/>
      <c r="AG185" s="55">
        <v>0</v>
      </c>
      <c r="AH185" s="55">
        <v>0</v>
      </c>
      <c r="AI185" s="55"/>
      <c r="AJ185" s="7">
        <f t="shared" si="41"/>
        <v>20892</v>
      </c>
      <c r="AK185" s="48">
        <f t="shared" si="35"/>
        <v>1</v>
      </c>
      <c r="AL185" s="49">
        <f t="shared" si="36"/>
        <v>1</v>
      </c>
    </row>
    <row r="186" spans="1:38" ht="15.95" customHeight="1">
      <c r="A186" s="63" t="s">
        <v>58</v>
      </c>
      <c r="B186" s="63" t="s">
        <v>472</v>
      </c>
      <c r="C186" s="63" t="s">
        <v>60</v>
      </c>
      <c r="D186" s="63" t="s">
        <v>474</v>
      </c>
      <c r="E186" s="20">
        <v>644.99</v>
      </c>
      <c r="F186" s="2">
        <f t="shared" si="37"/>
        <v>1015214.26</v>
      </c>
      <c r="G186" s="64">
        <v>1012610.93</v>
      </c>
      <c r="H186" s="41">
        <v>176860</v>
      </c>
      <c r="I186" s="2">
        <f t="shared" si="28"/>
        <v>132645</v>
      </c>
      <c r="J186" s="41">
        <v>43602</v>
      </c>
      <c r="K186" s="41">
        <v>367273</v>
      </c>
      <c r="L186" s="41">
        <v>142755</v>
      </c>
      <c r="M186" s="41">
        <v>36109</v>
      </c>
      <c r="N186" s="2">
        <f t="shared" si="29"/>
        <v>1734994.9300000002</v>
      </c>
      <c r="O186" s="4">
        <f t="shared" si="30"/>
        <v>0</v>
      </c>
      <c r="P186" s="41">
        <v>134</v>
      </c>
      <c r="Q186" s="41">
        <v>125</v>
      </c>
      <c r="R186" s="4">
        <f t="shared" si="31"/>
        <v>23283</v>
      </c>
      <c r="S186" s="6">
        <f t="shared" si="38"/>
        <v>47019.771000000001</v>
      </c>
      <c r="T186" s="65">
        <v>60755981</v>
      </c>
      <c r="U186" s="6">
        <f t="shared" si="39"/>
        <v>60755.981</v>
      </c>
      <c r="V186" s="6">
        <f t="shared" si="32"/>
        <v>0</v>
      </c>
      <c r="W186" s="4">
        <f t="shared" si="40"/>
        <v>0</v>
      </c>
      <c r="X186" s="25">
        <f t="shared" si="33"/>
        <v>23283</v>
      </c>
      <c r="Y186" s="26">
        <v>0</v>
      </c>
      <c r="Z186" s="22">
        <v>0</v>
      </c>
      <c r="AA186" s="4">
        <f t="shared" si="34"/>
        <v>23283</v>
      </c>
      <c r="AB186" s="26">
        <v>484</v>
      </c>
      <c r="AC186" s="26"/>
      <c r="AD186" s="26"/>
      <c r="AE186" s="26"/>
      <c r="AF186" s="26"/>
      <c r="AG186" s="55">
        <v>284909</v>
      </c>
      <c r="AH186" s="55">
        <v>0</v>
      </c>
      <c r="AI186" s="55"/>
      <c r="AJ186" s="7">
        <f t="shared" si="41"/>
        <v>307708</v>
      </c>
      <c r="AK186" s="48">
        <f t="shared" si="35"/>
        <v>1</v>
      </c>
      <c r="AL186" s="49">
        <f t="shared" si="36"/>
        <v>1</v>
      </c>
    </row>
    <row r="187" spans="1:38" ht="15.95" customHeight="1">
      <c r="A187" s="63" t="s">
        <v>58</v>
      </c>
      <c r="B187" s="63" t="s">
        <v>472</v>
      </c>
      <c r="C187" s="63" t="s">
        <v>34</v>
      </c>
      <c r="D187" s="63" t="s">
        <v>475</v>
      </c>
      <c r="E187" s="20">
        <v>421.83</v>
      </c>
      <c r="F187" s="2">
        <f t="shared" si="37"/>
        <v>663960.41999999993</v>
      </c>
      <c r="G187" s="64">
        <v>375887.47000000003</v>
      </c>
      <c r="H187" s="41">
        <v>111908</v>
      </c>
      <c r="I187" s="2">
        <f t="shared" si="28"/>
        <v>83931</v>
      </c>
      <c r="J187" s="41">
        <v>27576</v>
      </c>
      <c r="K187" s="41">
        <v>232550</v>
      </c>
      <c r="L187" s="41">
        <v>95955</v>
      </c>
      <c r="M187" s="41">
        <v>70674</v>
      </c>
      <c r="N187" s="2">
        <f t="shared" si="29"/>
        <v>886573.47</v>
      </c>
      <c r="O187" s="4">
        <f t="shared" si="30"/>
        <v>0</v>
      </c>
      <c r="P187" s="41">
        <v>106</v>
      </c>
      <c r="Q187" s="41">
        <v>152</v>
      </c>
      <c r="R187" s="4">
        <f t="shared" si="31"/>
        <v>22396</v>
      </c>
      <c r="S187" s="6">
        <f t="shared" si="38"/>
        <v>30751.406999999999</v>
      </c>
      <c r="T187" s="65">
        <v>24390869</v>
      </c>
      <c r="U187" s="6">
        <f t="shared" si="39"/>
        <v>24390.868999999999</v>
      </c>
      <c r="V187" s="6">
        <f t="shared" si="32"/>
        <v>6360.5380000000005</v>
      </c>
      <c r="W187" s="4">
        <f t="shared" si="40"/>
        <v>127211</v>
      </c>
      <c r="X187" s="25">
        <f t="shared" si="33"/>
        <v>149607</v>
      </c>
      <c r="Y187" s="26">
        <v>0</v>
      </c>
      <c r="Z187" s="22">
        <v>0</v>
      </c>
      <c r="AA187" s="4">
        <f t="shared" si="34"/>
        <v>149607</v>
      </c>
      <c r="AB187" s="26">
        <v>15185</v>
      </c>
      <c r="AC187" s="26"/>
      <c r="AD187" s="26"/>
      <c r="AE187" s="26"/>
      <c r="AF187" s="26"/>
      <c r="AG187" s="55">
        <v>0</v>
      </c>
      <c r="AH187" s="55">
        <v>0</v>
      </c>
      <c r="AI187" s="55"/>
      <c r="AJ187" s="7">
        <f t="shared" si="41"/>
        <v>134422</v>
      </c>
      <c r="AK187" s="48">
        <f t="shared" si="35"/>
        <v>1</v>
      </c>
      <c r="AL187" s="49" t="str">
        <f t="shared" si="36"/>
        <v xml:space="preserve"> </v>
      </c>
    </row>
    <row r="188" spans="1:38" ht="15.95" customHeight="1">
      <c r="A188" s="63" t="s">
        <v>61</v>
      </c>
      <c r="B188" s="63" t="s">
        <v>476</v>
      </c>
      <c r="C188" s="63" t="s">
        <v>52</v>
      </c>
      <c r="D188" s="63" t="s">
        <v>477</v>
      </c>
      <c r="E188" s="20">
        <v>1264.69</v>
      </c>
      <c r="F188" s="2">
        <f t="shared" si="37"/>
        <v>1990622.06</v>
      </c>
      <c r="G188" s="64">
        <v>270901.75</v>
      </c>
      <c r="H188" s="41">
        <v>76020</v>
      </c>
      <c r="I188" s="2">
        <f t="shared" si="28"/>
        <v>57015</v>
      </c>
      <c r="J188" s="41">
        <v>97552</v>
      </c>
      <c r="K188" s="41">
        <v>1480</v>
      </c>
      <c r="L188" s="41">
        <v>283014</v>
      </c>
      <c r="M188" s="41">
        <v>67861</v>
      </c>
      <c r="N188" s="2">
        <f t="shared" si="29"/>
        <v>777823.75</v>
      </c>
      <c r="O188" s="4">
        <f t="shared" si="30"/>
        <v>1212798</v>
      </c>
      <c r="P188" s="41">
        <v>270</v>
      </c>
      <c r="Q188" s="41">
        <v>121</v>
      </c>
      <c r="R188" s="4">
        <f t="shared" si="31"/>
        <v>45411</v>
      </c>
      <c r="S188" s="6">
        <f t="shared" si="38"/>
        <v>92195.900999999998</v>
      </c>
      <c r="T188" s="65">
        <v>15612883</v>
      </c>
      <c r="U188" s="6">
        <f t="shared" si="39"/>
        <v>15612.883</v>
      </c>
      <c r="V188" s="6">
        <f t="shared" si="32"/>
        <v>76583.017999999996</v>
      </c>
      <c r="W188" s="4">
        <f t="shared" si="40"/>
        <v>1531660</v>
      </c>
      <c r="X188" s="25">
        <f t="shared" si="33"/>
        <v>2789869</v>
      </c>
      <c r="Y188" s="26">
        <v>0</v>
      </c>
      <c r="Z188" s="22">
        <v>0</v>
      </c>
      <c r="AA188" s="4">
        <f t="shared" si="34"/>
        <v>2789869</v>
      </c>
      <c r="AB188" s="26"/>
      <c r="AC188" s="26"/>
      <c r="AD188" s="26"/>
      <c r="AE188" s="26"/>
      <c r="AF188" s="26"/>
      <c r="AG188" s="55">
        <v>0</v>
      </c>
      <c r="AH188" s="55">
        <v>0</v>
      </c>
      <c r="AI188" s="55"/>
      <c r="AJ188" s="7">
        <f t="shared" si="41"/>
        <v>2789869</v>
      </c>
      <c r="AK188" s="48" t="str">
        <f t="shared" si="35"/>
        <v xml:space="preserve"> </v>
      </c>
      <c r="AL188" s="49" t="str">
        <f t="shared" si="36"/>
        <v xml:space="preserve"> </v>
      </c>
    </row>
    <row r="189" spans="1:38" ht="15.95" customHeight="1">
      <c r="A189" s="63" t="s">
        <v>61</v>
      </c>
      <c r="B189" s="63" t="s">
        <v>476</v>
      </c>
      <c r="C189" s="63" t="s">
        <v>97</v>
      </c>
      <c r="D189" s="63" t="s">
        <v>478</v>
      </c>
      <c r="E189" s="20">
        <v>483.54</v>
      </c>
      <c r="F189" s="2">
        <f t="shared" si="37"/>
        <v>761091.96000000008</v>
      </c>
      <c r="G189" s="64">
        <v>146068.23000000001</v>
      </c>
      <c r="H189" s="41">
        <v>28298</v>
      </c>
      <c r="I189" s="2">
        <f t="shared" si="28"/>
        <v>21223.5</v>
      </c>
      <c r="J189" s="41">
        <v>36235</v>
      </c>
      <c r="K189" s="41">
        <v>549</v>
      </c>
      <c r="L189" s="41">
        <v>121735</v>
      </c>
      <c r="M189" s="41">
        <v>74418</v>
      </c>
      <c r="N189" s="2">
        <f t="shared" si="29"/>
        <v>400228.73</v>
      </c>
      <c r="O189" s="4">
        <f t="shared" si="30"/>
        <v>360863</v>
      </c>
      <c r="P189" s="41">
        <v>38</v>
      </c>
      <c r="Q189" s="41">
        <v>167</v>
      </c>
      <c r="R189" s="4">
        <f t="shared" si="31"/>
        <v>8821</v>
      </c>
      <c r="S189" s="6">
        <f t="shared" si="38"/>
        <v>35250.065999999999</v>
      </c>
      <c r="T189" s="65">
        <v>8507177</v>
      </c>
      <c r="U189" s="6">
        <f t="shared" si="39"/>
        <v>8507.1769999999997</v>
      </c>
      <c r="V189" s="6">
        <f t="shared" si="32"/>
        <v>26742.888999999999</v>
      </c>
      <c r="W189" s="4">
        <f t="shared" si="40"/>
        <v>534858</v>
      </c>
      <c r="X189" s="25">
        <f t="shared" si="33"/>
        <v>904542</v>
      </c>
      <c r="Y189" s="26">
        <v>0</v>
      </c>
      <c r="Z189" s="22">
        <v>0</v>
      </c>
      <c r="AA189" s="4">
        <f t="shared" si="34"/>
        <v>904542</v>
      </c>
      <c r="AB189" s="26"/>
      <c r="AC189" s="26"/>
      <c r="AD189" s="26"/>
      <c r="AE189" s="26"/>
      <c r="AF189" s="26"/>
      <c r="AG189" s="55">
        <v>0</v>
      </c>
      <c r="AH189" s="55">
        <v>0</v>
      </c>
      <c r="AI189" s="55"/>
      <c r="AJ189" s="7">
        <f t="shared" si="41"/>
        <v>904542</v>
      </c>
      <c r="AK189" s="48" t="str">
        <f t="shared" si="35"/>
        <v xml:space="preserve"> </v>
      </c>
      <c r="AL189" s="49" t="str">
        <f t="shared" si="36"/>
        <v xml:space="preserve"> </v>
      </c>
    </row>
    <row r="190" spans="1:38" ht="15.95" customHeight="1">
      <c r="A190" s="63" t="s">
        <v>125</v>
      </c>
      <c r="B190" s="63" t="s">
        <v>479</v>
      </c>
      <c r="C190" s="63" t="s">
        <v>126</v>
      </c>
      <c r="D190" s="63" t="s">
        <v>480</v>
      </c>
      <c r="E190" s="20">
        <v>1094.31</v>
      </c>
      <c r="F190" s="2">
        <f t="shared" si="37"/>
        <v>1722443.94</v>
      </c>
      <c r="G190" s="64">
        <v>292348.03999999998</v>
      </c>
      <c r="H190" s="41">
        <v>77702</v>
      </c>
      <c r="I190" s="2">
        <f t="shared" si="28"/>
        <v>58276.5</v>
      </c>
      <c r="J190" s="41">
        <v>77888</v>
      </c>
      <c r="K190" s="41">
        <v>1603</v>
      </c>
      <c r="L190" s="41">
        <v>267950</v>
      </c>
      <c r="M190" s="41">
        <v>93800</v>
      </c>
      <c r="N190" s="2">
        <f t="shared" si="29"/>
        <v>791865.54</v>
      </c>
      <c r="O190" s="4">
        <f t="shared" si="30"/>
        <v>930578</v>
      </c>
      <c r="P190" s="41">
        <v>104</v>
      </c>
      <c r="Q190" s="41">
        <v>167</v>
      </c>
      <c r="R190" s="4">
        <f t="shared" si="31"/>
        <v>24142</v>
      </c>
      <c r="S190" s="6">
        <f t="shared" si="38"/>
        <v>79775.198999999993</v>
      </c>
      <c r="T190" s="65">
        <v>17609643</v>
      </c>
      <c r="U190" s="6">
        <f t="shared" si="39"/>
        <v>17609.643</v>
      </c>
      <c r="V190" s="6">
        <f t="shared" si="32"/>
        <v>62165.555999999997</v>
      </c>
      <c r="W190" s="4">
        <f t="shared" si="40"/>
        <v>1243311</v>
      </c>
      <c r="X190" s="25">
        <f t="shared" si="33"/>
        <v>2198031</v>
      </c>
      <c r="Y190" s="26">
        <v>0</v>
      </c>
      <c r="Z190" s="22">
        <v>0</v>
      </c>
      <c r="AA190" s="4">
        <f t="shared" si="34"/>
        <v>2198031</v>
      </c>
      <c r="AB190" s="26"/>
      <c r="AC190" s="26"/>
      <c r="AD190" s="26"/>
      <c r="AE190" s="26"/>
      <c r="AF190" s="26"/>
      <c r="AG190" s="55">
        <v>0</v>
      </c>
      <c r="AH190" s="55">
        <v>0</v>
      </c>
      <c r="AI190" s="55"/>
      <c r="AJ190" s="7">
        <f t="shared" si="41"/>
        <v>2198031</v>
      </c>
      <c r="AK190" s="48" t="str">
        <f t="shared" si="35"/>
        <v xml:space="preserve"> </v>
      </c>
      <c r="AL190" s="49" t="str">
        <f t="shared" si="36"/>
        <v xml:space="preserve"> </v>
      </c>
    </row>
    <row r="191" spans="1:38" ht="15.95" customHeight="1">
      <c r="A191" s="63" t="s">
        <v>127</v>
      </c>
      <c r="B191" s="63" t="s">
        <v>481</v>
      </c>
      <c r="C191" s="63" t="s">
        <v>52</v>
      </c>
      <c r="D191" s="63" t="s">
        <v>482</v>
      </c>
      <c r="E191" s="20">
        <v>917.87</v>
      </c>
      <c r="F191" s="2">
        <f t="shared" si="37"/>
        <v>1444727.3800000001</v>
      </c>
      <c r="G191" s="64">
        <v>614740.29</v>
      </c>
      <c r="H191" s="41">
        <v>207745</v>
      </c>
      <c r="I191" s="2">
        <f t="shared" si="28"/>
        <v>155808.75</v>
      </c>
      <c r="J191" s="41">
        <v>65221</v>
      </c>
      <c r="K191" s="41">
        <v>394191</v>
      </c>
      <c r="L191" s="41">
        <v>220813</v>
      </c>
      <c r="M191" s="41">
        <v>185345</v>
      </c>
      <c r="N191" s="2">
        <f t="shared" si="29"/>
        <v>1636119.04</v>
      </c>
      <c r="O191" s="4">
        <f t="shared" si="30"/>
        <v>0</v>
      </c>
      <c r="P191" s="41">
        <v>144</v>
      </c>
      <c r="Q191" s="41">
        <v>167</v>
      </c>
      <c r="R191" s="4">
        <f t="shared" si="31"/>
        <v>33427</v>
      </c>
      <c r="S191" s="6">
        <f t="shared" si="38"/>
        <v>66912.722999999998</v>
      </c>
      <c r="T191" s="65">
        <v>38505143</v>
      </c>
      <c r="U191" s="6">
        <f t="shared" si="39"/>
        <v>38505.142999999996</v>
      </c>
      <c r="V191" s="6">
        <f t="shared" si="32"/>
        <v>28407.58</v>
      </c>
      <c r="W191" s="4">
        <f t="shared" si="40"/>
        <v>568152</v>
      </c>
      <c r="X191" s="25">
        <f t="shared" si="33"/>
        <v>601579</v>
      </c>
      <c r="Y191" s="26">
        <v>0</v>
      </c>
      <c r="Z191" s="22">
        <v>0</v>
      </c>
      <c r="AA191" s="4">
        <f t="shared" si="34"/>
        <v>601579</v>
      </c>
      <c r="AB191" s="26"/>
      <c r="AC191" s="26"/>
      <c r="AD191" s="26"/>
      <c r="AE191" s="26"/>
      <c r="AF191" s="26"/>
      <c r="AG191" s="55">
        <v>0</v>
      </c>
      <c r="AH191" s="55">
        <v>0</v>
      </c>
      <c r="AI191" s="55"/>
      <c r="AJ191" s="7">
        <f t="shared" si="41"/>
        <v>601579</v>
      </c>
      <c r="AK191" s="48">
        <f t="shared" si="35"/>
        <v>1</v>
      </c>
      <c r="AL191" s="49" t="str">
        <f t="shared" si="36"/>
        <v xml:space="preserve"> </v>
      </c>
    </row>
    <row r="192" spans="1:38" ht="15.95" customHeight="1">
      <c r="A192" s="63" t="s">
        <v>127</v>
      </c>
      <c r="B192" s="63" t="s">
        <v>481</v>
      </c>
      <c r="C192" s="63" t="s">
        <v>208</v>
      </c>
      <c r="D192" s="63" t="s">
        <v>483</v>
      </c>
      <c r="E192" s="20">
        <v>630.30999999999995</v>
      </c>
      <c r="F192" s="2">
        <f t="shared" si="37"/>
        <v>992107.94</v>
      </c>
      <c r="G192" s="64">
        <v>401983.34</v>
      </c>
      <c r="H192" s="41">
        <v>125716</v>
      </c>
      <c r="I192" s="2">
        <f t="shared" si="28"/>
        <v>94287</v>
      </c>
      <c r="J192" s="41">
        <v>39193</v>
      </c>
      <c r="K192" s="41">
        <v>236799</v>
      </c>
      <c r="L192" s="41">
        <v>160929</v>
      </c>
      <c r="M192" s="41">
        <v>118164</v>
      </c>
      <c r="N192" s="2">
        <f t="shared" si="29"/>
        <v>1051355.3400000001</v>
      </c>
      <c r="O192" s="4">
        <f t="shared" si="30"/>
        <v>0</v>
      </c>
      <c r="P192" s="41">
        <v>35</v>
      </c>
      <c r="Q192" s="41">
        <v>167</v>
      </c>
      <c r="R192" s="4">
        <f t="shared" si="31"/>
        <v>8125</v>
      </c>
      <c r="S192" s="6">
        <f t="shared" si="38"/>
        <v>45949.599000000002</v>
      </c>
      <c r="T192" s="65">
        <v>24259707</v>
      </c>
      <c r="U192" s="6">
        <f t="shared" si="39"/>
        <v>24259.706999999999</v>
      </c>
      <c r="V192" s="6">
        <f t="shared" si="32"/>
        <v>21689.892000000003</v>
      </c>
      <c r="W192" s="4">
        <f t="shared" si="40"/>
        <v>433798</v>
      </c>
      <c r="X192" s="25">
        <f t="shared" si="33"/>
        <v>441923</v>
      </c>
      <c r="Y192" s="26">
        <v>0</v>
      </c>
      <c r="Z192" s="22">
        <v>0</v>
      </c>
      <c r="AA192" s="4">
        <f t="shared" si="34"/>
        <v>441923</v>
      </c>
      <c r="AB192" s="26"/>
      <c r="AC192" s="26"/>
      <c r="AD192" s="26"/>
      <c r="AE192" s="26"/>
      <c r="AF192" s="26"/>
      <c r="AG192" s="55">
        <v>0</v>
      </c>
      <c r="AH192" s="55">
        <v>0</v>
      </c>
      <c r="AI192" s="55"/>
      <c r="AJ192" s="7">
        <f t="shared" si="41"/>
        <v>441923</v>
      </c>
      <c r="AK192" s="48">
        <f t="shared" si="35"/>
        <v>1</v>
      </c>
      <c r="AL192" s="49" t="str">
        <f t="shared" si="36"/>
        <v xml:space="preserve"> </v>
      </c>
    </row>
    <row r="193" spans="1:38" ht="15.95" customHeight="1">
      <c r="A193" s="63" t="s">
        <v>170</v>
      </c>
      <c r="B193" s="63" t="s">
        <v>484</v>
      </c>
      <c r="C193" s="63" t="s">
        <v>110</v>
      </c>
      <c r="D193" s="63" t="s">
        <v>485</v>
      </c>
      <c r="E193" s="20">
        <v>228.7</v>
      </c>
      <c r="F193" s="2">
        <f t="shared" si="37"/>
        <v>359973.8</v>
      </c>
      <c r="G193" s="64">
        <v>43901.75</v>
      </c>
      <c r="H193" s="41">
        <v>11787</v>
      </c>
      <c r="I193" s="2">
        <f t="shared" si="28"/>
        <v>8840.25</v>
      </c>
      <c r="J193" s="41">
        <v>17933</v>
      </c>
      <c r="K193" s="41">
        <v>0</v>
      </c>
      <c r="L193" s="41">
        <v>0</v>
      </c>
      <c r="M193" s="41">
        <v>27515</v>
      </c>
      <c r="N193" s="2">
        <f t="shared" si="29"/>
        <v>98190</v>
      </c>
      <c r="O193" s="4">
        <f t="shared" si="30"/>
        <v>261784</v>
      </c>
      <c r="P193" s="41">
        <v>82</v>
      </c>
      <c r="Q193" s="41">
        <v>77</v>
      </c>
      <c r="R193" s="4">
        <f t="shared" si="31"/>
        <v>8776</v>
      </c>
      <c r="S193" s="6">
        <f t="shared" si="38"/>
        <v>16672.23</v>
      </c>
      <c r="T193" s="65">
        <v>2759381</v>
      </c>
      <c r="U193" s="6">
        <f t="shared" si="39"/>
        <v>2759.3809999999999</v>
      </c>
      <c r="V193" s="6">
        <f t="shared" si="32"/>
        <v>13912.849</v>
      </c>
      <c r="W193" s="4">
        <f t="shared" si="40"/>
        <v>278257</v>
      </c>
      <c r="X193" s="25">
        <f t="shared" si="33"/>
        <v>548817</v>
      </c>
      <c r="Y193" s="26">
        <v>0</v>
      </c>
      <c r="Z193" s="22">
        <v>0</v>
      </c>
      <c r="AA193" s="4">
        <f t="shared" si="34"/>
        <v>548817</v>
      </c>
      <c r="AB193" s="26"/>
      <c r="AC193" s="26"/>
      <c r="AD193" s="26"/>
      <c r="AE193" s="26"/>
      <c r="AF193" s="26"/>
      <c r="AG193" s="55">
        <v>0</v>
      </c>
      <c r="AH193" s="55">
        <v>0</v>
      </c>
      <c r="AI193" s="55"/>
      <c r="AJ193" s="7">
        <f t="shared" si="41"/>
        <v>548817</v>
      </c>
      <c r="AK193" s="48" t="str">
        <f t="shared" si="35"/>
        <v xml:space="preserve"> </v>
      </c>
      <c r="AL193" s="49" t="str">
        <f t="shared" si="36"/>
        <v xml:space="preserve"> </v>
      </c>
    </row>
    <row r="194" spans="1:38" ht="15.95" customHeight="1">
      <c r="A194" s="63" t="s">
        <v>170</v>
      </c>
      <c r="B194" s="63" t="s">
        <v>484</v>
      </c>
      <c r="C194" s="63" t="s">
        <v>198</v>
      </c>
      <c r="D194" s="63" t="s">
        <v>486</v>
      </c>
      <c r="E194" s="20">
        <v>342.65</v>
      </c>
      <c r="F194" s="2">
        <f t="shared" si="37"/>
        <v>539331.1</v>
      </c>
      <c r="G194" s="64">
        <v>147991.14000000001</v>
      </c>
      <c r="H194" s="41">
        <v>19134</v>
      </c>
      <c r="I194" s="2">
        <f t="shared" si="28"/>
        <v>14350.5</v>
      </c>
      <c r="J194" s="41">
        <v>29119</v>
      </c>
      <c r="K194" s="41">
        <v>13745</v>
      </c>
      <c r="L194" s="41">
        <v>71042</v>
      </c>
      <c r="M194" s="41">
        <v>33128</v>
      </c>
      <c r="N194" s="2">
        <f t="shared" si="29"/>
        <v>309375.64</v>
      </c>
      <c r="O194" s="4">
        <f t="shared" si="30"/>
        <v>229955</v>
      </c>
      <c r="P194" s="41">
        <v>177</v>
      </c>
      <c r="Q194" s="41">
        <v>90</v>
      </c>
      <c r="R194" s="4">
        <f t="shared" si="31"/>
        <v>22143</v>
      </c>
      <c r="S194" s="6">
        <f t="shared" si="38"/>
        <v>24979.185000000001</v>
      </c>
      <c r="T194" s="65">
        <v>9342875</v>
      </c>
      <c r="U194" s="6">
        <f t="shared" si="39"/>
        <v>9342.875</v>
      </c>
      <c r="V194" s="6">
        <f t="shared" si="32"/>
        <v>15636.310000000001</v>
      </c>
      <c r="W194" s="4">
        <f t="shared" si="40"/>
        <v>312726</v>
      </c>
      <c r="X194" s="25">
        <f t="shared" si="33"/>
        <v>564824</v>
      </c>
      <c r="Y194" s="26">
        <v>0</v>
      </c>
      <c r="Z194" s="22">
        <v>0</v>
      </c>
      <c r="AA194" s="4">
        <f t="shared" si="34"/>
        <v>564824</v>
      </c>
      <c r="AB194" s="26"/>
      <c r="AC194" s="26"/>
      <c r="AD194" s="26"/>
      <c r="AE194" s="26"/>
      <c r="AF194" s="26"/>
      <c r="AG194" s="55">
        <v>0</v>
      </c>
      <c r="AH194" s="55">
        <v>0</v>
      </c>
      <c r="AI194" s="55"/>
      <c r="AJ194" s="7">
        <f t="shared" si="41"/>
        <v>564824</v>
      </c>
      <c r="AK194" s="48" t="str">
        <f t="shared" si="35"/>
        <v xml:space="preserve"> </v>
      </c>
      <c r="AL194" s="49" t="str">
        <f t="shared" si="36"/>
        <v xml:space="preserve"> </v>
      </c>
    </row>
    <row r="195" spans="1:38" ht="15.95" customHeight="1">
      <c r="A195" s="63" t="s">
        <v>170</v>
      </c>
      <c r="B195" s="63" t="s">
        <v>484</v>
      </c>
      <c r="C195" s="63" t="s">
        <v>27</v>
      </c>
      <c r="D195" s="63" t="s">
        <v>487</v>
      </c>
      <c r="E195" s="20">
        <v>2148.5500000000002</v>
      </c>
      <c r="F195" s="2">
        <f t="shared" si="37"/>
        <v>3381817.7</v>
      </c>
      <c r="G195" s="64">
        <v>435631.03</v>
      </c>
      <c r="H195" s="41">
        <v>122986</v>
      </c>
      <c r="I195" s="2">
        <f t="shared" si="28"/>
        <v>92239.5</v>
      </c>
      <c r="J195" s="41">
        <v>185109</v>
      </c>
      <c r="K195" s="41">
        <v>87140</v>
      </c>
      <c r="L195" s="41">
        <v>402592</v>
      </c>
      <c r="M195" s="41">
        <v>181688</v>
      </c>
      <c r="N195" s="2">
        <f t="shared" si="29"/>
        <v>1384399.53</v>
      </c>
      <c r="O195" s="4">
        <f t="shared" si="30"/>
        <v>1997418</v>
      </c>
      <c r="P195" s="41">
        <v>1175</v>
      </c>
      <c r="Q195" s="41">
        <v>62</v>
      </c>
      <c r="R195" s="4">
        <f t="shared" si="31"/>
        <v>101262</v>
      </c>
      <c r="S195" s="6">
        <f t="shared" si="38"/>
        <v>156629.29500000001</v>
      </c>
      <c r="T195" s="65">
        <v>27380957</v>
      </c>
      <c r="U195" s="6">
        <f t="shared" si="39"/>
        <v>27380.956999999999</v>
      </c>
      <c r="V195" s="6">
        <f t="shared" si="32"/>
        <v>129248.33800000002</v>
      </c>
      <c r="W195" s="4">
        <f t="shared" si="40"/>
        <v>2584967</v>
      </c>
      <c r="X195" s="25">
        <f t="shared" si="33"/>
        <v>4683647</v>
      </c>
      <c r="Y195" s="26">
        <v>0</v>
      </c>
      <c r="Z195" s="22">
        <v>0</v>
      </c>
      <c r="AA195" s="4">
        <f t="shared" si="34"/>
        <v>4683647</v>
      </c>
      <c r="AB195" s="26"/>
      <c r="AC195" s="26"/>
      <c r="AD195" s="26"/>
      <c r="AE195" s="26"/>
      <c r="AF195" s="26"/>
      <c r="AG195" s="55">
        <v>0</v>
      </c>
      <c r="AH195" s="55">
        <v>0</v>
      </c>
      <c r="AI195" s="55">
        <v>847</v>
      </c>
      <c r="AJ195" s="7">
        <f t="shared" si="41"/>
        <v>4684494</v>
      </c>
      <c r="AK195" s="48" t="str">
        <f t="shared" si="35"/>
        <v xml:space="preserve"> </v>
      </c>
      <c r="AL195" s="49" t="str">
        <f t="shared" si="36"/>
        <v xml:space="preserve"> </v>
      </c>
    </row>
    <row r="196" spans="1:38" ht="15.95" customHeight="1">
      <c r="A196" s="63" t="s">
        <v>170</v>
      </c>
      <c r="B196" s="63" t="s">
        <v>484</v>
      </c>
      <c r="C196" s="63" t="s">
        <v>65</v>
      </c>
      <c r="D196" s="63" t="s">
        <v>488</v>
      </c>
      <c r="E196" s="20">
        <v>455.83</v>
      </c>
      <c r="F196" s="2">
        <f t="shared" si="37"/>
        <v>717476.41999999993</v>
      </c>
      <c r="G196" s="64">
        <v>85734.19</v>
      </c>
      <c r="H196" s="41">
        <v>22315</v>
      </c>
      <c r="I196" s="2">
        <f t="shared" ref="I196:I259" si="42">ROUND(H196*0.75,2)</f>
        <v>16736.25</v>
      </c>
      <c r="J196" s="41">
        <v>33897</v>
      </c>
      <c r="K196" s="41">
        <v>15930</v>
      </c>
      <c r="L196" s="41">
        <v>78378</v>
      </c>
      <c r="M196" s="41">
        <v>25588</v>
      </c>
      <c r="N196" s="2">
        <f t="shared" ref="N196:N259" si="43">SUM(G196+I196+J196+K196+L196+M196)</f>
        <v>256263.44</v>
      </c>
      <c r="O196" s="4">
        <f t="shared" ref="O196:O259" si="44">IF(F196&gt;N196,ROUND(SUM(F196-N196),0),0)</f>
        <v>461213</v>
      </c>
      <c r="P196" s="41">
        <v>139</v>
      </c>
      <c r="Q196" s="41">
        <v>90</v>
      </c>
      <c r="R196" s="4">
        <f t="shared" ref="R196:R259" si="45">ROUND(SUM(P196*Q196*1.39),0)</f>
        <v>17389</v>
      </c>
      <c r="S196" s="6">
        <f t="shared" si="38"/>
        <v>33230.006999999998</v>
      </c>
      <c r="T196" s="65">
        <v>5366216</v>
      </c>
      <c r="U196" s="6">
        <f t="shared" si="39"/>
        <v>5366.2160000000003</v>
      </c>
      <c r="V196" s="6">
        <f t="shared" ref="V196:V259" si="46">IF(S196-U196&lt;0,0,S196-U196)</f>
        <v>27863.790999999997</v>
      </c>
      <c r="W196" s="4">
        <f t="shared" si="40"/>
        <v>557276</v>
      </c>
      <c r="X196" s="25">
        <f t="shared" ref="X196:X259" si="47">SUM(O196+R196+W196)</f>
        <v>1035878</v>
      </c>
      <c r="Y196" s="26">
        <v>0</v>
      </c>
      <c r="Z196" s="22">
        <v>0</v>
      </c>
      <c r="AA196" s="4">
        <f t="shared" ref="AA196:AA259" si="48">ROUND(X196+Z196,0)</f>
        <v>1035878</v>
      </c>
      <c r="AB196" s="26"/>
      <c r="AC196" s="26"/>
      <c r="AD196" s="26"/>
      <c r="AE196" s="26"/>
      <c r="AF196" s="26"/>
      <c r="AG196" s="55">
        <v>0</v>
      </c>
      <c r="AH196" s="55">
        <v>0</v>
      </c>
      <c r="AI196" s="55"/>
      <c r="AJ196" s="7">
        <f t="shared" si="41"/>
        <v>1035878</v>
      </c>
      <c r="AK196" s="48" t="str">
        <f t="shared" ref="AK196:AK259" si="49">IF(O196&gt;0," ",1)</f>
        <v xml:space="preserve"> </v>
      </c>
      <c r="AL196" s="49" t="str">
        <f t="shared" ref="AL196:AL259" si="50">IF(W196&gt;0," ",1)</f>
        <v xml:space="preserve"> </v>
      </c>
    </row>
    <row r="197" spans="1:38" ht="15.95" customHeight="1">
      <c r="A197" s="63" t="s">
        <v>170</v>
      </c>
      <c r="B197" s="63" t="s">
        <v>484</v>
      </c>
      <c r="C197" s="63" t="s">
        <v>3</v>
      </c>
      <c r="D197" s="63" t="s">
        <v>489</v>
      </c>
      <c r="E197" s="20">
        <v>755.75</v>
      </c>
      <c r="F197" s="2">
        <f t="shared" ref="F197:F260" si="51">SUM(E197*$F$3)</f>
        <v>1189550.5</v>
      </c>
      <c r="G197" s="64">
        <v>114061.34</v>
      </c>
      <c r="H197" s="41">
        <v>41280</v>
      </c>
      <c r="I197" s="2">
        <f t="shared" si="42"/>
        <v>30960</v>
      </c>
      <c r="J197" s="41">
        <v>59013</v>
      </c>
      <c r="K197" s="41">
        <v>27710</v>
      </c>
      <c r="L197" s="41">
        <v>169734</v>
      </c>
      <c r="M197" s="41">
        <v>64031</v>
      </c>
      <c r="N197" s="2">
        <f t="shared" si="43"/>
        <v>465509.33999999997</v>
      </c>
      <c r="O197" s="4">
        <f t="shared" si="44"/>
        <v>724041</v>
      </c>
      <c r="P197" s="41">
        <v>345</v>
      </c>
      <c r="Q197" s="41">
        <v>79</v>
      </c>
      <c r="R197" s="4">
        <f t="shared" si="45"/>
        <v>37884</v>
      </c>
      <c r="S197" s="6">
        <f t="shared" ref="S197:S260" si="52">ROUND(SUM(E197*$S$3),4)</f>
        <v>55094.175000000003</v>
      </c>
      <c r="T197" s="65">
        <v>6834465</v>
      </c>
      <c r="U197" s="6">
        <f t="shared" ref="U197:U260" si="53">ROUND(T197/1000,4)</f>
        <v>6834.4650000000001</v>
      </c>
      <c r="V197" s="6">
        <f t="shared" si="46"/>
        <v>48259.710000000006</v>
      </c>
      <c r="W197" s="4">
        <f t="shared" ref="W197:W260" si="54">IF(V197&gt;0,ROUND(SUM(V197*$W$3),0),0)</f>
        <v>965194</v>
      </c>
      <c r="X197" s="25">
        <f t="shared" si="47"/>
        <v>1727119</v>
      </c>
      <c r="Y197" s="26">
        <v>0</v>
      </c>
      <c r="Z197" s="22">
        <v>0</v>
      </c>
      <c r="AA197" s="4">
        <f t="shared" si="48"/>
        <v>1727119</v>
      </c>
      <c r="AB197" s="26"/>
      <c r="AC197" s="26"/>
      <c r="AD197" s="26"/>
      <c r="AE197" s="26"/>
      <c r="AF197" s="26"/>
      <c r="AG197" s="55">
        <v>0</v>
      </c>
      <c r="AH197" s="55">
        <v>0</v>
      </c>
      <c r="AI197" s="55"/>
      <c r="AJ197" s="7">
        <f t="shared" si="41"/>
        <v>1727119</v>
      </c>
      <c r="AK197" s="48" t="str">
        <f t="shared" si="49"/>
        <v xml:space="preserve"> </v>
      </c>
      <c r="AL197" s="49" t="str">
        <f t="shared" si="50"/>
        <v xml:space="preserve"> </v>
      </c>
    </row>
    <row r="198" spans="1:38" ht="15.95" customHeight="1">
      <c r="A198" s="63" t="s">
        <v>66</v>
      </c>
      <c r="B198" s="63" t="s">
        <v>490</v>
      </c>
      <c r="C198" s="63" t="s">
        <v>52</v>
      </c>
      <c r="D198" s="63" t="s">
        <v>491</v>
      </c>
      <c r="E198" s="20">
        <v>480.72</v>
      </c>
      <c r="F198" s="2">
        <f t="shared" si="51"/>
        <v>756653.28</v>
      </c>
      <c r="G198" s="64">
        <v>319309.06</v>
      </c>
      <c r="H198" s="41">
        <v>63212</v>
      </c>
      <c r="I198" s="2">
        <f t="shared" si="42"/>
        <v>47409</v>
      </c>
      <c r="J198" s="41">
        <v>37281</v>
      </c>
      <c r="K198" s="41">
        <v>88231</v>
      </c>
      <c r="L198" s="41">
        <v>82961</v>
      </c>
      <c r="M198" s="41">
        <v>49338</v>
      </c>
      <c r="N198" s="2">
        <f t="shared" si="43"/>
        <v>624529.06000000006</v>
      </c>
      <c r="O198" s="4">
        <f t="shared" si="44"/>
        <v>132124</v>
      </c>
      <c r="P198" s="41">
        <v>266</v>
      </c>
      <c r="Q198" s="41">
        <v>86</v>
      </c>
      <c r="R198" s="4">
        <f t="shared" si="45"/>
        <v>31798</v>
      </c>
      <c r="S198" s="6">
        <f t="shared" si="52"/>
        <v>35044.487999999998</v>
      </c>
      <c r="T198" s="65">
        <v>19771459</v>
      </c>
      <c r="U198" s="6">
        <f t="shared" si="53"/>
        <v>19771.458999999999</v>
      </c>
      <c r="V198" s="6">
        <f t="shared" si="46"/>
        <v>15273.028999999999</v>
      </c>
      <c r="W198" s="4">
        <f t="shared" si="54"/>
        <v>305461</v>
      </c>
      <c r="X198" s="25">
        <f t="shared" si="47"/>
        <v>469383</v>
      </c>
      <c r="Y198" s="26">
        <v>0</v>
      </c>
      <c r="Z198" s="22">
        <v>0</v>
      </c>
      <c r="AA198" s="4">
        <f t="shared" si="48"/>
        <v>469383</v>
      </c>
      <c r="AB198" s="26"/>
      <c r="AC198" s="26"/>
      <c r="AD198" s="26"/>
      <c r="AE198" s="26"/>
      <c r="AF198" s="26"/>
      <c r="AG198" s="55">
        <v>0</v>
      </c>
      <c r="AH198" s="55">
        <v>0</v>
      </c>
      <c r="AI198" s="55"/>
      <c r="AJ198" s="7">
        <f t="shared" ref="AJ198:AJ261" si="55">SUM(AA198-AB198-AC198-AD198-AE198+AG198-AH198+AI198)</f>
        <v>469383</v>
      </c>
      <c r="AK198" s="48" t="str">
        <f t="shared" si="49"/>
        <v xml:space="preserve"> </v>
      </c>
      <c r="AL198" s="49" t="str">
        <f t="shared" si="50"/>
        <v xml:space="preserve"> </v>
      </c>
    </row>
    <row r="199" spans="1:38" ht="15.95" customHeight="1">
      <c r="A199" s="63" t="s">
        <v>66</v>
      </c>
      <c r="B199" s="63" t="s">
        <v>490</v>
      </c>
      <c r="C199" s="63" t="s">
        <v>223</v>
      </c>
      <c r="D199" s="63" t="s">
        <v>492</v>
      </c>
      <c r="E199" s="20">
        <v>788.79</v>
      </c>
      <c r="F199" s="2">
        <f t="shared" si="51"/>
        <v>1241555.46</v>
      </c>
      <c r="G199" s="64">
        <v>162741.20000000001</v>
      </c>
      <c r="H199" s="41">
        <v>117560</v>
      </c>
      <c r="I199" s="2">
        <f t="shared" si="42"/>
        <v>88170</v>
      </c>
      <c r="J199" s="41">
        <v>69743</v>
      </c>
      <c r="K199" s="41">
        <v>163811</v>
      </c>
      <c r="L199" s="41">
        <v>184735</v>
      </c>
      <c r="M199" s="41">
        <v>69981</v>
      </c>
      <c r="N199" s="2">
        <f t="shared" si="43"/>
        <v>739181.2</v>
      </c>
      <c r="O199" s="4">
        <f t="shared" si="44"/>
        <v>502374</v>
      </c>
      <c r="P199" s="41">
        <v>264</v>
      </c>
      <c r="Q199" s="41">
        <v>86</v>
      </c>
      <c r="R199" s="4">
        <f t="shared" si="45"/>
        <v>31559</v>
      </c>
      <c r="S199" s="6">
        <f t="shared" si="52"/>
        <v>57502.790999999997</v>
      </c>
      <c r="T199" s="65">
        <v>9908406</v>
      </c>
      <c r="U199" s="6">
        <f t="shared" si="53"/>
        <v>9908.4060000000009</v>
      </c>
      <c r="V199" s="6">
        <f t="shared" si="46"/>
        <v>47594.384999999995</v>
      </c>
      <c r="W199" s="4">
        <f t="shared" si="54"/>
        <v>951888</v>
      </c>
      <c r="X199" s="25">
        <f t="shared" si="47"/>
        <v>1485821</v>
      </c>
      <c r="Y199" s="26">
        <v>0</v>
      </c>
      <c r="Z199" s="22">
        <v>0</v>
      </c>
      <c r="AA199" s="4">
        <f t="shared" si="48"/>
        <v>1485821</v>
      </c>
      <c r="AB199" s="26"/>
      <c r="AC199" s="26"/>
      <c r="AD199" s="26"/>
      <c r="AE199" s="26"/>
      <c r="AF199" s="26"/>
      <c r="AG199" s="55">
        <v>0</v>
      </c>
      <c r="AH199" s="55">
        <v>0</v>
      </c>
      <c r="AI199" s="55">
        <v>213</v>
      </c>
      <c r="AJ199" s="7">
        <f t="shared" si="55"/>
        <v>1486034</v>
      </c>
      <c r="AK199" s="48" t="str">
        <f t="shared" si="49"/>
        <v xml:space="preserve"> </v>
      </c>
      <c r="AL199" s="49" t="str">
        <f t="shared" si="50"/>
        <v xml:space="preserve"> </v>
      </c>
    </row>
    <row r="200" spans="1:38" ht="15.95" customHeight="1">
      <c r="A200" s="63" t="s">
        <v>66</v>
      </c>
      <c r="B200" s="63" t="s">
        <v>490</v>
      </c>
      <c r="C200" s="63" t="s">
        <v>15</v>
      </c>
      <c r="D200" s="63" t="s">
        <v>493</v>
      </c>
      <c r="E200" s="20">
        <v>1886.81</v>
      </c>
      <c r="F200" s="2">
        <f t="shared" si="51"/>
        <v>2969838.94</v>
      </c>
      <c r="G200" s="64">
        <v>567996.74</v>
      </c>
      <c r="H200" s="41">
        <v>260583</v>
      </c>
      <c r="I200" s="2">
        <f t="shared" si="42"/>
        <v>195437.25</v>
      </c>
      <c r="J200" s="41">
        <v>154268</v>
      </c>
      <c r="K200" s="41">
        <v>362853</v>
      </c>
      <c r="L200" s="41">
        <v>435492</v>
      </c>
      <c r="M200" s="41">
        <v>65403</v>
      </c>
      <c r="N200" s="2">
        <f t="shared" si="43"/>
        <v>1781449.99</v>
      </c>
      <c r="O200" s="4">
        <f t="shared" si="44"/>
        <v>1188389</v>
      </c>
      <c r="P200" s="41">
        <v>925</v>
      </c>
      <c r="Q200" s="41">
        <v>55</v>
      </c>
      <c r="R200" s="4">
        <f t="shared" si="45"/>
        <v>70716</v>
      </c>
      <c r="S200" s="6">
        <f t="shared" si="52"/>
        <v>137548.44899999999</v>
      </c>
      <c r="T200" s="65">
        <v>33023066</v>
      </c>
      <c r="U200" s="6">
        <f t="shared" si="53"/>
        <v>33023.065999999999</v>
      </c>
      <c r="V200" s="6">
        <f t="shared" si="46"/>
        <v>104525.383</v>
      </c>
      <c r="W200" s="4">
        <f t="shared" si="54"/>
        <v>2090508</v>
      </c>
      <c r="X200" s="25">
        <f t="shared" si="47"/>
        <v>3349613</v>
      </c>
      <c r="Y200" s="26">
        <v>0</v>
      </c>
      <c r="Z200" s="22">
        <v>0</v>
      </c>
      <c r="AA200" s="4">
        <f t="shared" si="48"/>
        <v>3349613</v>
      </c>
      <c r="AB200" s="26"/>
      <c r="AC200" s="26"/>
      <c r="AD200" s="26"/>
      <c r="AE200" s="26"/>
      <c r="AF200" s="26"/>
      <c r="AG200" s="55">
        <v>0</v>
      </c>
      <c r="AH200" s="55">
        <v>0</v>
      </c>
      <c r="AI200" s="55"/>
      <c r="AJ200" s="7">
        <f t="shared" si="55"/>
        <v>3349613</v>
      </c>
      <c r="AK200" s="48" t="str">
        <f t="shared" si="49"/>
        <v xml:space="preserve"> </v>
      </c>
      <c r="AL200" s="49" t="str">
        <f t="shared" si="50"/>
        <v xml:space="preserve"> </v>
      </c>
    </row>
    <row r="201" spans="1:38" ht="15.95" customHeight="1">
      <c r="A201" s="63" t="s">
        <v>66</v>
      </c>
      <c r="B201" s="63" t="s">
        <v>490</v>
      </c>
      <c r="C201" s="63" t="s">
        <v>225</v>
      </c>
      <c r="D201" s="63" t="s">
        <v>494</v>
      </c>
      <c r="E201" s="20">
        <v>329.85</v>
      </c>
      <c r="F201" s="2">
        <f t="shared" si="51"/>
        <v>519183.9</v>
      </c>
      <c r="G201" s="64">
        <v>495222.63</v>
      </c>
      <c r="H201" s="41">
        <v>40108</v>
      </c>
      <c r="I201" s="2">
        <f t="shared" si="42"/>
        <v>30081</v>
      </c>
      <c r="J201" s="41">
        <v>23652</v>
      </c>
      <c r="K201" s="41">
        <v>55983</v>
      </c>
      <c r="L201" s="41">
        <v>86826</v>
      </c>
      <c r="M201" s="41">
        <v>35754</v>
      </c>
      <c r="N201" s="2">
        <f t="shared" si="43"/>
        <v>727518.63</v>
      </c>
      <c r="O201" s="4">
        <f t="shared" si="44"/>
        <v>0</v>
      </c>
      <c r="P201" s="41">
        <v>94</v>
      </c>
      <c r="Q201" s="41">
        <v>128</v>
      </c>
      <c r="R201" s="4">
        <f t="shared" si="45"/>
        <v>16724</v>
      </c>
      <c r="S201" s="6">
        <f t="shared" si="52"/>
        <v>24046.064999999999</v>
      </c>
      <c r="T201" s="65">
        <v>29888074</v>
      </c>
      <c r="U201" s="6">
        <f t="shared" si="53"/>
        <v>29888.074000000001</v>
      </c>
      <c r="V201" s="6">
        <f t="shared" si="46"/>
        <v>0</v>
      </c>
      <c r="W201" s="4">
        <f t="shared" si="54"/>
        <v>0</v>
      </c>
      <c r="X201" s="25">
        <f t="shared" si="47"/>
        <v>16724</v>
      </c>
      <c r="Y201" s="26">
        <v>0</v>
      </c>
      <c r="Z201" s="22">
        <v>0</v>
      </c>
      <c r="AA201" s="4">
        <f t="shared" si="48"/>
        <v>16724</v>
      </c>
      <c r="AB201" s="26"/>
      <c r="AC201" s="26"/>
      <c r="AD201" s="26"/>
      <c r="AE201" s="26"/>
      <c r="AF201" s="26"/>
      <c r="AG201" s="55">
        <v>0</v>
      </c>
      <c r="AH201" s="55">
        <v>0</v>
      </c>
      <c r="AI201" s="55"/>
      <c r="AJ201" s="7">
        <f t="shared" si="55"/>
        <v>16724</v>
      </c>
      <c r="AK201" s="48">
        <f t="shared" si="49"/>
        <v>1</v>
      </c>
      <c r="AL201" s="49">
        <f t="shared" si="50"/>
        <v>1</v>
      </c>
    </row>
    <row r="202" spans="1:38" ht="15.95" customHeight="1">
      <c r="A202" s="63" t="s">
        <v>66</v>
      </c>
      <c r="B202" s="63" t="s">
        <v>490</v>
      </c>
      <c r="C202" s="63" t="s">
        <v>59</v>
      </c>
      <c r="D202" s="63" t="s">
        <v>495</v>
      </c>
      <c r="E202" s="20">
        <v>478.14</v>
      </c>
      <c r="F202" s="2">
        <f t="shared" si="51"/>
        <v>752592.36</v>
      </c>
      <c r="G202" s="64">
        <v>460791.55</v>
      </c>
      <c r="H202" s="41">
        <v>67412</v>
      </c>
      <c r="I202" s="2">
        <f t="shared" si="42"/>
        <v>50559</v>
      </c>
      <c r="J202" s="41">
        <v>40091</v>
      </c>
      <c r="K202" s="41">
        <v>93591</v>
      </c>
      <c r="L202" s="41">
        <v>98997</v>
      </c>
      <c r="M202" s="41">
        <v>22377</v>
      </c>
      <c r="N202" s="2">
        <f t="shared" si="43"/>
        <v>766406.55</v>
      </c>
      <c r="O202" s="4">
        <f t="shared" si="44"/>
        <v>0</v>
      </c>
      <c r="P202" s="41">
        <v>246</v>
      </c>
      <c r="Q202" s="41">
        <v>90</v>
      </c>
      <c r="R202" s="4">
        <f t="shared" si="45"/>
        <v>30775</v>
      </c>
      <c r="S202" s="6">
        <f t="shared" si="52"/>
        <v>34856.406000000003</v>
      </c>
      <c r="T202" s="65">
        <v>27889168</v>
      </c>
      <c r="U202" s="6">
        <f t="shared" si="53"/>
        <v>27889.168000000001</v>
      </c>
      <c r="V202" s="6">
        <f t="shared" si="46"/>
        <v>6967.2380000000012</v>
      </c>
      <c r="W202" s="4">
        <f t="shared" si="54"/>
        <v>139345</v>
      </c>
      <c r="X202" s="25">
        <f t="shared" si="47"/>
        <v>170120</v>
      </c>
      <c r="Y202" s="26">
        <v>0</v>
      </c>
      <c r="Z202" s="22">
        <v>0</v>
      </c>
      <c r="AA202" s="4">
        <f t="shared" si="48"/>
        <v>170120</v>
      </c>
      <c r="AB202" s="26"/>
      <c r="AC202" s="26"/>
      <c r="AD202" s="26"/>
      <c r="AE202" s="26"/>
      <c r="AF202" s="26"/>
      <c r="AG202" s="55">
        <v>0</v>
      </c>
      <c r="AH202" s="55">
        <v>0</v>
      </c>
      <c r="AI202" s="55"/>
      <c r="AJ202" s="7">
        <f t="shared" si="55"/>
        <v>170120</v>
      </c>
      <c r="AK202" s="48">
        <f t="shared" si="49"/>
        <v>1</v>
      </c>
      <c r="AL202" s="49" t="str">
        <f t="shared" si="50"/>
        <v xml:space="preserve"> </v>
      </c>
    </row>
    <row r="203" spans="1:38" ht="15.95" customHeight="1">
      <c r="A203" s="63" t="s">
        <v>179</v>
      </c>
      <c r="B203" s="63" t="s">
        <v>496</v>
      </c>
      <c r="C203" s="63" t="s">
        <v>52</v>
      </c>
      <c r="D203" s="63" t="s">
        <v>497</v>
      </c>
      <c r="E203" s="20">
        <v>674.06</v>
      </c>
      <c r="F203" s="2">
        <f t="shared" si="51"/>
        <v>1060970.44</v>
      </c>
      <c r="G203" s="64">
        <v>158432.71</v>
      </c>
      <c r="H203" s="41">
        <v>50040</v>
      </c>
      <c r="I203" s="2">
        <f t="shared" si="42"/>
        <v>37530</v>
      </c>
      <c r="J203" s="41">
        <v>65201</v>
      </c>
      <c r="K203" s="41">
        <v>3334</v>
      </c>
      <c r="L203" s="41">
        <v>158285</v>
      </c>
      <c r="M203" s="41">
        <v>28048</v>
      </c>
      <c r="N203" s="2">
        <f t="shared" si="43"/>
        <v>450830.70999999996</v>
      </c>
      <c r="O203" s="4">
        <f t="shared" si="44"/>
        <v>610140</v>
      </c>
      <c r="P203" s="41">
        <v>437</v>
      </c>
      <c r="Q203" s="41">
        <v>75</v>
      </c>
      <c r="R203" s="4">
        <f t="shared" si="45"/>
        <v>45557</v>
      </c>
      <c r="S203" s="6">
        <f t="shared" si="52"/>
        <v>49138.974000000002</v>
      </c>
      <c r="T203" s="65">
        <v>9897073</v>
      </c>
      <c r="U203" s="6">
        <f t="shared" si="53"/>
        <v>9897.0730000000003</v>
      </c>
      <c r="V203" s="6">
        <f t="shared" si="46"/>
        <v>39241.900999999998</v>
      </c>
      <c r="W203" s="4">
        <f t="shared" si="54"/>
        <v>784838</v>
      </c>
      <c r="X203" s="25">
        <f t="shared" si="47"/>
        <v>1440535</v>
      </c>
      <c r="Y203" s="26">
        <v>0</v>
      </c>
      <c r="Z203" s="22">
        <v>0</v>
      </c>
      <c r="AA203" s="4">
        <f t="shared" si="48"/>
        <v>1440535</v>
      </c>
      <c r="AB203" s="26"/>
      <c r="AC203" s="26"/>
      <c r="AD203" s="26"/>
      <c r="AE203" s="26"/>
      <c r="AF203" s="26"/>
      <c r="AG203" s="55">
        <v>0</v>
      </c>
      <c r="AH203" s="55">
        <v>0</v>
      </c>
      <c r="AI203" s="55"/>
      <c r="AJ203" s="7">
        <f t="shared" si="55"/>
        <v>1440535</v>
      </c>
      <c r="AK203" s="48" t="str">
        <f t="shared" si="49"/>
        <v xml:space="preserve"> </v>
      </c>
      <c r="AL203" s="49" t="str">
        <f t="shared" si="50"/>
        <v xml:space="preserve"> </v>
      </c>
    </row>
    <row r="204" spans="1:38" ht="15.95" customHeight="1">
      <c r="A204" s="63" t="s">
        <v>179</v>
      </c>
      <c r="B204" s="63" t="s">
        <v>496</v>
      </c>
      <c r="C204" s="63" t="s">
        <v>39</v>
      </c>
      <c r="D204" s="63" t="s">
        <v>498</v>
      </c>
      <c r="E204" s="20">
        <v>347.09</v>
      </c>
      <c r="F204" s="2">
        <f t="shared" si="51"/>
        <v>546319.65999999992</v>
      </c>
      <c r="G204" s="64">
        <v>142796.64000000001</v>
      </c>
      <c r="H204" s="41">
        <v>21927</v>
      </c>
      <c r="I204" s="2">
        <f t="shared" si="42"/>
        <v>16445.25</v>
      </c>
      <c r="J204" s="41">
        <v>28702</v>
      </c>
      <c r="K204" s="41">
        <v>1447</v>
      </c>
      <c r="L204" s="41">
        <v>63184</v>
      </c>
      <c r="M204" s="41">
        <v>64303</v>
      </c>
      <c r="N204" s="2">
        <f t="shared" si="43"/>
        <v>316877.89</v>
      </c>
      <c r="O204" s="4">
        <f t="shared" si="44"/>
        <v>229442</v>
      </c>
      <c r="P204" s="41">
        <v>123</v>
      </c>
      <c r="Q204" s="41">
        <v>112</v>
      </c>
      <c r="R204" s="4">
        <f t="shared" si="45"/>
        <v>19149</v>
      </c>
      <c r="S204" s="6">
        <f t="shared" si="52"/>
        <v>25302.861000000001</v>
      </c>
      <c r="T204" s="65">
        <v>9278396</v>
      </c>
      <c r="U204" s="6">
        <f t="shared" si="53"/>
        <v>9278.3960000000006</v>
      </c>
      <c r="V204" s="6">
        <f t="shared" si="46"/>
        <v>16024.465</v>
      </c>
      <c r="W204" s="4">
        <f t="shared" si="54"/>
        <v>320489</v>
      </c>
      <c r="X204" s="25">
        <f t="shared" si="47"/>
        <v>569080</v>
      </c>
      <c r="Y204" s="26">
        <v>0</v>
      </c>
      <c r="Z204" s="22">
        <v>0</v>
      </c>
      <c r="AA204" s="4">
        <f t="shared" si="48"/>
        <v>569080</v>
      </c>
      <c r="AB204" s="26"/>
      <c r="AC204" s="26"/>
      <c r="AD204" s="26"/>
      <c r="AE204" s="26"/>
      <c r="AF204" s="26"/>
      <c r="AG204" s="55">
        <v>0</v>
      </c>
      <c r="AH204" s="55">
        <v>0</v>
      </c>
      <c r="AI204" s="55"/>
      <c r="AJ204" s="7">
        <f t="shared" si="55"/>
        <v>569080</v>
      </c>
      <c r="AK204" s="48" t="str">
        <f t="shared" si="49"/>
        <v xml:space="preserve"> </v>
      </c>
      <c r="AL204" s="49" t="str">
        <f t="shared" si="50"/>
        <v xml:space="preserve"> </v>
      </c>
    </row>
    <row r="205" spans="1:38" ht="15.95" customHeight="1">
      <c r="A205" s="63" t="s">
        <v>179</v>
      </c>
      <c r="B205" s="63" t="s">
        <v>496</v>
      </c>
      <c r="C205" s="63" t="s">
        <v>40</v>
      </c>
      <c r="D205" s="63" t="s">
        <v>499</v>
      </c>
      <c r="E205" s="20">
        <v>6004.86</v>
      </c>
      <c r="F205" s="2">
        <f t="shared" si="51"/>
        <v>9451649.6399999987</v>
      </c>
      <c r="G205" s="64">
        <v>1375937.44</v>
      </c>
      <c r="H205" s="41">
        <v>398332</v>
      </c>
      <c r="I205" s="2">
        <f t="shared" si="42"/>
        <v>298749</v>
      </c>
      <c r="J205" s="41">
        <v>539333</v>
      </c>
      <c r="K205" s="41">
        <v>27415</v>
      </c>
      <c r="L205" s="41">
        <v>1702934</v>
      </c>
      <c r="M205" s="41">
        <v>89512</v>
      </c>
      <c r="N205" s="2">
        <f t="shared" si="43"/>
        <v>4033880.44</v>
      </c>
      <c r="O205" s="4">
        <f t="shared" si="44"/>
        <v>5417769</v>
      </c>
      <c r="P205" s="41">
        <v>1491</v>
      </c>
      <c r="Q205" s="41">
        <v>55</v>
      </c>
      <c r="R205" s="4">
        <f t="shared" si="45"/>
        <v>113987</v>
      </c>
      <c r="S205" s="6">
        <f t="shared" si="52"/>
        <v>437754.29399999999</v>
      </c>
      <c r="T205" s="65">
        <v>88712923</v>
      </c>
      <c r="U205" s="6">
        <f t="shared" si="53"/>
        <v>88712.922999999995</v>
      </c>
      <c r="V205" s="6">
        <f t="shared" si="46"/>
        <v>349041.37099999998</v>
      </c>
      <c r="W205" s="4">
        <f t="shared" si="54"/>
        <v>6980827</v>
      </c>
      <c r="X205" s="25">
        <f t="shared" si="47"/>
        <v>12512583</v>
      </c>
      <c r="Y205" s="26">
        <v>0</v>
      </c>
      <c r="Z205" s="22">
        <v>0</v>
      </c>
      <c r="AA205" s="4">
        <f t="shared" si="48"/>
        <v>12512583</v>
      </c>
      <c r="AB205" s="26"/>
      <c r="AC205" s="26"/>
      <c r="AD205" s="26"/>
      <c r="AE205" s="26"/>
      <c r="AF205" s="26"/>
      <c r="AG205" s="55">
        <v>0</v>
      </c>
      <c r="AH205" s="55">
        <v>0</v>
      </c>
      <c r="AI205" s="55"/>
      <c r="AJ205" s="7">
        <f t="shared" si="55"/>
        <v>12512583</v>
      </c>
      <c r="AK205" s="48" t="str">
        <f t="shared" si="49"/>
        <v xml:space="preserve"> </v>
      </c>
      <c r="AL205" s="49" t="str">
        <f t="shared" si="50"/>
        <v xml:space="preserve"> </v>
      </c>
    </row>
    <row r="206" spans="1:38" ht="15.95" customHeight="1">
      <c r="A206" s="63" t="s">
        <v>179</v>
      </c>
      <c r="B206" s="63" t="s">
        <v>496</v>
      </c>
      <c r="C206" s="63" t="s">
        <v>210</v>
      </c>
      <c r="D206" s="63" t="s">
        <v>500</v>
      </c>
      <c r="E206" s="20">
        <v>266.91000000000003</v>
      </c>
      <c r="F206" s="2">
        <f t="shared" si="51"/>
        <v>420116.34</v>
      </c>
      <c r="G206" s="64">
        <v>112214.78</v>
      </c>
      <c r="H206" s="41">
        <v>14260</v>
      </c>
      <c r="I206" s="2">
        <f t="shared" si="42"/>
        <v>10695</v>
      </c>
      <c r="J206" s="41">
        <v>18529</v>
      </c>
      <c r="K206" s="41">
        <v>942</v>
      </c>
      <c r="L206" s="41">
        <v>49368</v>
      </c>
      <c r="M206" s="41">
        <v>41231</v>
      </c>
      <c r="N206" s="2">
        <f t="shared" si="43"/>
        <v>232979.78</v>
      </c>
      <c r="O206" s="4">
        <f t="shared" si="44"/>
        <v>187137</v>
      </c>
      <c r="P206" s="41">
        <v>12</v>
      </c>
      <c r="Q206" s="41">
        <v>167</v>
      </c>
      <c r="R206" s="4">
        <f t="shared" si="45"/>
        <v>2786</v>
      </c>
      <c r="S206" s="6">
        <f t="shared" si="52"/>
        <v>19457.739000000001</v>
      </c>
      <c r="T206" s="65">
        <v>7088038</v>
      </c>
      <c r="U206" s="6">
        <f t="shared" si="53"/>
        <v>7088.0379999999996</v>
      </c>
      <c r="V206" s="6">
        <f t="shared" si="46"/>
        <v>12369.701000000001</v>
      </c>
      <c r="W206" s="4">
        <f t="shared" si="54"/>
        <v>247394</v>
      </c>
      <c r="X206" s="25">
        <f t="shared" si="47"/>
        <v>437317</v>
      </c>
      <c r="Y206" s="26">
        <v>0</v>
      </c>
      <c r="Z206" s="22">
        <v>0</v>
      </c>
      <c r="AA206" s="4">
        <f t="shared" si="48"/>
        <v>437317</v>
      </c>
      <c r="AB206" s="26"/>
      <c r="AC206" s="26"/>
      <c r="AD206" s="26"/>
      <c r="AE206" s="26"/>
      <c r="AF206" s="26"/>
      <c r="AG206" s="55">
        <v>0</v>
      </c>
      <c r="AH206" s="55">
        <v>0</v>
      </c>
      <c r="AI206" s="55"/>
      <c r="AJ206" s="7">
        <f t="shared" si="55"/>
        <v>437317</v>
      </c>
      <c r="AK206" s="48" t="str">
        <f t="shared" si="49"/>
        <v xml:space="preserve"> </v>
      </c>
      <c r="AL206" s="49" t="str">
        <f t="shared" si="50"/>
        <v xml:space="preserve"> </v>
      </c>
    </row>
    <row r="207" spans="1:38" ht="15.95" customHeight="1">
      <c r="A207" s="63" t="s">
        <v>179</v>
      </c>
      <c r="B207" s="63" t="s">
        <v>496</v>
      </c>
      <c r="C207" s="63" t="s">
        <v>15</v>
      </c>
      <c r="D207" s="63" t="s">
        <v>501</v>
      </c>
      <c r="E207" s="20">
        <v>307.18</v>
      </c>
      <c r="F207" s="2">
        <f t="shared" si="51"/>
        <v>483501.32</v>
      </c>
      <c r="G207" s="64">
        <v>63464.09</v>
      </c>
      <c r="H207" s="41">
        <v>17004</v>
      </c>
      <c r="I207" s="2">
        <f t="shared" si="42"/>
        <v>12753</v>
      </c>
      <c r="J207" s="41">
        <v>22164</v>
      </c>
      <c r="K207" s="41">
        <v>1132</v>
      </c>
      <c r="L207" s="41">
        <v>69219</v>
      </c>
      <c r="M207" s="41">
        <v>45206</v>
      </c>
      <c r="N207" s="2">
        <f t="shared" si="43"/>
        <v>213938.09</v>
      </c>
      <c r="O207" s="4">
        <f t="shared" si="44"/>
        <v>269563</v>
      </c>
      <c r="P207" s="41">
        <v>24</v>
      </c>
      <c r="Q207" s="41">
        <v>167</v>
      </c>
      <c r="R207" s="4">
        <f t="shared" si="45"/>
        <v>5571</v>
      </c>
      <c r="S207" s="6">
        <f t="shared" si="52"/>
        <v>22393.421999999999</v>
      </c>
      <c r="T207" s="65">
        <v>4063002</v>
      </c>
      <c r="U207" s="6">
        <f t="shared" si="53"/>
        <v>4063.002</v>
      </c>
      <c r="V207" s="6">
        <f t="shared" si="46"/>
        <v>18330.419999999998</v>
      </c>
      <c r="W207" s="4">
        <f t="shared" si="54"/>
        <v>366608</v>
      </c>
      <c r="X207" s="25">
        <f t="shared" si="47"/>
        <v>641742</v>
      </c>
      <c r="Y207" s="26">
        <v>0</v>
      </c>
      <c r="Z207" s="22">
        <v>0</v>
      </c>
      <c r="AA207" s="4">
        <f t="shared" si="48"/>
        <v>641742</v>
      </c>
      <c r="AB207" s="26"/>
      <c r="AC207" s="26"/>
      <c r="AD207" s="26"/>
      <c r="AE207" s="26"/>
      <c r="AF207" s="26"/>
      <c r="AG207" s="55">
        <v>0</v>
      </c>
      <c r="AH207" s="55">
        <v>0</v>
      </c>
      <c r="AI207" s="55"/>
      <c r="AJ207" s="7">
        <f t="shared" si="55"/>
        <v>641742</v>
      </c>
      <c r="AK207" s="48" t="str">
        <f t="shared" si="49"/>
        <v xml:space="preserve"> </v>
      </c>
      <c r="AL207" s="49" t="str">
        <f t="shared" si="50"/>
        <v xml:space="preserve"> </v>
      </c>
    </row>
    <row r="208" spans="1:38" ht="15.95" customHeight="1">
      <c r="A208" s="63" t="s">
        <v>179</v>
      </c>
      <c r="B208" s="63" t="s">
        <v>496</v>
      </c>
      <c r="C208" s="63" t="s">
        <v>59</v>
      </c>
      <c r="D208" s="63" t="s">
        <v>502</v>
      </c>
      <c r="E208" s="20">
        <v>542</v>
      </c>
      <c r="F208" s="2">
        <f t="shared" si="51"/>
        <v>853108</v>
      </c>
      <c r="G208" s="64">
        <v>98622.399999999994</v>
      </c>
      <c r="H208" s="41">
        <v>32289</v>
      </c>
      <c r="I208" s="2">
        <f t="shared" si="42"/>
        <v>24216.75</v>
      </c>
      <c r="J208" s="41">
        <v>42117</v>
      </c>
      <c r="K208" s="41">
        <v>2149</v>
      </c>
      <c r="L208" s="41">
        <v>129592</v>
      </c>
      <c r="M208" s="41">
        <v>8770</v>
      </c>
      <c r="N208" s="2">
        <f t="shared" si="43"/>
        <v>305467.15000000002</v>
      </c>
      <c r="O208" s="4">
        <f t="shared" si="44"/>
        <v>547641</v>
      </c>
      <c r="P208" s="41">
        <v>134</v>
      </c>
      <c r="Q208" s="41">
        <v>81</v>
      </c>
      <c r="R208" s="4">
        <f t="shared" si="45"/>
        <v>15087</v>
      </c>
      <c r="S208" s="6">
        <f t="shared" si="52"/>
        <v>39511.800000000003</v>
      </c>
      <c r="T208" s="65">
        <v>6140963</v>
      </c>
      <c r="U208" s="6">
        <f t="shared" si="53"/>
        <v>6140.9629999999997</v>
      </c>
      <c r="V208" s="6">
        <f t="shared" si="46"/>
        <v>33370.837</v>
      </c>
      <c r="W208" s="4">
        <f t="shared" si="54"/>
        <v>667417</v>
      </c>
      <c r="X208" s="25">
        <f t="shared" si="47"/>
        <v>1230145</v>
      </c>
      <c r="Y208" s="26">
        <v>0</v>
      </c>
      <c r="Z208" s="22">
        <v>0</v>
      </c>
      <c r="AA208" s="4">
        <f t="shared" si="48"/>
        <v>1230145</v>
      </c>
      <c r="AB208" s="26"/>
      <c r="AC208" s="26"/>
      <c r="AD208" s="26"/>
      <c r="AE208" s="26"/>
      <c r="AF208" s="26"/>
      <c r="AG208" s="55">
        <v>0</v>
      </c>
      <c r="AH208" s="55">
        <v>0</v>
      </c>
      <c r="AI208" s="55"/>
      <c r="AJ208" s="7">
        <f t="shared" si="55"/>
        <v>1230145</v>
      </c>
      <c r="AK208" s="48" t="str">
        <f t="shared" si="49"/>
        <v xml:space="preserve"> </v>
      </c>
      <c r="AL208" s="49" t="str">
        <f t="shared" si="50"/>
        <v xml:space="preserve"> </v>
      </c>
    </row>
    <row r="209" spans="1:38" ht="15.95" customHeight="1">
      <c r="A209" s="63" t="s">
        <v>200</v>
      </c>
      <c r="B209" s="63" t="s">
        <v>503</v>
      </c>
      <c r="C209" s="63" t="s">
        <v>159</v>
      </c>
      <c r="D209" s="63" t="s">
        <v>504</v>
      </c>
      <c r="E209" s="20">
        <v>180.95</v>
      </c>
      <c r="F209" s="2">
        <f t="shared" si="51"/>
        <v>284815.3</v>
      </c>
      <c r="G209" s="64">
        <v>46685.54</v>
      </c>
      <c r="H209" s="41">
        <v>9306</v>
      </c>
      <c r="I209" s="2">
        <f t="shared" si="42"/>
        <v>6979.5</v>
      </c>
      <c r="J209" s="41">
        <v>11566</v>
      </c>
      <c r="K209" s="41">
        <v>0</v>
      </c>
      <c r="L209" s="41">
        <v>0</v>
      </c>
      <c r="M209" s="41">
        <v>16021</v>
      </c>
      <c r="N209" s="2">
        <f t="shared" si="43"/>
        <v>81252.040000000008</v>
      </c>
      <c r="O209" s="4">
        <f t="shared" si="44"/>
        <v>203563</v>
      </c>
      <c r="P209" s="41">
        <v>27</v>
      </c>
      <c r="Q209" s="41">
        <v>150</v>
      </c>
      <c r="R209" s="4">
        <f t="shared" si="45"/>
        <v>5630</v>
      </c>
      <c r="S209" s="6">
        <f t="shared" si="52"/>
        <v>13191.254999999999</v>
      </c>
      <c r="T209" s="65">
        <v>2857132</v>
      </c>
      <c r="U209" s="6">
        <f t="shared" si="53"/>
        <v>2857.1320000000001</v>
      </c>
      <c r="V209" s="6">
        <f t="shared" si="46"/>
        <v>10334.123</v>
      </c>
      <c r="W209" s="4">
        <f t="shared" si="54"/>
        <v>206682</v>
      </c>
      <c r="X209" s="25">
        <f t="shared" si="47"/>
        <v>415875</v>
      </c>
      <c r="Y209" s="26">
        <v>0</v>
      </c>
      <c r="Z209" s="22">
        <v>0</v>
      </c>
      <c r="AA209" s="4">
        <f t="shared" si="48"/>
        <v>415875</v>
      </c>
      <c r="AB209" s="26"/>
      <c r="AC209" s="26"/>
      <c r="AD209" s="26"/>
      <c r="AE209" s="26"/>
      <c r="AF209" s="26">
        <v>109830</v>
      </c>
      <c r="AG209" s="55">
        <v>0</v>
      </c>
      <c r="AH209" s="55">
        <v>0</v>
      </c>
      <c r="AI209" s="55"/>
      <c r="AJ209" s="7">
        <f>SUM(AA209-AB209-AC209-AD209-AE209-AF209+AG209-AH209+AI209)</f>
        <v>306045</v>
      </c>
      <c r="AK209" s="48" t="str">
        <f t="shared" si="49"/>
        <v xml:space="preserve"> </v>
      </c>
      <c r="AL209" s="49" t="str">
        <f t="shared" si="50"/>
        <v xml:space="preserve"> </v>
      </c>
    </row>
    <row r="210" spans="1:38" ht="15.95" customHeight="1">
      <c r="A210" s="63" t="s">
        <v>200</v>
      </c>
      <c r="B210" s="63" t="s">
        <v>503</v>
      </c>
      <c r="C210" s="63" t="s">
        <v>52</v>
      </c>
      <c r="D210" s="63" t="s">
        <v>505</v>
      </c>
      <c r="E210" s="20">
        <v>563.12</v>
      </c>
      <c r="F210" s="2">
        <f t="shared" si="51"/>
        <v>886350.88</v>
      </c>
      <c r="G210" s="64">
        <v>105598.62</v>
      </c>
      <c r="H210" s="41">
        <v>28609</v>
      </c>
      <c r="I210" s="2">
        <f t="shared" si="42"/>
        <v>21456.75</v>
      </c>
      <c r="J210" s="41">
        <v>35419</v>
      </c>
      <c r="K210" s="41">
        <v>41610</v>
      </c>
      <c r="L210" s="41">
        <v>99089</v>
      </c>
      <c r="M210" s="41">
        <v>64898</v>
      </c>
      <c r="N210" s="2">
        <f t="shared" si="43"/>
        <v>368071.37</v>
      </c>
      <c r="O210" s="4">
        <f t="shared" si="44"/>
        <v>518280</v>
      </c>
      <c r="P210" s="41">
        <v>85</v>
      </c>
      <c r="Q210" s="41">
        <v>167</v>
      </c>
      <c r="R210" s="4">
        <f t="shared" si="45"/>
        <v>19731</v>
      </c>
      <c r="S210" s="6">
        <f t="shared" si="52"/>
        <v>41051.447999999997</v>
      </c>
      <c r="T210" s="65">
        <v>6392168</v>
      </c>
      <c r="U210" s="6">
        <f t="shared" si="53"/>
        <v>6392.1679999999997</v>
      </c>
      <c r="V210" s="6">
        <f t="shared" si="46"/>
        <v>34659.279999999999</v>
      </c>
      <c r="W210" s="4">
        <f t="shared" si="54"/>
        <v>693186</v>
      </c>
      <c r="X210" s="25">
        <f t="shared" si="47"/>
        <v>1231197</v>
      </c>
      <c r="Y210" s="26">
        <v>0</v>
      </c>
      <c r="Z210" s="22">
        <v>0</v>
      </c>
      <c r="AA210" s="4">
        <f t="shared" si="48"/>
        <v>1231197</v>
      </c>
      <c r="AB210" s="26"/>
      <c r="AC210" s="26"/>
      <c r="AD210" s="26"/>
      <c r="AE210" s="26"/>
      <c r="AF210" s="26"/>
      <c r="AG210" s="55">
        <v>0</v>
      </c>
      <c r="AH210" s="55">
        <v>0</v>
      </c>
      <c r="AI210" s="55"/>
      <c r="AJ210" s="7">
        <f t="shared" si="55"/>
        <v>1231197</v>
      </c>
      <c r="AK210" s="48" t="str">
        <f t="shared" si="49"/>
        <v xml:space="preserve"> </v>
      </c>
      <c r="AL210" s="49" t="str">
        <f t="shared" si="50"/>
        <v xml:space="preserve"> </v>
      </c>
    </row>
    <row r="211" spans="1:38" ht="15.95" customHeight="1">
      <c r="A211" s="63" t="s">
        <v>200</v>
      </c>
      <c r="B211" s="63" t="s">
        <v>503</v>
      </c>
      <c r="C211" s="63" t="s">
        <v>39</v>
      </c>
      <c r="D211" s="63" t="s">
        <v>506</v>
      </c>
      <c r="E211" s="20">
        <v>895.24</v>
      </c>
      <c r="F211" s="2">
        <f t="shared" si="51"/>
        <v>1409107.76</v>
      </c>
      <c r="G211" s="64">
        <v>210593.25</v>
      </c>
      <c r="H211" s="41">
        <v>48994</v>
      </c>
      <c r="I211" s="2">
        <f t="shared" si="42"/>
        <v>36745.5</v>
      </c>
      <c r="J211" s="41">
        <v>60457</v>
      </c>
      <c r="K211" s="41">
        <v>71334</v>
      </c>
      <c r="L211" s="41">
        <v>191275</v>
      </c>
      <c r="M211" s="41">
        <v>110873</v>
      </c>
      <c r="N211" s="2">
        <f t="shared" si="43"/>
        <v>681277.75</v>
      </c>
      <c r="O211" s="4">
        <f t="shared" si="44"/>
        <v>727830</v>
      </c>
      <c r="P211" s="41">
        <v>301</v>
      </c>
      <c r="Q211" s="41">
        <v>99</v>
      </c>
      <c r="R211" s="4">
        <f t="shared" si="45"/>
        <v>41421</v>
      </c>
      <c r="S211" s="6">
        <f t="shared" si="52"/>
        <v>65262.995999999999</v>
      </c>
      <c r="T211" s="65">
        <v>11841500</v>
      </c>
      <c r="U211" s="6">
        <f t="shared" si="53"/>
        <v>11841.5</v>
      </c>
      <c r="V211" s="6">
        <f t="shared" si="46"/>
        <v>53421.495999999999</v>
      </c>
      <c r="W211" s="4">
        <f t="shared" si="54"/>
        <v>1068430</v>
      </c>
      <c r="X211" s="25">
        <f t="shared" si="47"/>
        <v>1837681</v>
      </c>
      <c r="Y211" s="26">
        <v>0</v>
      </c>
      <c r="Z211" s="22">
        <v>0</v>
      </c>
      <c r="AA211" s="4">
        <f t="shared" si="48"/>
        <v>1837681</v>
      </c>
      <c r="AB211" s="26"/>
      <c r="AC211" s="26"/>
      <c r="AD211" s="26"/>
      <c r="AE211" s="26"/>
      <c r="AF211" s="26"/>
      <c r="AG211" s="55">
        <v>0</v>
      </c>
      <c r="AH211" s="55">
        <v>0</v>
      </c>
      <c r="AI211" s="55">
        <v>485</v>
      </c>
      <c r="AJ211" s="7">
        <f t="shared" si="55"/>
        <v>1838166</v>
      </c>
      <c r="AK211" s="48" t="str">
        <f t="shared" si="49"/>
        <v xml:space="preserve"> </v>
      </c>
      <c r="AL211" s="49" t="str">
        <f t="shared" si="50"/>
        <v xml:space="preserve"> </v>
      </c>
    </row>
    <row r="212" spans="1:38" ht="15.95" customHeight="1">
      <c r="A212" s="63" t="s">
        <v>200</v>
      </c>
      <c r="B212" s="63" t="s">
        <v>503</v>
      </c>
      <c r="C212" s="63" t="s">
        <v>69</v>
      </c>
      <c r="D212" s="63" t="s">
        <v>507</v>
      </c>
      <c r="E212" s="20">
        <v>814.47</v>
      </c>
      <c r="F212" s="2">
        <f t="shared" si="51"/>
        <v>1281975.78</v>
      </c>
      <c r="G212" s="64">
        <v>211690.05</v>
      </c>
      <c r="H212" s="41">
        <v>46297</v>
      </c>
      <c r="I212" s="2">
        <f t="shared" si="42"/>
        <v>34722.75</v>
      </c>
      <c r="J212" s="41">
        <v>57257</v>
      </c>
      <c r="K212" s="41">
        <v>67308</v>
      </c>
      <c r="L212" s="41">
        <v>207867</v>
      </c>
      <c r="M212" s="41">
        <v>97930</v>
      </c>
      <c r="N212" s="2">
        <f t="shared" si="43"/>
        <v>676774.8</v>
      </c>
      <c r="O212" s="4">
        <f t="shared" si="44"/>
        <v>605201</v>
      </c>
      <c r="P212" s="41">
        <v>270</v>
      </c>
      <c r="Q212" s="41">
        <v>95</v>
      </c>
      <c r="R212" s="4">
        <f t="shared" si="45"/>
        <v>35654</v>
      </c>
      <c r="S212" s="6">
        <f t="shared" si="52"/>
        <v>59374.862999999998</v>
      </c>
      <c r="T212" s="65">
        <v>12740711</v>
      </c>
      <c r="U212" s="6">
        <f t="shared" si="53"/>
        <v>12740.710999999999</v>
      </c>
      <c r="V212" s="6">
        <f t="shared" si="46"/>
        <v>46634.152000000002</v>
      </c>
      <c r="W212" s="4">
        <f t="shared" si="54"/>
        <v>932683</v>
      </c>
      <c r="X212" s="25">
        <f t="shared" si="47"/>
        <v>1573538</v>
      </c>
      <c r="Y212" s="26">
        <v>0</v>
      </c>
      <c r="Z212" s="22">
        <v>0</v>
      </c>
      <c r="AA212" s="4">
        <f t="shared" si="48"/>
        <v>1573538</v>
      </c>
      <c r="AB212" s="26"/>
      <c r="AC212" s="26"/>
      <c r="AD212" s="26"/>
      <c r="AE212" s="26"/>
      <c r="AF212" s="26"/>
      <c r="AG212" s="55">
        <v>0</v>
      </c>
      <c r="AH212" s="55">
        <v>0</v>
      </c>
      <c r="AI212" s="55">
        <v>334</v>
      </c>
      <c r="AJ212" s="7">
        <f t="shared" si="55"/>
        <v>1573872</v>
      </c>
      <c r="AK212" s="48" t="str">
        <f t="shared" si="49"/>
        <v xml:space="preserve"> </v>
      </c>
      <c r="AL212" s="49" t="str">
        <f t="shared" si="50"/>
        <v xml:space="preserve"> </v>
      </c>
    </row>
    <row r="213" spans="1:38" ht="15.95" customHeight="1">
      <c r="A213" s="63" t="s">
        <v>70</v>
      </c>
      <c r="B213" s="63" t="s">
        <v>508</v>
      </c>
      <c r="C213" s="63" t="s">
        <v>202</v>
      </c>
      <c r="D213" s="63" t="s">
        <v>509</v>
      </c>
      <c r="E213" s="20">
        <v>219.16</v>
      </c>
      <c r="F213" s="2">
        <f t="shared" si="51"/>
        <v>344957.83999999997</v>
      </c>
      <c r="G213" s="64">
        <v>84921.71</v>
      </c>
      <c r="H213" s="41">
        <v>16167</v>
      </c>
      <c r="I213" s="2">
        <f t="shared" si="42"/>
        <v>12125.25</v>
      </c>
      <c r="J213" s="41">
        <v>14331</v>
      </c>
      <c r="K213" s="41">
        <v>0</v>
      </c>
      <c r="L213" s="41">
        <v>0</v>
      </c>
      <c r="M213" s="41">
        <v>21933</v>
      </c>
      <c r="N213" s="2">
        <f t="shared" si="43"/>
        <v>133310.96000000002</v>
      </c>
      <c r="O213" s="4">
        <f t="shared" si="44"/>
        <v>211647</v>
      </c>
      <c r="P213" s="41">
        <v>66</v>
      </c>
      <c r="Q213" s="41">
        <v>90</v>
      </c>
      <c r="R213" s="4">
        <f t="shared" si="45"/>
        <v>8257</v>
      </c>
      <c r="S213" s="6">
        <f t="shared" si="52"/>
        <v>15976.763999999999</v>
      </c>
      <c r="T213" s="65">
        <v>5020670</v>
      </c>
      <c r="U213" s="6">
        <f t="shared" si="53"/>
        <v>5020.67</v>
      </c>
      <c r="V213" s="6">
        <f t="shared" si="46"/>
        <v>10956.093999999999</v>
      </c>
      <c r="W213" s="4">
        <f t="shared" si="54"/>
        <v>219122</v>
      </c>
      <c r="X213" s="25">
        <f t="shared" si="47"/>
        <v>439026</v>
      </c>
      <c r="Y213" s="26">
        <v>0</v>
      </c>
      <c r="Z213" s="22">
        <v>0</v>
      </c>
      <c r="AA213" s="4">
        <f t="shared" si="48"/>
        <v>439026</v>
      </c>
      <c r="AB213" s="26"/>
      <c r="AC213" s="26"/>
      <c r="AD213" s="26"/>
      <c r="AE213" s="26">
        <v>5859</v>
      </c>
      <c r="AF213" s="26"/>
      <c r="AG213" s="55">
        <v>0</v>
      </c>
      <c r="AH213" s="55">
        <v>0</v>
      </c>
      <c r="AI213" s="55"/>
      <c r="AJ213" s="7">
        <f t="shared" si="55"/>
        <v>433167</v>
      </c>
      <c r="AK213" s="48" t="str">
        <f t="shared" si="49"/>
        <v xml:space="preserve"> </v>
      </c>
      <c r="AL213" s="49" t="str">
        <f t="shared" si="50"/>
        <v xml:space="preserve"> </v>
      </c>
    </row>
    <row r="214" spans="1:38" ht="15.95" customHeight="1">
      <c r="A214" s="63" t="s">
        <v>70</v>
      </c>
      <c r="B214" s="63" t="s">
        <v>508</v>
      </c>
      <c r="C214" s="63" t="s">
        <v>110</v>
      </c>
      <c r="D214" s="63" t="s">
        <v>510</v>
      </c>
      <c r="E214" s="20">
        <v>188.26</v>
      </c>
      <c r="F214" s="2">
        <f t="shared" si="51"/>
        <v>296321.24</v>
      </c>
      <c r="G214" s="64">
        <v>94254.41</v>
      </c>
      <c r="H214" s="41">
        <v>14407</v>
      </c>
      <c r="I214" s="2">
        <f t="shared" si="42"/>
        <v>10805.25</v>
      </c>
      <c r="J214" s="41">
        <v>12782</v>
      </c>
      <c r="K214" s="41">
        <v>0</v>
      </c>
      <c r="L214" s="41">
        <v>0</v>
      </c>
      <c r="M214" s="41">
        <v>27724</v>
      </c>
      <c r="N214" s="2">
        <f t="shared" si="43"/>
        <v>145565.66</v>
      </c>
      <c r="O214" s="4">
        <f t="shared" si="44"/>
        <v>150756</v>
      </c>
      <c r="P214" s="41">
        <v>78</v>
      </c>
      <c r="Q214" s="41">
        <v>86</v>
      </c>
      <c r="R214" s="4">
        <f t="shared" si="45"/>
        <v>9324</v>
      </c>
      <c r="S214" s="6">
        <f t="shared" si="52"/>
        <v>13724.154</v>
      </c>
      <c r="T214" s="65">
        <v>5969247</v>
      </c>
      <c r="U214" s="6">
        <f t="shared" si="53"/>
        <v>5969.2470000000003</v>
      </c>
      <c r="V214" s="6">
        <f t="shared" si="46"/>
        <v>7754.9070000000002</v>
      </c>
      <c r="W214" s="4">
        <f t="shared" si="54"/>
        <v>155098</v>
      </c>
      <c r="X214" s="25">
        <f t="shared" si="47"/>
        <v>315178</v>
      </c>
      <c r="Y214" s="26">
        <v>0</v>
      </c>
      <c r="Z214" s="22">
        <v>0</v>
      </c>
      <c r="AA214" s="4">
        <f t="shared" si="48"/>
        <v>315178</v>
      </c>
      <c r="AB214" s="26"/>
      <c r="AC214" s="26"/>
      <c r="AD214" s="26"/>
      <c r="AE214" s="26"/>
      <c r="AF214" s="26"/>
      <c r="AG214" s="55">
        <v>0</v>
      </c>
      <c r="AH214" s="55">
        <v>0</v>
      </c>
      <c r="AI214" s="55"/>
      <c r="AJ214" s="7">
        <f t="shared" si="55"/>
        <v>315178</v>
      </c>
      <c r="AK214" s="48" t="str">
        <f t="shared" si="49"/>
        <v xml:space="preserve"> </v>
      </c>
      <c r="AL214" s="49" t="str">
        <f t="shared" si="50"/>
        <v xml:space="preserve"> </v>
      </c>
    </row>
    <row r="215" spans="1:38" ht="15.95" customHeight="1">
      <c r="A215" s="63" t="s">
        <v>70</v>
      </c>
      <c r="B215" s="63" t="s">
        <v>508</v>
      </c>
      <c r="C215" s="63" t="s">
        <v>191</v>
      </c>
      <c r="D215" s="63" t="s">
        <v>511</v>
      </c>
      <c r="E215" s="20">
        <v>253.59</v>
      </c>
      <c r="F215" s="2">
        <f t="shared" si="51"/>
        <v>399150.66000000003</v>
      </c>
      <c r="G215" s="64">
        <v>330621.78000000003</v>
      </c>
      <c r="H215" s="41">
        <v>22832</v>
      </c>
      <c r="I215" s="2">
        <f t="shared" si="42"/>
        <v>17124</v>
      </c>
      <c r="J215" s="41">
        <v>20144</v>
      </c>
      <c r="K215" s="41">
        <v>14417</v>
      </c>
      <c r="L215" s="41">
        <v>77345</v>
      </c>
      <c r="M215" s="41">
        <v>32706</v>
      </c>
      <c r="N215" s="2">
        <f t="shared" si="43"/>
        <v>492357.78</v>
      </c>
      <c r="O215" s="4">
        <f t="shared" si="44"/>
        <v>0</v>
      </c>
      <c r="P215" s="41">
        <v>89</v>
      </c>
      <c r="Q215" s="41">
        <v>134</v>
      </c>
      <c r="R215" s="4">
        <f t="shared" si="45"/>
        <v>16577</v>
      </c>
      <c r="S215" s="6">
        <f t="shared" si="52"/>
        <v>18486.710999999999</v>
      </c>
      <c r="T215" s="65">
        <v>20986806</v>
      </c>
      <c r="U215" s="6">
        <f t="shared" si="53"/>
        <v>20986.806</v>
      </c>
      <c r="V215" s="6">
        <f t="shared" si="46"/>
        <v>0</v>
      </c>
      <c r="W215" s="4">
        <f t="shared" si="54"/>
        <v>0</v>
      </c>
      <c r="X215" s="25">
        <f t="shared" si="47"/>
        <v>16577</v>
      </c>
      <c r="Y215" s="26">
        <v>0</v>
      </c>
      <c r="Z215" s="22">
        <v>0</v>
      </c>
      <c r="AA215" s="4">
        <f t="shared" si="48"/>
        <v>16577</v>
      </c>
      <c r="AB215" s="26"/>
      <c r="AC215" s="26"/>
      <c r="AD215" s="26"/>
      <c r="AE215" s="26"/>
      <c r="AF215" s="26"/>
      <c r="AG215" s="55">
        <v>0</v>
      </c>
      <c r="AH215" s="55">
        <v>0</v>
      </c>
      <c r="AI215" s="55"/>
      <c r="AJ215" s="7">
        <f t="shared" si="55"/>
        <v>16577</v>
      </c>
      <c r="AK215" s="48">
        <f t="shared" si="49"/>
        <v>1</v>
      </c>
      <c r="AL215" s="49">
        <f t="shared" si="50"/>
        <v>1</v>
      </c>
    </row>
    <row r="216" spans="1:38" ht="15.95" customHeight="1">
      <c r="A216" s="63" t="s">
        <v>70</v>
      </c>
      <c r="B216" s="63" t="s">
        <v>508</v>
      </c>
      <c r="C216" s="63" t="s">
        <v>27</v>
      </c>
      <c r="D216" s="63" t="s">
        <v>512</v>
      </c>
      <c r="E216" s="20">
        <v>1549.04</v>
      </c>
      <c r="F216" s="2">
        <f t="shared" si="51"/>
        <v>2438188.96</v>
      </c>
      <c r="G216" s="64">
        <v>356803.79</v>
      </c>
      <c r="H216" s="41">
        <v>148966</v>
      </c>
      <c r="I216" s="2">
        <f t="shared" si="42"/>
        <v>111724.5</v>
      </c>
      <c r="J216" s="41">
        <v>132151</v>
      </c>
      <c r="K216" s="41">
        <v>93984</v>
      </c>
      <c r="L216" s="41">
        <v>325909</v>
      </c>
      <c r="M216" s="41">
        <v>66395</v>
      </c>
      <c r="N216" s="2">
        <f t="shared" si="43"/>
        <v>1086967.29</v>
      </c>
      <c r="O216" s="4">
        <f t="shared" si="44"/>
        <v>1351222</v>
      </c>
      <c r="P216" s="41">
        <v>469</v>
      </c>
      <c r="Q216" s="41">
        <v>86</v>
      </c>
      <c r="R216" s="4">
        <f t="shared" si="45"/>
        <v>56064</v>
      </c>
      <c r="S216" s="6">
        <f t="shared" si="52"/>
        <v>112925.016</v>
      </c>
      <c r="T216" s="65">
        <v>21416794</v>
      </c>
      <c r="U216" s="6">
        <f t="shared" si="53"/>
        <v>21416.794000000002</v>
      </c>
      <c r="V216" s="6">
        <f t="shared" si="46"/>
        <v>91508.222000000009</v>
      </c>
      <c r="W216" s="4">
        <f t="shared" si="54"/>
        <v>1830164</v>
      </c>
      <c r="X216" s="25">
        <f t="shared" si="47"/>
        <v>3237450</v>
      </c>
      <c r="Y216" s="26">
        <v>0</v>
      </c>
      <c r="Z216" s="22">
        <v>0</v>
      </c>
      <c r="AA216" s="4">
        <f t="shared" si="48"/>
        <v>3237450</v>
      </c>
      <c r="AB216" s="26"/>
      <c r="AC216" s="26"/>
      <c r="AD216" s="26"/>
      <c r="AE216" s="26"/>
      <c r="AF216" s="26"/>
      <c r="AG216" s="55">
        <v>0</v>
      </c>
      <c r="AH216" s="55">
        <v>0</v>
      </c>
      <c r="AI216" s="55"/>
      <c r="AJ216" s="7">
        <f t="shared" si="55"/>
        <v>3237450</v>
      </c>
      <c r="AK216" s="48" t="str">
        <f t="shared" si="49"/>
        <v xml:space="preserve"> </v>
      </c>
      <c r="AL216" s="49" t="str">
        <f t="shared" si="50"/>
        <v xml:space="preserve"> </v>
      </c>
    </row>
    <row r="217" spans="1:38" ht="15.95" customHeight="1">
      <c r="A217" s="63" t="s">
        <v>70</v>
      </c>
      <c r="B217" s="63" t="s">
        <v>508</v>
      </c>
      <c r="C217" s="63" t="s">
        <v>18</v>
      </c>
      <c r="D217" s="63" t="s">
        <v>513</v>
      </c>
      <c r="E217" s="20">
        <v>342.26</v>
      </c>
      <c r="F217" s="2">
        <f t="shared" si="51"/>
        <v>538717.24</v>
      </c>
      <c r="G217" s="64">
        <v>85088.95</v>
      </c>
      <c r="H217" s="41">
        <v>31373</v>
      </c>
      <c r="I217" s="2">
        <f t="shared" si="42"/>
        <v>23529.75</v>
      </c>
      <c r="J217" s="41">
        <v>27790</v>
      </c>
      <c r="K217" s="41">
        <v>19794</v>
      </c>
      <c r="L217" s="41">
        <v>84215</v>
      </c>
      <c r="M217" s="41">
        <v>27430</v>
      </c>
      <c r="N217" s="2">
        <f t="shared" si="43"/>
        <v>267847.7</v>
      </c>
      <c r="O217" s="4">
        <f t="shared" si="44"/>
        <v>270870</v>
      </c>
      <c r="P217" s="41">
        <v>127</v>
      </c>
      <c r="Q217" s="41">
        <v>86</v>
      </c>
      <c r="R217" s="4">
        <f t="shared" si="45"/>
        <v>15182</v>
      </c>
      <c r="S217" s="6">
        <f t="shared" si="52"/>
        <v>24950.754000000001</v>
      </c>
      <c r="T217" s="65">
        <v>5019997</v>
      </c>
      <c r="U217" s="6">
        <f t="shared" si="53"/>
        <v>5019.9970000000003</v>
      </c>
      <c r="V217" s="6">
        <f t="shared" si="46"/>
        <v>19930.757000000001</v>
      </c>
      <c r="W217" s="4">
        <f t="shared" si="54"/>
        <v>398615</v>
      </c>
      <c r="X217" s="25">
        <f t="shared" si="47"/>
        <v>684667</v>
      </c>
      <c r="Y217" s="26">
        <v>0</v>
      </c>
      <c r="Z217" s="22">
        <v>0</v>
      </c>
      <c r="AA217" s="4">
        <f t="shared" si="48"/>
        <v>684667</v>
      </c>
      <c r="AB217" s="26"/>
      <c r="AC217" s="26"/>
      <c r="AD217" s="26"/>
      <c r="AE217" s="26"/>
      <c r="AF217" s="26"/>
      <c r="AG217" s="55">
        <v>0</v>
      </c>
      <c r="AH217" s="55">
        <v>0</v>
      </c>
      <c r="AI217" s="55"/>
      <c r="AJ217" s="7">
        <f t="shared" si="55"/>
        <v>684667</v>
      </c>
      <c r="AK217" s="48" t="str">
        <f t="shared" si="49"/>
        <v xml:space="preserve"> </v>
      </c>
      <c r="AL217" s="49" t="str">
        <f t="shared" si="50"/>
        <v xml:space="preserve"> </v>
      </c>
    </row>
    <row r="218" spans="1:38" ht="15.95" customHeight="1">
      <c r="A218" s="63" t="s">
        <v>70</v>
      </c>
      <c r="B218" s="63" t="s">
        <v>508</v>
      </c>
      <c r="C218" s="63" t="s">
        <v>15</v>
      </c>
      <c r="D218" s="63" t="s">
        <v>514</v>
      </c>
      <c r="E218" s="20">
        <v>389.18</v>
      </c>
      <c r="F218" s="2">
        <f t="shared" si="51"/>
        <v>612569.32000000007</v>
      </c>
      <c r="G218" s="64">
        <v>114560.16</v>
      </c>
      <c r="H218" s="41">
        <v>34921</v>
      </c>
      <c r="I218" s="2">
        <f t="shared" si="42"/>
        <v>26190.75</v>
      </c>
      <c r="J218" s="41">
        <v>31039</v>
      </c>
      <c r="K218" s="41">
        <v>22021</v>
      </c>
      <c r="L218" s="41">
        <v>69485</v>
      </c>
      <c r="M218" s="41">
        <v>35495</v>
      </c>
      <c r="N218" s="2">
        <f t="shared" si="43"/>
        <v>298790.91000000003</v>
      </c>
      <c r="O218" s="4">
        <f t="shared" si="44"/>
        <v>313778</v>
      </c>
      <c r="P218" s="41">
        <v>138</v>
      </c>
      <c r="Q218" s="41">
        <v>81</v>
      </c>
      <c r="R218" s="4">
        <f t="shared" si="45"/>
        <v>15537</v>
      </c>
      <c r="S218" s="6">
        <f t="shared" si="52"/>
        <v>28371.222000000002</v>
      </c>
      <c r="T218" s="65">
        <v>7188328</v>
      </c>
      <c r="U218" s="6">
        <f t="shared" si="53"/>
        <v>7188.3280000000004</v>
      </c>
      <c r="V218" s="6">
        <f t="shared" si="46"/>
        <v>21182.894</v>
      </c>
      <c r="W218" s="4">
        <f t="shared" si="54"/>
        <v>423658</v>
      </c>
      <c r="X218" s="25">
        <f t="shared" si="47"/>
        <v>752973</v>
      </c>
      <c r="Y218" s="26">
        <v>0</v>
      </c>
      <c r="Z218" s="22">
        <v>0</v>
      </c>
      <c r="AA218" s="4">
        <f t="shared" si="48"/>
        <v>752973</v>
      </c>
      <c r="AB218" s="26"/>
      <c r="AC218" s="26"/>
      <c r="AD218" s="26"/>
      <c r="AE218" s="26"/>
      <c r="AF218" s="26"/>
      <c r="AG218" s="55">
        <v>0</v>
      </c>
      <c r="AH218" s="55">
        <v>0</v>
      </c>
      <c r="AI218" s="55"/>
      <c r="AJ218" s="7">
        <f t="shared" si="55"/>
        <v>752973</v>
      </c>
      <c r="AK218" s="48" t="str">
        <f t="shared" si="49"/>
        <v xml:space="preserve"> </v>
      </c>
      <c r="AL218" s="49" t="str">
        <f t="shared" si="50"/>
        <v xml:space="preserve"> </v>
      </c>
    </row>
    <row r="219" spans="1:38" ht="15.95" customHeight="1">
      <c r="A219" s="63" t="s">
        <v>70</v>
      </c>
      <c r="B219" s="63" t="s">
        <v>508</v>
      </c>
      <c r="C219" s="63" t="s">
        <v>65</v>
      </c>
      <c r="D219" s="63" t="s">
        <v>515</v>
      </c>
      <c r="E219" s="20">
        <v>464.64</v>
      </c>
      <c r="F219" s="2">
        <f t="shared" si="51"/>
        <v>731343.35999999999</v>
      </c>
      <c r="G219" s="64">
        <v>100818.27</v>
      </c>
      <c r="H219" s="41">
        <v>35482</v>
      </c>
      <c r="I219" s="2">
        <f t="shared" si="42"/>
        <v>26611.5</v>
      </c>
      <c r="J219" s="41">
        <v>31215</v>
      </c>
      <c r="K219" s="41">
        <v>22425</v>
      </c>
      <c r="L219" s="41">
        <v>71828</v>
      </c>
      <c r="M219" s="41">
        <v>23006</v>
      </c>
      <c r="N219" s="2">
        <f t="shared" si="43"/>
        <v>275903.77</v>
      </c>
      <c r="O219" s="4">
        <f t="shared" si="44"/>
        <v>455440</v>
      </c>
      <c r="P219" s="41">
        <v>129</v>
      </c>
      <c r="Q219" s="41">
        <v>101</v>
      </c>
      <c r="R219" s="4">
        <f t="shared" si="45"/>
        <v>18110</v>
      </c>
      <c r="S219" s="6">
        <f t="shared" si="52"/>
        <v>33872.256000000001</v>
      </c>
      <c r="T219" s="65">
        <v>6003044</v>
      </c>
      <c r="U219" s="6">
        <f t="shared" si="53"/>
        <v>6003.0439999999999</v>
      </c>
      <c r="V219" s="6">
        <f t="shared" si="46"/>
        <v>27869.212</v>
      </c>
      <c r="W219" s="4">
        <f t="shared" si="54"/>
        <v>557384</v>
      </c>
      <c r="X219" s="25">
        <f t="shared" si="47"/>
        <v>1030934</v>
      </c>
      <c r="Y219" s="26">
        <v>0</v>
      </c>
      <c r="Z219" s="22">
        <v>0</v>
      </c>
      <c r="AA219" s="4">
        <f t="shared" si="48"/>
        <v>1030934</v>
      </c>
      <c r="AB219" s="26"/>
      <c r="AC219" s="26"/>
      <c r="AD219" s="26"/>
      <c r="AE219" s="26"/>
      <c r="AF219" s="26"/>
      <c r="AG219" s="55">
        <v>0</v>
      </c>
      <c r="AH219" s="55">
        <v>0</v>
      </c>
      <c r="AI219" s="55"/>
      <c r="AJ219" s="7">
        <f t="shared" si="55"/>
        <v>1030934</v>
      </c>
      <c r="AK219" s="48" t="str">
        <f t="shared" si="49"/>
        <v xml:space="preserve"> </v>
      </c>
      <c r="AL219" s="49" t="str">
        <f t="shared" si="50"/>
        <v xml:space="preserve"> </v>
      </c>
    </row>
    <row r="220" spans="1:38" ht="15.95" customHeight="1">
      <c r="A220" s="63" t="s">
        <v>140</v>
      </c>
      <c r="B220" s="63" t="s">
        <v>516</v>
      </c>
      <c r="C220" s="63" t="s">
        <v>143</v>
      </c>
      <c r="D220" s="63" t="s">
        <v>517</v>
      </c>
      <c r="E220" s="20">
        <v>170.56</v>
      </c>
      <c r="F220" s="2">
        <f t="shared" si="51"/>
        <v>268461.44</v>
      </c>
      <c r="G220" s="64">
        <v>125357.75999999999</v>
      </c>
      <c r="H220" s="41">
        <v>14892</v>
      </c>
      <c r="I220" s="2">
        <f t="shared" si="42"/>
        <v>11169</v>
      </c>
      <c r="J220" s="41">
        <v>11743</v>
      </c>
      <c r="K220" s="41">
        <v>0</v>
      </c>
      <c r="L220" s="41">
        <v>0</v>
      </c>
      <c r="M220" s="41">
        <v>50464</v>
      </c>
      <c r="N220" s="2">
        <f t="shared" si="43"/>
        <v>198733.76</v>
      </c>
      <c r="O220" s="4">
        <f t="shared" si="44"/>
        <v>69728</v>
      </c>
      <c r="P220" s="41">
        <v>73</v>
      </c>
      <c r="Q220" s="41">
        <v>106</v>
      </c>
      <c r="R220" s="4">
        <f t="shared" si="45"/>
        <v>10756</v>
      </c>
      <c r="S220" s="6">
        <f t="shared" si="52"/>
        <v>12433.824000000001</v>
      </c>
      <c r="T220" s="65">
        <v>7859421</v>
      </c>
      <c r="U220" s="6">
        <f t="shared" si="53"/>
        <v>7859.4210000000003</v>
      </c>
      <c r="V220" s="6">
        <f t="shared" si="46"/>
        <v>4574.4030000000002</v>
      </c>
      <c r="W220" s="4">
        <f t="shared" si="54"/>
        <v>91488</v>
      </c>
      <c r="X220" s="25">
        <f t="shared" si="47"/>
        <v>171972</v>
      </c>
      <c r="Y220" s="26">
        <v>0</v>
      </c>
      <c r="Z220" s="22">
        <v>0</v>
      </c>
      <c r="AA220" s="4">
        <f t="shared" si="48"/>
        <v>171972</v>
      </c>
      <c r="AB220" s="26"/>
      <c r="AC220" s="26"/>
      <c r="AD220" s="26"/>
      <c r="AE220" s="26"/>
      <c r="AF220" s="26"/>
      <c r="AG220" s="55">
        <v>0</v>
      </c>
      <c r="AH220" s="55">
        <v>0</v>
      </c>
      <c r="AI220" s="55"/>
      <c r="AJ220" s="7">
        <f t="shared" si="55"/>
        <v>171972</v>
      </c>
      <c r="AK220" s="48" t="str">
        <f t="shared" si="49"/>
        <v xml:space="preserve"> </v>
      </c>
      <c r="AL220" s="49" t="str">
        <f t="shared" si="50"/>
        <v xml:space="preserve"> </v>
      </c>
    </row>
    <row r="221" spans="1:38" ht="15.95" customHeight="1">
      <c r="A221" s="63" t="s">
        <v>140</v>
      </c>
      <c r="B221" s="63" t="s">
        <v>516</v>
      </c>
      <c r="C221" s="63" t="s">
        <v>204</v>
      </c>
      <c r="D221" s="63" t="s">
        <v>518</v>
      </c>
      <c r="E221" s="20">
        <v>138.76</v>
      </c>
      <c r="F221" s="2">
        <f t="shared" si="51"/>
        <v>218408.24</v>
      </c>
      <c r="G221" s="64">
        <v>205040.25</v>
      </c>
      <c r="H221" s="41">
        <v>11985</v>
      </c>
      <c r="I221" s="2">
        <f t="shared" si="42"/>
        <v>8988.75</v>
      </c>
      <c r="J221" s="41">
        <v>9589</v>
      </c>
      <c r="K221" s="41">
        <v>0</v>
      </c>
      <c r="L221" s="41">
        <v>0</v>
      </c>
      <c r="M221" s="41">
        <v>41760</v>
      </c>
      <c r="N221" s="2">
        <f t="shared" si="43"/>
        <v>265378</v>
      </c>
      <c r="O221" s="4">
        <f t="shared" si="44"/>
        <v>0</v>
      </c>
      <c r="P221" s="41">
        <v>70</v>
      </c>
      <c r="Q221" s="41">
        <v>119</v>
      </c>
      <c r="R221" s="4">
        <f t="shared" si="45"/>
        <v>11579</v>
      </c>
      <c r="S221" s="6">
        <f t="shared" si="52"/>
        <v>10115.603999999999</v>
      </c>
      <c r="T221" s="65">
        <v>12441763</v>
      </c>
      <c r="U221" s="6">
        <f t="shared" si="53"/>
        <v>12441.763000000001</v>
      </c>
      <c r="V221" s="6">
        <f t="shared" si="46"/>
        <v>0</v>
      </c>
      <c r="W221" s="4">
        <f t="shared" si="54"/>
        <v>0</v>
      </c>
      <c r="X221" s="25">
        <f t="shared" si="47"/>
        <v>11579</v>
      </c>
      <c r="Y221" s="26">
        <v>0</v>
      </c>
      <c r="Z221" s="22">
        <v>0</v>
      </c>
      <c r="AA221" s="4">
        <f t="shared" si="48"/>
        <v>11579</v>
      </c>
      <c r="AB221" s="26"/>
      <c r="AC221" s="26"/>
      <c r="AD221" s="26"/>
      <c r="AE221" s="26"/>
      <c r="AF221" s="26"/>
      <c r="AG221" s="55">
        <v>0</v>
      </c>
      <c r="AH221" s="55">
        <v>0</v>
      </c>
      <c r="AI221" s="55"/>
      <c r="AJ221" s="7">
        <f t="shared" si="55"/>
        <v>11579</v>
      </c>
      <c r="AK221" s="48">
        <f t="shared" si="49"/>
        <v>1</v>
      </c>
      <c r="AL221" s="49">
        <f t="shared" si="50"/>
        <v>1</v>
      </c>
    </row>
    <row r="222" spans="1:38" ht="15.95" customHeight="1">
      <c r="A222" s="63" t="s">
        <v>140</v>
      </c>
      <c r="B222" s="63" t="s">
        <v>516</v>
      </c>
      <c r="C222" s="63" t="s">
        <v>146</v>
      </c>
      <c r="D222" s="63" t="s">
        <v>520</v>
      </c>
      <c r="E222" s="20">
        <v>2235.34</v>
      </c>
      <c r="F222" s="2">
        <f t="shared" si="51"/>
        <v>3518425.16</v>
      </c>
      <c r="G222" s="64">
        <v>618589.06000000006</v>
      </c>
      <c r="H222" s="41">
        <v>256522</v>
      </c>
      <c r="I222" s="2">
        <f t="shared" si="42"/>
        <v>192391.5</v>
      </c>
      <c r="J222" s="41">
        <v>202848</v>
      </c>
      <c r="K222" s="41">
        <v>116178</v>
      </c>
      <c r="L222" s="41">
        <v>707342</v>
      </c>
      <c r="M222" s="41">
        <v>51207</v>
      </c>
      <c r="N222" s="2">
        <f t="shared" si="43"/>
        <v>1888555.56</v>
      </c>
      <c r="O222" s="4">
        <f t="shared" si="44"/>
        <v>1629870</v>
      </c>
      <c r="P222" s="41">
        <v>635</v>
      </c>
      <c r="Q222" s="41">
        <v>64</v>
      </c>
      <c r="R222" s="4">
        <f t="shared" si="45"/>
        <v>56490</v>
      </c>
      <c r="S222" s="6">
        <f t="shared" si="52"/>
        <v>162956.28599999999</v>
      </c>
      <c r="T222" s="65">
        <v>38421681</v>
      </c>
      <c r="U222" s="6">
        <f t="shared" si="53"/>
        <v>38421.680999999997</v>
      </c>
      <c r="V222" s="6">
        <f t="shared" si="46"/>
        <v>124534.605</v>
      </c>
      <c r="W222" s="4">
        <f t="shared" si="54"/>
        <v>2490692</v>
      </c>
      <c r="X222" s="25">
        <f t="shared" si="47"/>
        <v>4177052</v>
      </c>
      <c r="Y222" s="26">
        <v>0</v>
      </c>
      <c r="Z222" s="22">
        <v>0</v>
      </c>
      <c r="AA222" s="4">
        <f t="shared" si="48"/>
        <v>4177052</v>
      </c>
      <c r="AB222" s="26"/>
      <c r="AC222" s="26"/>
      <c r="AD222" s="26"/>
      <c r="AE222" s="26"/>
      <c r="AF222" s="26"/>
      <c r="AG222" s="55">
        <v>0</v>
      </c>
      <c r="AH222" s="55">
        <v>0</v>
      </c>
      <c r="AI222" s="55"/>
      <c r="AJ222" s="7">
        <f t="shared" si="55"/>
        <v>4177052</v>
      </c>
      <c r="AK222" s="48" t="str">
        <f t="shared" si="49"/>
        <v xml:space="preserve"> </v>
      </c>
      <c r="AL222" s="49" t="str">
        <f t="shared" si="50"/>
        <v xml:space="preserve"> </v>
      </c>
    </row>
    <row r="223" spans="1:38" ht="15.95" customHeight="1">
      <c r="A223" s="63" t="s">
        <v>140</v>
      </c>
      <c r="B223" s="63" t="s">
        <v>516</v>
      </c>
      <c r="C223" s="63" t="s">
        <v>44</v>
      </c>
      <c r="D223" s="63" t="s">
        <v>521</v>
      </c>
      <c r="E223" s="20">
        <v>8421.27</v>
      </c>
      <c r="F223" s="2">
        <f t="shared" si="51"/>
        <v>13255078.98</v>
      </c>
      <c r="G223" s="64">
        <v>4107776.01</v>
      </c>
      <c r="H223" s="41">
        <v>907030</v>
      </c>
      <c r="I223" s="2">
        <f t="shared" si="42"/>
        <v>680272.5</v>
      </c>
      <c r="J223" s="41">
        <v>718839</v>
      </c>
      <c r="K223" s="41">
        <v>410166</v>
      </c>
      <c r="L223" s="41">
        <v>2363154</v>
      </c>
      <c r="M223" s="41">
        <v>38759</v>
      </c>
      <c r="N223" s="2">
        <f t="shared" si="43"/>
        <v>8318966.5099999998</v>
      </c>
      <c r="O223" s="4">
        <f t="shared" si="44"/>
        <v>4936112</v>
      </c>
      <c r="P223" s="41">
        <v>2243</v>
      </c>
      <c r="Q223" s="41">
        <v>44</v>
      </c>
      <c r="R223" s="4">
        <f t="shared" si="45"/>
        <v>137182</v>
      </c>
      <c r="S223" s="6">
        <f t="shared" si="52"/>
        <v>613910.58299999998</v>
      </c>
      <c r="T223" s="65">
        <v>260219987</v>
      </c>
      <c r="U223" s="6">
        <f t="shared" si="53"/>
        <v>260219.98699999999</v>
      </c>
      <c r="V223" s="6">
        <f t="shared" si="46"/>
        <v>353690.59600000002</v>
      </c>
      <c r="W223" s="4">
        <f t="shared" si="54"/>
        <v>7073812</v>
      </c>
      <c r="X223" s="25">
        <f t="shared" si="47"/>
        <v>12147106</v>
      </c>
      <c r="Y223" s="26">
        <v>0</v>
      </c>
      <c r="Z223" s="22">
        <v>0</v>
      </c>
      <c r="AA223" s="4">
        <f t="shared" si="48"/>
        <v>12147106</v>
      </c>
      <c r="AB223" s="26"/>
      <c r="AC223" s="26"/>
      <c r="AD223" s="26"/>
      <c r="AE223" s="26"/>
      <c r="AF223" s="26"/>
      <c r="AG223" s="55">
        <v>0</v>
      </c>
      <c r="AH223" s="55">
        <v>0</v>
      </c>
      <c r="AI223" s="55"/>
      <c r="AJ223" s="7">
        <f t="shared" si="55"/>
        <v>12147106</v>
      </c>
      <c r="AK223" s="48" t="str">
        <f t="shared" si="49"/>
        <v xml:space="preserve"> </v>
      </c>
      <c r="AL223" s="49" t="str">
        <f t="shared" si="50"/>
        <v xml:space="preserve"> </v>
      </c>
    </row>
    <row r="224" spans="1:38" ht="15.95" customHeight="1">
      <c r="A224" s="63" t="s">
        <v>140</v>
      </c>
      <c r="B224" s="63" t="s">
        <v>516</v>
      </c>
      <c r="C224" s="63" t="s">
        <v>45</v>
      </c>
      <c r="D224" s="63" t="s">
        <v>522</v>
      </c>
      <c r="E224" s="20">
        <v>1149.92</v>
      </c>
      <c r="F224" s="2">
        <f t="shared" si="51"/>
        <v>1809974.08</v>
      </c>
      <c r="G224" s="64">
        <v>317936.78999999998</v>
      </c>
      <c r="H224" s="41">
        <v>131724</v>
      </c>
      <c r="I224" s="2">
        <f t="shared" si="42"/>
        <v>98793</v>
      </c>
      <c r="J224" s="41">
        <v>104221</v>
      </c>
      <c r="K224" s="41">
        <v>59634</v>
      </c>
      <c r="L224" s="41">
        <v>315535</v>
      </c>
      <c r="M224" s="41">
        <v>46282</v>
      </c>
      <c r="N224" s="2">
        <f t="shared" si="43"/>
        <v>942401.79</v>
      </c>
      <c r="O224" s="4">
        <f t="shared" si="44"/>
        <v>867572</v>
      </c>
      <c r="P224" s="41">
        <v>146</v>
      </c>
      <c r="Q224" s="41">
        <v>92</v>
      </c>
      <c r="R224" s="4">
        <f t="shared" si="45"/>
        <v>18670</v>
      </c>
      <c r="S224" s="6">
        <f t="shared" si="52"/>
        <v>83829.168000000005</v>
      </c>
      <c r="T224" s="65">
        <v>19792270</v>
      </c>
      <c r="U224" s="6">
        <f t="shared" si="53"/>
        <v>19792.27</v>
      </c>
      <c r="V224" s="6">
        <f t="shared" si="46"/>
        <v>64036.898000000001</v>
      </c>
      <c r="W224" s="4">
        <f t="shared" si="54"/>
        <v>1280738</v>
      </c>
      <c r="X224" s="25">
        <f t="shared" si="47"/>
        <v>2166980</v>
      </c>
      <c r="Y224" s="26">
        <v>0</v>
      </c>
      <c r="Z224" s="22">
        <v>0</v>
      </c>
      <c r="AA224" s="4">
        <f t="shared" si="48"/>
        <v>2166980</v>
      </c>
      <c r="AB224" s="26"/>
      <c r="AC224" s="26"/>
      <c r="AD224" s="26"/>
      <c r="AE224" s="26"/>
      <c r="AF224" s="26"/>
      <c r="AG224" s="55">
        <v>0</v>
      </c>
      <c r="AH224" s="55">
        <v>0</v>
      </c>
      <c r="AI224" s="55"/>
      <c r="AJ224" s="7">
        <f t="shared" si="55"/>
        <v>2166980</v>
      </c>
      <c r="AK224" s="48" t="str">
        <f t="shared" si="49"/>
        <v xml:space="preserve"> </v>
      </c>
      <c r="AL224" s="49" t="str">
        <f t="shared" si="50"/>
        <v xml:space="preserve"> </v>
      </c>
    </row>
    <row r="225" spans="1:38" ht="15.95" customHeight="1">
      <c r="A225" s="63" t="s">
        <v>140</v>
      </c>
      <c r="B225" s="63" t="s">
        <v>516</v>
      </c>
      <c r="C225" s="63" t="s">
        <v>903</v>
      </c>
      <c r="D225" s="63" t="s">
        <v>519</v>
      </c>
      <c r="E225" s="20">
        <v>1346.7</v>
      </c>
      <c r="F225" s="2">
        <f t="shared" si="51"/>
        <v>2119705.8000000003</v>
      </c>
      <c r="G225" s="64">
        <v>408931.22</v>
      </c>
      <c r="H225" s="41">
        <v>147774</v>
      </c>
      <c r="I225" s="2">
        <f t="shared" si="42"/>
        <v>110830.5</v>
      </c>
      <c r="J225" s="41">
        <v>116974</v>
      </c>
      <c r="K225" s="41">
        <v>66842</v>
      </c>
      <c r="L225" s="41">
        <v>329206</v>
      </c>
      <c r="M225" s="41">
        <v>110267</v>
      </c>
      <c r="N225" s="2">
        <f t="shared" si="43"/>
        <v>1143050.72</v>
      </c>
      <c r="O225" s="4">
        <f t="shared" si="44"/>
        <v>976655</v>
      </c>
      <c r="P225" s="41">
        <v>503</v>
      </c>
      <c r="Q225" s="41">
        <v>92</v>
      </c>
      <c r="R225" s="4">
        <f t="shared" si="45"/>
        <v>64324</v>
      </c>
      <c r="S225" s="6">
        <f t="shared" si="52"/>
        <v>98174.43</v>
      </c>
      <c r="T225" s="65">
        <v>24995796</v>
      </c>
      <c r="U225" s="6">
        <f t="shared" si="53"/>
        <v>24995.795999999998</v>
      </c>
      <c r="V225" s="6">
        <f t="shared" si="46"/>
        <v>73178.633999999991</v>
      </c>
      <c r="W225" s="4">
        <f t="shared" si="54"/>
        <v>1463573</v>
      </c>
      <c r="X225" s="25">
        <f t="shared" si="47"/>
        <v>2504552</v>
      </c>
      <c r="Y225" s="26">
        <v>0</v>
      </c>
      <c r="Z225" s="22">
        <v>0</v>
      </c>
      <c r="AA225" s="4">
        <f t="shared" si="48"/>
        <v>2504552</v>
      </c>
      <c r="AB225" s="26"/>
      <c r="AC225" s="26"/>
      <c r="AD225" s="26"/>
      <c r="AE225" s="26"/>
      <c r="AF225" s="26"/>
      <c r="AG225" s="55">
        <v>0</v>
      </c>
      <c r="AH225" s="55">
        <v>0</v>
      </c>
      <c r="AI225" s="55">
        <v>91</v>
      </c>
      <c r="AJ225" s="7">
        <f t="shared" si="55"/>
        <v>2504643</v>
      </c>
      <c r="AK225" s="48" t="str">
        <f t="shared" si="49"/>
        <v xml:space="preserve"> </v>
      </c>
      <c r="AL225" s="49" t="str">
        <f t="shared" si="50"/>
        <v xml:space="preserve"> </v>
      </c>
    </row>
    <row r="226" spans="1:38" ht="15.95" customHeight="1">
      <c r="A226" s="63" t="s">
        <v>46</v>
      </c>
      <c r="B226" s="63" t="s">
        <v>523</v>
      </c>
      <c r="C226" s="63" t="s">
        <v>191</v>
      </c>
      <c r="D226" s="63" t="s">
        <v>524</v>
      </c>
      <c r="E226" s="20">
        <v>381.75</v>
      </c>
      <c r="F226" s="2">
        <f t="shared" si="51"/>
        <v>600874.5</v>
      </c>
      <c r="G226" s="64">
        <v>149686.39999999999</v>
      </c>
      <c r="H226" s="41">
        <v>48032</v>
      </c>
      <c r="I226" s="2">
        <f t="shared" si="42"/>
        <v>36024</v>
      </c>
      <c r="J226" s="41">
        <v>30222</v>
      </c>
      <c r="K226" s="41">
        <v>57611</v>
      </c>
      <c r="L226" s="41">
        <v>107548</v>
      </c>
      <c r="M226" s="41">
        <v>72216</v>
      </c>
      <c r="N226" s="2">
        <f t="shared" si="43"/>
        <v>453307.4</v>
      </c>
      <c r="O226" s="4">
        <f t="shared" si="44"/>
        <v>147567</v>
      </c>
      <c r="P226" s="41">
        <v>92</v>
      </c>
      <c r="Q226" s="41">
        <v>114</v>
      </c>
      <c r="R226" s="4">
        <f t="shared" si="45"/>
        <v>14578</v>
      </c>
      <c r="S226" s="6">
        <f t="shared" si="52"/>
        <v>27829.575000000001</v>
      </c>
      <c r="T226" s="65">
        <v>9361251</v>
      </c>
      <c r="U226" s="6">
        <f t="shared" si="53"/>
        <v>9361.2510000000002</v>
      </c>
      <c r="V226" s="6">
        <f t="shared" si="46"/>
        <v>18468.324000000001</v>
      </c>
      <c r="W226" s="4">
        <f t="shared" si="54"/>
        <v>369366</v>
      </c>
      <c r="X226" s="25">
        <f t="shared" si="47"/>
        <v>531511</v>
      </c>
      <c r="Y226" s="26">
        <v>0</v>
      </c>
      <c r="Z226" s="22">
        <v>0</v>
      </c>
      <c r="AA226" s="4">
        <f t="shared" si="48"/>
        <v>531511</v>
      </c>
      <c r="AB226" s="26">
        <v>1851</v>
      </c>
      <c r="AC226" s="26"/>
      <c r="AD226" s="26"/>
      <c r="AE226" s="26">
        <v>810</v>
      </c>
      <c r="AF226" s="26"/>
      <c r="AG226" s="55">
        <v>0</v>
      </c>
      <c r="AH226" s="55">
        <v>0</v>
      </c>
      <c r="AI226" s="55"/>
      <c r="AJ226" s="7">
        <f t="shared" si="55"/>
        <v>528850</v>
      </c>
      <c r="AK226" s="48" t="str">
        <f t="shared" si="49"/>
        <v xml:space="preserve"> </v>
      </c>
      <c r="AL226" s="49" t="str">
        <f t="shared" si="50"/>
        <v xml:space="preserve"> </v>
      </c>
    </row>
    <row r="227" spans="1:38" ht="15.95" customHeight="1">
      <c r="A227" s="63" t="s">
        <v>46</v>
      </c>
      <c r="B227" s="63" t="s">
        <v>523</v>
      </c>
      <c r="C227" s="63" t="s">
        <v>97</v>
      </c>
      <c r="D227" s="63" t="s">
        <v>525</v>
      </c>
      <c r="E227" s="20">
        <v>472.93</v>
      </c>
      <c r="F227" s="2">
        <f t="shared" si="51"/>
        <v>744391.82000000007</v>
      </c>
      <c r="G227" s="64">
        <v>250875.53</v>
      </c>
      <c r="H227" s="41">
        <v>47684</v>
      </c>
      <c r="I227" s="2">
        <f t="shared" si="42"/>
        <v>35763</v>
      </c>
      <c r="J227" s="41">
        <v>30003</v>
      </c>
      <c r="K227" s="41">
        <v>57265</v>
      </c>
      <c r="L227" s="41">
        <v>67927</v>
      </c>
      <c r="M227" s="41">
        <v>62975</v>
      </c>
      <c r="N227" s="2">
        <f t="shared" si="43"/>
        <v>504808.53</v>
      </c>
      <c r="O227" s="4">
        <f t="shared" si="44"/>
        <v>239583</v>
      </c>
      <c r="P227" s="41">
        <v>217</v>
      </c>
      <c r="Q227" s="41">
        <v>97</v>
      </c>
      <c r="R227" s="4">
        <f t="shared" si="45"/>
        <v>29258</v>
      </c>
      <c r="S227" s="6">
        <f t="shared" si="52"/>
        <v>34476.597000000002</v>
      </c>
      <c r="T227" s="65">
        <v>15494852</v>
      </c>
      <c r="U227" s="6">
        <f t="shared" si="53"/>
        <v>15494.852000000001</v>
      </c>
      <c r="V227" s="6">
        <f t="shared" si="46"/>
        <v>18981.745000000003</v>
      </c>
      <c r="W227" s="4">
        <f t="shared" si="54"/>
        <v>379635</v>
      </c>
      <c r="X227" s="25">
        <f t="shared" si="47"/>
        <v>648476</v>
      </c>
      <c r="Y227" s="26">
        <v>0</v>
      </c>
      <c r="Z227" s="22">
        <v>0</v>
      </c>
      <c r="AA227" s="4">
        <f t="shared" si="48"/>
        <v>648476</v>
      </c>
      <c r="AB227" s="26"/>
      <c r="AC227" s="26"/>
      <c r="AD227" s="26"/>
      <c r="AE227" s="26"/>
      <c r="AF227" s="26"/>
      <c r="AG227" s="55">
        <v>0</v>
      </c>
      <c r="AH227" s="55">
        <v>0</v>
      </c>
      <c r="AI227" s="55"/>
      <c r="AJ227" s="7">
        <f t="shared" si="55"/>
        <v>648476</v>
      </c>
      <c r="AK227" s="48" t="str">
        <f t="shared" si="49"/>
        <v xml:space="preserve"> </v>
      </c>
      <c r="AL227" s="49" t="str">
        <f t="shared" si="50"/>
        <v xml:space="preserve"> </v>
      </c>
    </row>
    <row r="228" spans="1:38" ht="15.95" customHeight="1">
      <c r="A228" s="63" t="s">
        <v>46</v>
      </c>
      <c r="B228" s="63" t="s">
        <v>523</v>
      </c>
      <c r="C228" s="63" t="s">
        <v>57</v>
      </c>
      <c r="D228" s="63" t="s">
        <v>526</v>
      </c>
      <c r="E228" s="20">
        <v>2271.08</v>
      </c>
      <c r="F228" s="2">
        <f t="shared" si="51"/>
        <v>3574679.92</v>
      </c>
      <c r="G228" s="64">
        <v>912053.25</v>
      </c>
      <c r="H228" s="41">
        <v>301637</v>
      </c>
      <c r="I228" s="2">
        <f t="shared" si="42"/>
        <v>226227.75</v>
      </c>
      <c r="J228" s="41">
        <v>190004</v>
      </c>
      <c r="K228" s="41">
        <v>360307</v>
      </c>
      <c r="L228" s="41">
        <v>498345</v>
      </c>
      <c r="M228" s="41">
        <v>104206</v>
      </c>
      <c r="N228" s="2">
        <f t="shared" si="43"/>
        <v>2291143</v>
      </c>
      <c r="O228" s="4">
        <f t="shared" si="44"/>
        <v>1283537</v>
      </c>
      <c r="P228" s="41">
        <v>557</v>
      </c>
      <c r="Q228" s="41">
        <v>75</v>
      </c>
      <c r="R228" s="4">
        <f t="shared" si="45"/>
        <v>58067</v>
      </c>
      <c r="S228" s="6">
        <f t="shared" si="52"/>
        <v>165561.73199999999</v>
      </c>
      <c r="T228" s="65">
        <v>56861175</v>
      </c>
      <c r="U228" s="6">
        <f t="shared" si="53"/>
        <v>56861.175000000003</v>
      </c>
      <c r="V228" s="6">
        <f t="shared" si="46"/>
        <v>108700.55699999999</v>
      </c>
      <c r="W228" s="4">
        <f t="shared" si="54"/>
        <v>2174011</v>
      </c>
      <c r="X228" s="25">
        <f t="shared" si="47"/>
        <v>3515615</v>
      </c>
      <c r="Y228" s="26">
        <v>0</v>
      </c>
      <c r="Z228" s="22">
        <v>0</v>
      </c>
      <c r="AA228" s="4">
        <f t="shared" si="48"/>
        <v>3515615</v>
      </c>
      <c r="AB228" s="26"/>
      <c r="AC228" s="26"/>
      <c r="AD228" s="26"/>
      <c r="AE228" s="26"/>
      <c r="AF228" s="26"/>
      <c r="AG228" s="55">
        <v>0</v>
      </c>
      <c r="AH228" s="55">
        <v>0</v>
      </c>
      <c r="AI228" s="55"/>
      <c r="AJ228" s="7">
        <f t="shared" si="55"/>
        <v>3515615</v>
      </c>
      <c r="AK228" s="48" t="str">
        <f t="shared" si="49"/>
        <v xml:space="preserve"> </v>
      </c>
      <c r="AL228" s="49" t="str">
        <f t="shared" si="50"/>
        <v xml:space="preserve"> </v>
      </c>
    </row>
    <row r="229" spans="1:38" ht="15.95" customHeight="1">
      <c r="A229" s="63" t="s">
        <v>46</v>
      </c>
      <c r="B229" s="63" t="s">
        <v>523</v>
      </c>
      <c r="C229" s="63" t="s">
        <v>14</v>
      </c>
      <c r="D229" s="63" t="s">
        <v>527</v>
      </c>
      <c r="E229" s="20">
        <v>1509.54</v>
      </c>
      <c r="F229" s="2">
        <f t="shared" si="51"/>
        <v>2376015.96</v>
      </c>
      <c r="G229" s="64">
        <v>599896.13</v>
      </c>
      <c r="H229" s="41">
        <v>180345</v>
      </c>
      <c r="I229" s="2">
        <f t="shared" si="42"/>
        <v>135258.75</v>
      </c>
      <c r="J229" s="41">
        <v>113596</v>
      </c>
      <c r="K229" s="41">
        <v>215733</v>
      </c>
      <c r="L229" s="41">
        <v>338335</v>
      </c>
      <c r="M229" s="41">
        <v>99436</v>
      </c>
      <c r="N229" s="2">
        <f t="shared" si="43"/>
        <v>1502254.88</v>
      </c>
      <c r="O229" s="4">
        <f t="shared" si="44"/>
        <v>873761</v>
      </c>
      <c r="P229" s="41">
        <v>433</v>
      </c>
      <c r="Q229" s="41">
        <v>86</v>
      </c>
      <c r="R229" s="4">
        <f t="shared" si="45"/>
        <v>51761</v>
      </c>
      <c r="S229" s="6">
        <f t="shared" si="52"/>
        <v>110045.466</v>
      </c>
      <c r="T229" s="65">
        <v>37633381</v>
      </c>
      <c r="U229" s="6">
        <f t="shared" si="53"/>
        <v>37633.381000000001</v>
      </c>
      <c r="V229" s="6">
        <f t="shared" si="46"/>
        <v>72412.084999999992</v>
      </c>
      <c r="W229" s="4">
        <f t="shared" si="54"/>
        <v>1448242</v>
      </c>
      <c r="X229" s="25">
        <f t="shared" si="47"/>
        <v>2373764</v>
      </c>
      <c r="Y229" s="26">
        <v>0</v>
      </c>
      <c r="Z229" s="22">
        <v>0</v>
      </c>
      <c r="AA229" s="4">
        <f t="shared" si="48"/>
        <v>2373764</v>
      </c>
      <c r="AB229" s="26"/>
      <c r="AC229" s="26"/>
      <c r="AD229" s="26"/>
      <c r="AE229" s="26"/>
      <c r="AF229" s="26"/>
      <c r="AG229" s="55">
        <v>0</v>
      </c>
      <c r="AH229" s="55">
        <v>0</v>
      </c>
      <c r="AI229" s="55"/>
      <c r="AJ229" s="7">
        <f t="shared" si="55"/>
        <v>2373764</v>
      </c>
      <c r="AK229" s="48" t="str">
        <f t="shared" si="49"/>
        <v xml:space="preserve"> </v>
      </c>
      <c r="AL229" s="49" t="str">
        <f t="shared" si="50"/>
        <v xml:space="preserve"> </v>
      </c>
    </row>
    <row r="230" spans="1:38" ht="15.95" customHeight="1">
      <c r="A230" s="63" t="s">
        <v>46</v>
      </c>
      <c r="B230" s="63" t="s">
        <v>523</v>
      </c>
      <c r="C230" s="63" t="s">
        <v>186</v>
      </c>
      <c r="D230" s="63" t="s">
        <v>528</v>
      </c>
      <c r="E230" s="20">
        <v>706.62</v>
      </c>
      <c r="F230" s="2">
        <f t="shared" si="51"/>
        <v>1112219.8800000001</v>
      </c>
      <c r="G230" s="64">
        <v>725122.44</v>
      </c>
      <c r="H230" s="41">
        <v>104419</v>
      </c>
      <c r="I230" s="2">
        <f t="shared" si="42"/>
        <v>78314.25</v>
      </c>
      <c r="J230" s="41">
        <v>65700</v>
      </c>
      <c r="K230" s="41">
        <v>126148</v>
      </c>
      <c r="L230" s="41">
        <v>164731</v>
      </c>
      <c r="M230" s="41">
        <v>69743</v>
      </c>
      <c r="N230" s="2">
        <f t="shared" si="43"/>
        <v>1229758.69</v>
      </c>
      <c r="O230" s="4">
        <f t="shared" si="44"/>
        <v>0</v>
      </c>
      <c r="P230" s="41">
        <v>259</v>
      </c>
      <c r="Q230" s="41">
        <v>81</v>
      </c>
      <c r="R230" s="4">
        <f t="shared" si="45"/>
        <v>29161</v>
      </c>
      <c r="S230" s="6">
        <f t="shared" si="52"/>
        <v>51512.597999999998</v>
      </c>
      <c r="T230" s="65">
        <v>47114214</v>
      </c>
      <c r="U230" s="6">
        <f t="shared" si="53"/>
        <v>47114.214</v>
      </c>
      <c r="V230" s="6">
        <f t="shared" si="46"/>
        <v>4398.3839999999982</v>
      </c>
      <c r="W230" s="4">
        <f t="shared" si="54"/>
        <v>87968</v>
      </c>
      <c r="X230" s="25">
        <f t="shared" si="47"/>
        <v>117129</v>
      </c>
      <c r="Y230" s="26">
        <v>0</v>
      </c>
      <c r="Z230" s="22">
        <v>0</v>
      </c>
      <c r="AA230" s="4">
        <f t="shared" si="48"/>
        <v>117129</v>
      </c>
      <c r="AB230" s="26"/>
      <c r="AC230" s="26"/>
      <c r="AD230" s="26"/>
      <c r="AE230" s="26"/>
      <c r="AF230" s="26"/>
      <c r="AG230" s="55">
        <v>0</v>
      </c>
      <c r="AH230" s="55">
        <v>0</v>
      </c>
      <c r="AI230" s="55"/>
      <c r="AJ230" s="7">
        <f t="shared" si="55"/>
        <v>117129</v>
      </c>
      <c r="AK230" s="48">
        <f t="shared" si="49"/>
        <v>1</v>
      </c>
      <c r="AL230" s="49" t="str">
        <f t="shared" si="50"/>
        <v xml:space="preserve"> </v>
      </c>
    </row>
    <row r="231" spans="1:38" ht="15.95" customHeight="1">
      <c r="A231" s="63" t="s">
        <v>46</v>
      </c>
      <c r="B231" s="63" t="s">
        <v>523</v>
      </c>
      <c r="C231" s="63" t="s">
        <v>98</v>
      </c>
      <c r="D231" s="63" t="s">
        <v>529</v>
      </c>
      <c r="E231" s="20">
        <v>489.41</v>
      </c>
      <c r="F231" s="2">
        <f t="shared" si="51"/>
        <v>770331.34000000008</v>
      </c>
      <c r="G231" s="64">
        <v>488039.92</v>
      </c>
      <c r="H231" s="41">
        <v>63052</v>
      </c>
      <c r="I231" s="2">
        <f t="shared" si="42"/>
        <v>47289</v>
      </c>
      <c r="J231" s="41">
        <v>39672</v>
      </c>
      <c r="K231" s="41">
        <v>75765</v>
      </c>
      <c r="L231" s="41">
        <v>133611</v>
      </c>
      <c r="M231" s="41">
        <v>41463</v>
      </c>
      <c r="N231" s="2">
        <f t="shared" si="43"/>
        <v>825839.91999999993</v>
      </c>
      <c r="O231" s="4">
        <f t="shared" si="44"/>
        <v>0</v>
      </c>
      <c r="P231" s="41">
        <v>175</v>
      </c>
      <c r="Q231" s="41">
        <v>92</v>
      </c>
      <c r="R231" s="4">
        <f t="shared" si="45"/>
        <v>22379</v>
      </c>
      <c r="S231" s="6">
        <f t="shared" si="52"/>
        <v>35677.989000000001</v>
      </c>
      <c r="T231" s="65">
        <v>30144529</v>
      </c>
      <c r="U231" s="6">
        <f t="shared" si="53"/>
        <v>30144.528999999999</v>
      </c>
      <c r="V231" s="6">
        <f t="shared" si="46"/>
        <v>5533.4600000000028</v>
      </c>
      <c r="W231" s="4">
        <f t="shared" si="54"/>
        <v>110669</v>
      </c>
      <c r="X231" s="25">
        <f t="shared" si="47"/>
        <v>133048</v>
      </c>
      <c r="Y231" s="26">
        <v>0</v>
      </c>
      <c r="Z231" s="22">
        <v>0</v>
      </c>
      <c r="AA231" s="4">
        <f t="shared" si="48"/>
        <v>133048</v>
      </c>
      <c r="AB231" s="26"/>
      <c r="AC231" s="26"/>
      <c r="AD231" s="26"/>
      <c r="AE231" s="26"/>
      <c r="AF231" s="26"/>
      <c r="AG231" s="55">
        <v>0</v>
      </c>
      <c r="AH231" s="55">
        <v>0</v>
      </c>
      <c r="AI231" s="55"/>
      <c r="AJ231" s="7">
        <f t="shared" si="55"/>
        <v>133048</v>
      </c>
      <c r="AK231" s="48">
        <f t="shared" si="49"/>
        <v>1</v>
      </c>
      <c r="AL231" s="49" t="str">
        <f t="shared" si="50"/>
        <v xml:space="preserve"> </v>
      </c>
    </row>
    <row r="232" spans="1:38" ht="15.95" customHeight="1">
      <c r="A232" s="63" t="s">
        <v>206</v>
      </c>
      <c r="B232" s="63" t="s">
        <v>530</v>
      </c>
      <c r="C232" s="63" t="s">
        <v>52</v>
      </c>
      <c r="D232" s="63" t="s">
        <v>531</v>
      </c>
      <c r="E232" s="20">
        <v>1324.13</v>
      </c>
      <c r="F232" s="2">
        <f t="shared" si="51"/>
        <v>2084180.62</v>
      </c>
      <c r="G232" s="64">
        <v>473947.66</v>
      </c>
      <c r="H232" s="41">
        <v>138977</v>
      </c>
      <c r="I232" s="2">
        <f t="shared" si="42"/>
        <v>104232.75</v>
      </c>
      <c r="J232" s="41">
        <v>115227</v>
      </c>
      <c r="K232" s="41">
        <v>17677</v>
      </c>
      <c r="L232" s="41">
        <v>378991</v>
      </c>
      <c r="M232" s="41">
        <v>54090</v>
      </c>
      <c r="N232" s="2">
        <f t="shared" si="43"/>
        <v>1144165.4099999999</v>
      </c>
      <c r="O232" s="4">
        <f t="shared" si="44"/>
        <v>940015</v>
      </c>
      <c r="P232" s="41">
        <v>280</v>
      </c>
      <c r="Q232" s="41">
        <v>84</v>
      </c>
      <c r="R232" s="4">
        <f t="shared" si="45"/>
        <v>32693</v>
      </c>
      <c r="S232" s="6">
        <f t="shared" si="52"/>
        <v>96529.077000000005</v>
      </c>
      <c r="T232" s="65">
        <v>29094393</v>
      </c>
      <c r="U232" s="6">
        <f t="shared" si="53"/>
        <v>29094.393</v>
      </c>
      <c r="V232" s="6">
        <f t="shared" si="46"/>
        <v>67434.684000000008</v>
      </c>
      <c r="W232" s="4">
        <f t="shared" si="54"/>
        <v>1348694</v>
      </c>
      <c r="X232" s="25">
        <f t="shared" si="47"/>
        <v>2321402</v>
      </c>
      <c r="Y232" s="26">
        <v>0</v>
      </c>
      <c r="Z232" s="22">
        <v>0</v>
      </c>
      <c r="AA232" s="4">
        <f t="shared" si="48"/>
        <v>2321402</v>
      </c>
      <c r="AB232" s="26"/>
      <c r="AC232" s="26"/>
      <c r="AD232" s="26"/>
      <c r="AE232" s="26"/>
      <c r="AF232" s="26"/>
      <c r="AG232" s="55">
        <v>0</v>
      </c>
      <c r="AH232" s="55">
        <v>0</v>
      </c>
      <c r="AI232" s="55"/>
      <c r="AJ232" s="7">
        <f t="shared" si="55"/>
        <v>2321402</v>
      </c>
      <c r="AK232" s="48" t="str">
        <f t="shared" si="49"/>
        <v xml:space="preserve"> </v>
      </c>
      <c r="AL232" s="49" t="str">
        <f t="shared" si="50"/>
        <v xml:space="preserve"> </v>
      </c>
    </row>
    <row r="233" spans="1:38" ht="15.95" customHeight="1">
      <c r="A233" s="63" t="s">
        <v>206</v>
      </c>
      <c r="B233" s="63" t="s">
        <v>530</v>
      </c>
      <c r="C233" s="63" t="s">
        <v>191</v>
      </c>
      <c r="D233" s="63" t="s">
        <v>532</v>
      </c>
      <c r="E233" s="20">
        <v>177.45</v>
      </c>
      <c r="F233" s="2">
        <f t="shared" si="51"/>
        <v>279306.3</v>
      </c>
      <c r="G233" s="64">
        <v>106872.51</v>
      </c>
      <c r="H233" s="41">
        <v>13945</v>
      </c>
      <c r="I233" s="2">
        <f t="shared" si="42"/>
        <v>10458.75</v>
      </c>
      <c r="J233" s="41">
        <v>11529</v>
      </c>
      <c r="K233" s="41">
        <v>1776</v>
      </c>
      <c r="L233" s="41">
        <v>79219</v>
      </c>
      <c r="M233" s="41">
        <v>35174</v>
      </c>
      <c r="N233" s="2">
        <f t="shared" si="43"/>
        <v>245029.26</v>
      </c>
      <c r="O233" s="4">
        <f t="shared" si="44"/>
        <v>34277</v>
      </c>
      <c r="P233" s="41">
        <v>33</v>
      </c>
      <c r="Q233" s="41">
        <v>167</v>
      </c>
      <c r="R233" s="4">
        <f t="shared" si="45"/>
        <v>7660</v>
      </c>
      <c r="S233" s="6">
        <f t="shared" si="52"/>
        <v>12936.105</v>
      </c>
      <c r="T233" s="65">
        <v>6439056</v>
      </c>
      <c r="U233" s="6">
        <f t="shared" si="53"/>
        <v>6439.0559999999996</v>
      </c>
      <c r="V233" s="6">
        <f t="shared" si="46"/>
        <v>6497.049</v>
      </c>
      <c r="W233" s="4">
        <f t="shared" si="54"/>
        <v>129941</v>
      </c>
      <c r="X233" s="25">
        <f t="shared" si="47"/>
        <v>171878</v>
      </c>
      <c r="Y233" s="26">
        <v>0</v>
      </c>
      <c r="Z233" s="22">
        <v>0</v>
      </c>
      <c r="AA233" s="4">
        <f t="shared" si="48"/>
        <v>171878</v>
      </c>
      <c r="AB233" s="26"/>
      <c r="AC233" s="26"/>
      <c r="AD233" s="26"/>
      <c r="AE233" s="26"/>
      <c r="AF233" s="26"/>
      <c r="AG233" s="55">
        <v>0</v>
      </c>
      <c r="AH233" s="55">
        <v>0</v>
      </c>
      <c r="AI233" s="55"/>
      <c r="AJ233" s="7">
        <f t="shared" si="55"/>
        <v>171878</v>
      </c>
      <c r="AK233" s="48" t="str">
        <f t="shared" si="49"/>
        <v xml:space="preserve"> </v>
      </c>
      <c r="AL233" s="49" t="str">
        <f t="shared" si="50"/>
        <v xml:space="preserve"> </v>
      </c>
    </row>
    <row r="234" spans="1:38" ht="15.95" customHeight="1">
      <c r="A234" s="63" t="s">
        <v>206</v>
      </c>
      <c r="B234" s="63" t="s">
        <v>530</v>
      </c>
      <c r="C234" s="63" t="s">
        <v>97</v>
      </c>
      <c r="D234" s="63" t="s">
        <v>533</v>
      </c>
      <c r="E234" s="20">
        <v>573.48</v>
      </c>
      <c r="F234" s="2">
        <f t="shared" si="51"/>
        <v>902657.52</v>
      </c>
      <c r="G234" s="64">
        <v>490872.52</v>
      </c>
      <c r="H234" s="41">
        <v>44102</v>
      </c>
      <c r="I234" s="2">
        <f t="shared" si="42"/>
        <v>33076.5</v>
      </c>
      <c r="J234" s="41">
        <v>36639</v>
      </c>
      <c r="K234" s="41">
        <v>5609</v>
      </c>
      <c r="L234" s="41">
        <v>164985</v>
      </c>
      <c r="M234" s="41">
        <v>103146</v>
      </c>
      <c r="N234" s="2">
        <f t="shared" si="43"/>
        <v>834328.02</v>
      </c>
      <c r="O234" s="4">
        <f t="shared" si="44"/>
        <v>68330</v>
      </c>
      <c r="P234" s="41">
        <v>124</v>
      </c>
      <c r="Q234" s="41">
        <v>167</v>
      </c>
      <c r="R234" s="4">
        <f t="shared" si="45"/>
        <v>28784</v>
      </c>
      <c r="S234" s="6">
        <f t="shared" si="52"/>
        <v>41806.692000000003</v>
      </c>
      <c r="T234" s="65">
        <v>29518497</v>
      </c>
      <c r="U234" s="6">
        <f t="shared" si="53"/>
        <v>29518.496999999999</v>
      </c>
      <c r="V234" s="6">
        <f t="shared" si="46"/>
        <v>12288.195000000003</v>
      </c>
      <c r="W234" s="4">
        <f t="shared" si="54"/>
        <v>245764</v>
      </c>
      <c r="X234" s="25">
        <f t="shared" si="47"/>
        <v>342878</v>
      </c>
      <c r="Y234" s="26">
        <v>0</v>
      </c>
      <c r="Z234" s="22">
        <v>0</v>
      </c>
      <c r="AA234" s="4">
        <f t="shared" si="48"/>
        <v>342878</v>
      </c>
      <c r="AB234" s="26"/>
      <c r="AC234" s="26"/>
      <c r="AD234" s="26"/>
      <c r="AE234" s="26"/>
      <c r="AF234" s="26"/>
      <c r="AG234" s="55">
        <v>0</v>
      </c>
      <c r="AH234" s="55">
        <v>0</v>
      </c>
      <c r="AI234" s="55"/>
      <c r="AJ234" s="7">
        <f t="shared" si="55"/>
        <v>342878</v>
      </c>
      <c r="AK234" s="48" t="str">
        <f t="shared" si="49"/>
        <v xml:space="preserve"> </v>
      </c>
      <c r="AL234" s="49" t="str">
        <f t="shared" si="50"/>
        <v xml:space="preserve"> </v>
      </c>
    </row>
    <row r="235" spans="1:38" ht="15.95" customHeight="1">
      <c r="A235" s="63" t="s">
        <v>206</v>
      </c>
      <c r="B235" s="63" t="s">
        <v>530</v>
      </c>
      <c r="C235" s="63" t="s">
        <v>208</v>
      </c>
      <c r="D235" s="63" t="s">
        <v>534</v>
      </c>
      <c r="E235" s="20">
        <v>1025.82</v>
      </c>
      <c r="F235" s="2">
        <f t="shared" si="51"/>
        <v>1614640.68</v>
      </c>
      <c r="G235" s="64">
        <v>343513.83</v>
      </c>
      <c r="H235" s="41">
        <v>87635</v>
      </c>
      <c r="I235" s="2">
        <f t="shared" si="42"/>
        <v>65726.25</v>
      </c>
      <c r="J235" s="41">
        <v>72660</v>
      </c>
      <c r="K235" s="41">
        <v>11153</v>
      </c>
      <c r="L235" s="41">
        <v>252132</v>
      </c>
      <c r="M235" s="41">
        <v>100121</v>
      </c>
      <c r="N235" s="2">
        <f t="shared" si="43"/>
        <v>845306.08000000007</v>
      </c>
      <c r="O235" s="4">
        <f t="shared" si="44"/>
        <v>769335</v>
      </c>
      <c r="P235" s="41">
        <v>317</v>
      </c>
      <c r="Q235" s="41">
        <v>119</v>
      </c>
      <c r="R235" s="4">
        <f t="shared" si="45"/>
        <v>52435</v>
      </c>
      <c r="S235" s="6">
        <f t="shared" si="52"/>
        <v>74782.278000000006</v>
      </c>
      <c r="T235" s="65">
        <v>20593887</v>
      </c>
      <c r="U235" s="6">
        <f t="shared" si="53"/>
        <v>20593.886999999999</v>
      </c>
      <c r="V235" s="6">
        <f t="shared" si="46"/>
        <v>54188.391000000003</v>
      </c>
      <c r="W235" s="4">
        <f t="shared" si="54"/>
        <v>1083768</v>
      </c>
      <c r="X235" s="25">
        <f t="shared" si="47"/>
        <v>1905538</v>
      </c>
      <c r="Y235" s="26">
        <v>0</v>
      </c>
      <c r="Z235" s="22">
        <v>0</v>
      </c>
      <c r="AA235" s="4">
        <f t="shared" si="48"/>
        <v>1905538</v>
      </c>
      <c r="AB235" s="26"/>
      <c r="AC235" s="26"/>
      <c r="AD235" s="26"/>
      <c r="AE235" s="26"/>
      <c r="AF235" s="26"/>
      <c r="AG235" s="55">
        <v>0</v>
      </c>
      <c r="AH235" s="55">
        <v>0</v>
      </c>
      <c r="AI235" s="55"/>
      <c r="AJ235" s="7">
        <f t="shared" si="55"/>
        <v>1905538</v>
      </c>
      <c r="AK235" s="48" t="str">
        <f t="shared" si="49"/>
        <v xml:space="preserve"> </v>
      </c>
      <c r="AL235" s="49" t="str">
        <f t="shared" si="50"/>
        <v xml:space="preserve"> </v>
      </c>
    </row>
    <row r="236" spans="1:38" ht="15.95" customHeight="1">
      <c r="A236" s="63" t="s">
        <v>77</v>
      </c>
      <c r="B236" s="63" t="s">
        <v>535</v>
      </c>
      <c r="C236" s="63" t="s">
        <v>52</v>
      </c>
      <c r="D236" s="63" t="s">
        <v>536</v>
      </c>
      <c r="E236" s="20">
        <v>1414.63</v>
      </c>
      <c r="F236" s="2">
        <f t="shared" si="51"/>
        <v>2226627.62</v>
      </c>
      <c r="G236" s="64">
        <v>456624.52</v>
      </c>
      <c r="H236" s="41">
        <v>142254</v>
      </c>
      <c r="I236" s="2">
        <f t="shared" si="42"/>
        <v>106690.5</v>
      </c>
      <c r="J236" s="41">
        <v>136332</v>
      </c>
      <c r="K236" s="41">
        <v>478896</v>
      </c>
      <c r="L236" s="41">
        <v>365425</v>
      </c>
      <c r="M236" s="41">
        <v>76003</v>
      </c>
      <c r="N236" s="2">
        <f t="shared" si="43"/>
        <v>1619971.02</v>
      </c>
      <c r="O236" s="4">
        <f t="shared" si="44"/>
        <v>606657</v>
      </c>
      <c r="P236" s="41">
        <v>773</v>
      </c>
      <c r="Q236" s="41">
        <v>66</v>
      </c>
      <c r="R236" s="4">
        <f t="shared" si="45"/>
        <v>70915</v>
      </c>
      <c r="S236" s="6">
        <f t="shared" si="52"/>
        <v>103126.527</v>
      </c>
      <c r="T236" s="65">
        <v>29478665</v>
      </c>
      <c r="U236" s="6">
        <f t="shared" si="53"/>
        <v>29478.665000000001</v>
      </c>
      <c r="V236" s="6">
        <f t="shared" si="46"/>
        <v>73647.861999999994</v>
      </c>
      <c r="W236" s="4">
        <f t="shared" si="54"/>
        <v>1472957</v>
      </c>
      <c r="X236" s="25">
        <f t="shared" si="47"/>
        <v>2150529</v>
      </c>
      <c r="Y236" s="26">
        <v>0</v>
      </c>
      <c r="Z236" s="22">
        <v>0</v>
      </c>
      <c r="AA236" s="4">
        <f t="shared" si="48"/>
        <v>2150529</v>
      </c>
      <c r="AB236" s="26"/>
      <c r="AC236" s="26"/>
      <c r="AD236" s="26"/>
      <c r="AE236" s="26"/>
      <c r="AF236" s="26"/>
      <c r="AG236" s="55">
        <v>0</v>
      </c>
      <c r="AH236" s="55">
        <v>0</v>
      </c>
      <c r="AI236" s="55"/>
      <c r="AJ236" s="7">
        <f t="shared" si="55"/>
        <v>2150529</v>
      </c>
      <c r="AK236" s="48" t="str">
        <f t="shared" si="49"/>
        <v xml:space="preserve"> </v>
      </c>
      <c r="AL236" s="49" t="str">
        <f t="shared" si="50"/>
        <v xml:space="preserve"> </v>
      </c>
    </row>
    <row r="237" spans="1:38" ht="15.95" customHeight="1">
      <c r="A237" s="63" t="s">
        <v>77</v>
      </c>
      <c r="B237" s="63" t="s">
        <v>535</v>
      </c>
      <c r="C237" s="63" t="s">
        <v>191</v>
      </c>
      <c r="D237" s="63" t="s">
        <v>537</v>
      </c>
      <c r="E237" s="20">
        <v>437.8</v>
      </c>
      <c r="F237" s="2">
        <f t="shared" si="51"/>
        <v>689097.20000000007</v>
      </c>
      <c r="G237" s="64">
        <v>227219.72</v>
      </c>
      <c r="H237" s="41">
        <v>35747</v>
      </c>
      <c r="I237" s="2">
        <f t="shared" si="42"/>
        <v>26810.25</v>
      </c>
      <c r="J237" s="41">
        <v>34510</v>
      </c>
      <c r="K237" s="41">
        <v>120737</v>
      </c>
      <c r="L237" s="41">
        <v>89107</v>
      </c>
      <c r="M237" s="41">
        <v>23890</v>
      </c>
      <c r="N237" s="2">
        <f t="shared" si="43"/>
        <v>522273.97</v>
      </c>
      <c r="O237" s="4">
        <f t="shared" si="44"/>
        <v>166823</v>
      </c>
      <c r="P237" s="41">
        <v>192</v>
      </c>
      <c r="Q237" s="41">
        <v>90</v>
      </c>
      <c r="R237" s="4">
        <f t="shared" si="45"/>
        <v>24019</v>
      </c>
      <c r="S237" s="6">
        <f t="shared" si="52"/>
        <v>31915.62</v>
      </c>
      <c r="T237" s="65">
        <v>14582926</v>
      </c>
      <c r="U237" s="6">
        <f t="shared" si="53"/>
        <v>14582.925999999999</v>
      </c>
      <c r="V237" s="6">
        <f t="shared" si="46"/>
        <v>17332.694</v>
      </c>
      <c r="W237" s="4">
        <f t="shared" si="54"/>
        <v>346654</v>
      </c>
      <c r="X237" s="25">
        <f t="shared" si="47"/>
        <v>537496</v>
      </c>
      <c r="Y237" s="26">
        <v>0</v>
      </c>
      <c r="Z237" s="22">
        <v>0</v>
      </c>
      <c r="AA237" s="4">
        <f t="shared" si="48"/>
        <v>537496</v>
      </c>
      <c r="AB237" s="26"/>
      <c r="AC237" s="26"/>
      <c r="AD237" s="26"/>
      <c r="AE237" s="26"/>
      <c r="AF237" s="26"/>
      <c r="AG237" s="55">
        <v>0</v>
      </c>
      <c r="AH237" s="55">
        <v>0</v>
      </c>
      <c r="AI237" s="55"/>
      <c r="AJ237" s="7">
        <f t="shared" si="55"/>
        <v>537496</v>
      </c>
      <c r="AK237" s="48" t="str">
        <f t="shared" si="49"/>
        <v xml:space="preserve"> </v>
      </c>
      <c r="AL237" s="49" t="str">
        <f t="shared" si="50"/>
        <v xml:space="preserve"> </v>
      </c>
    </row>
    <row r="238" spans="1:38" ht="15.95" customHeight="1">
      <c r="A238" s="63" t="s">
        <v>77</v>
      </c>
      <c r="B238" s="63" t="s">
        <v>535</v>
      </c>
      <c r="C238" s="63" t="s">
        <v>97</v>
      </c>
      <c r="D238" s="63" t="s">
        <v>538</v>
      </c>
      <c r="E238" s="20">
        <v>293.12</v>
      </c>
      <c r="F238" s="2">
        <f t="shared" si="51"/>
        <v>461370.88</v>
      </c>
      <c r="G238" s="64">
        <v>86677.82</v>
      </c>
      <c r="H238" s="41">
        <v>25841</v>
      </c>
      <c r="I238" s="2">
        <f t="shared" si="42"/>
        <v>19380.75</v>
      </c>
      <c r="J238" s="41">
        <v>24866</v>
      </c>
      <c r="K238" s="41">
        <v>87226</v>
      </c>
      <c r="L238" s="41">
        <v>81171</v>
      </c>
      <c r="M238" s="41">
        <v>23903</v>
      </c>
      <c r="N238" s="2">
        <f t="shared" si="43"/>
        <v>323224.57</v>
      </c>
      <c r="O238" s="4">
        <f t="shared" si="44"/>
        <v>138146</v>
      </c>
      <c r="P238" s="41">
        <v>162</v>
      </c>
      <c r="Q238" s="41">
        <v>95</v>
      </c>
      <c r="R238" s="4">
        <f t="shared" si="45"/>
        <v>21392</v>
      </c>
      <c r="S238" s="6">
        <f t="shared" si="52"/>
        <v>21368.448</v>
      </c>
      <c r="T238" s="65">
        <v>5314397</v>
      </c>
      <c r="U238" s="6">
        <f t="shared" si="53"/>
        <v>5314.3969999999999</v>
      </c>
      <c r="V238" s="6">
        <f t="shared" si="46"/>
        <v>16054.050999999999</v>
      </c>
      <c r="W238" s="4">
        <f t="shared" si="54"/>
        <v>321081</v>
      </c>
      <c r="X238" s="25">
        <f t="shared" si="47"/>
        <v>480619</v>
      </c>
      <c r="Y238" s="26">
        <v>0</v>
      </c>
      <c r="Z238" s="22">
        <v>0</v>
      </c>
      <c r="AA238" s="4">
        <f t="shared" si="48"/>
        <v>480619</v>
      </c>
      <c r="AB238" s="26"/>
      <c r="AC238" s="26"/>
      <c r="AD238" s="26"/>
      <c r="AE238" s="26"/>
      <c r="AF238" s="26"/>
      <c r="AG238" s="55">
        <v>0</v>
      </c>
      <c r="AH238" s="55">
        <v>0</v>
      </c>
      <c r="AI238" s="55"/>
      <c r="AJ238" s="7">
        <f t="shared" si="55"/>
        <v>480619</v>
      </c>
      <c r="AK238" s="48" t="str">
        <f t="shared" si="49"/>
        <v xml:space="preserve"> </v>
      </c>
      <c r="AL238" s="49" t="str">
        <f t="shared" si="50"/>
        <v xml:space="preserve"> </v>
      </c>
    </row>
    <row r="239" spans="1:38" ht="15.95" customHeight="1">
      <c r="A239" s="63" t="s">
        <v>77</v>
      </c>
      <c r="B239" s="63" t="s">
        <v>535</v>
      </c>
      <c r="C239" s="63" t="s">
        <v>208</v>
      </c>
      <c r="D239" s="63" t="s">
        <v>539</v>
      </c>
      <c r="E239" s="20">
        <v>373.66</v>
      </c>
      <c r="F239" s="2">
        <f t="shared" si="51"/>
        <v>588140.84000000008</v>
      </c>
      <c r="G239" s="64">
        <v>123156.63</v>
      </c>
      <c r="H239" s="41">
        <v>34298</v>
      </c>
      <c r="I239" s="2">
        <f t="shared" si="42"/>
        <v>25723.5</v>
      </c>
      <c r="J239" s="41">
        <v>32884</v>
      </c>
      <c r="K239" s="41">
        <v>115658</v>
      </c>
      <c r="L239" s="41">
        <v>101372</v>
      </c>
      <c r="M239" s="41">
        <v>36822</v>
      </c>
      <c r="N239" s="2">
        <f t="shared" si="43"/>
        <v>435616.13</v>
      </c>
      <c r="O239" s="4">
        <f t="shared" si="44"/>
        <v>152525</v>
      </c>
      <c r="P239" s="41">
        <v>154</v>
      </c>
      <c r="Q239" s="41">
        <v>92</v>
      </c>
      <c r="R239" s="4">
        <f t="shared" si="45"/>
        <v>19694</v>
      </c>
      <c r="S239" s="6">
        <f t="shared" si="52"/>
        <v>27239.813999999998</v>
      </c>
      <c r="T239" s="65">
        <v>7606957</v>
      </c>
      <c r="U239" s="6">
        <f t="shared" si="53"/>
        <v>7606.9570000000003</v>
      </c>
      <c r="V239" s="6">
        <f t="shared" si="46"/>
        <v>19632.856999999996</v>
      </c>
      <c r="W239" s="4">
        <f t="shared" si="54"/>
        <v>392657</v>
      </c>
      <c r="X239" s="25">
        <f t="shared" si="47"/>
        <v>564876</v>
      </c>
      <c r="Y239" s="26">
        <v>0</v>
      </c>
      <c r="Z239" s="22">
        <v>0</v>
      </c>
      <c r="AA239" s="4">
        <f t="shared" si="48"/>
        <v>564876</v>
      </c>
      <c r="AB239" s="26"/>
      <c r="AC239" s="26"/>
      <c r="AD239" s="26"/>
      <c r="AE239" s="26"/>
      <c r="AF239" s="26"/>
      <c r="AG239" s="55">
        <v>0</v>
      </c>
      <c r="AH239" s="55">
        <v>0</v>
      </c>
      <c r="AI239" s="55"/>
      <c r="AJ239" s="7">
        <f t="shared" si="55"/>
        <v>564876</v>
      </c>
      <c r="AK239" s="48" t="str">
        <f t="shared" si="49"/>
        <v xml:space="preserve"> </v>
      </c>
      <c r="AL239" s="49" t="str">
        <f t="shared" si="50"/>
        <v xml:space="preserve"> </v>
      </c>
    </row>
    <row r="240" spans="1:38" ht="15.95" customHeight="1">
      <c r="A240" s="63" t="s">
        <v>55</v>
      </c>
      <c r="B240" s="63" t="s">
        <v>540</v>
      </c>
      <c r="C240" s="63" t="s">
        <v>26</v>
      </c>
      <c r="D240" s="63" t="s">
        <v>541</v>
      </c>
      <c r="E240" s="20">
        <v>252.76</v>
      </c>
      <c r="F240" s="2">
        <f t="shared" si="51"/>
        <v>397844.24</v>
      </c>
      <c r="G240" s="64">
        <v>72858.97</v>
      </c>
      <c r="H240" s="41">
        <v>11162</v>
      </c>
      <c r="I240" s="2">
        <f t="shared" si="42"/>
        <v>8371.5</v>
      </c>
      <c r="J240" s="41">
        <v>17657</v>
      </c>
      <c r="K240" s="41">
        <v>0</v>
      </c>
      <c r="L240" s="41">
        <v>0</v>
      </c>
      <c r="M240" s="41">
        <v>3014</v>
      </c>
      <c r="N240" s="2">
        <f t="shared" si="43"/>
        <v>101901.47</v>
      </c>
      <c r="O240" s="4">
        <f t="shared" si="44"/>
        <v>295943</v>
      </c>
      <c r="P240" s="41">
        <v>58</v>
      </c>
      <c r="Q240" s="41">
        <v>33</v>
      </c>
      <c r="R240" s="4">
        <f t="shared" si="45"/>
        <v>2660</v>
      </c>
      <c r="S240" s="6">
        <f t="shared" si="52"/>
        <v>18426.204000000002</v>
      </c>
      <c r="T240" s="65">
        <v>4522593</v>
      </c>
      <c r="U240" s="6">
        <f t="shared" si="53"/>
        <v>4522.5929999999998</v>
      </c>
      <c r="V240" s="6">
        <f t="shared" si="46"/>
        <v>13903.611000000001</v>
      </c>
      <c r="W240" s="4">
        <f t="shared" si="54"/>
        <v>278072</v>
      </c>
      <c r="X240" s="25">
        <f t="shared" si="47"/>
        <v>576675</v>
      </c>
      <c r="Y240" s="26">
        <v>0</v>
      </c>
      <c r="Z240" s="22">
        <v>0</v>
      </c>
      <c r="AA240" s="4">
        <f t="shared" si="48"/>
        <v>576675</v>
      </c>
      <c r="AB240" s="26"/>
      <c r="AC240" s="26"/>
      <c r="AD240" s="26"/>
      <c r="AE240" s="26"/>
      <c r="AF240" s="26"/>
      <c r="AG240" s="55">
        <v>0</v>
      </c>
      <c r="AH240" s="55">
        <v>0</v>
      </c>
      <c r="AI240" s="55"/>
      <c r="AJ240" s="7">
        <f t="shared" si="55"/>
        <v>576675</v>
      </c>
      <c r="AK240" s="48" t="str">
        <f t="shared" si="49"/>
        <v xml:space="preserve"> </v>
      </c>
      <c r="AL240" s="49" t="str">
        <f t="shared" si="50"/>
        <v xml:space="preserve"> </v>
      </c>
    </row>
    <row r="241" spans="1:38" ht="15.95" customHeight="1">
      <c r="A241" s="63" t="s">
        <v>55</v>
      </c>
      <c r="B241" s="63" t="s">
        <v>540</v>
      </c>
      <c r="C241" s="63" t="s">
        <v>81</v>
      </c>
      <c r="D241" s="63" t="s">
        <v>542</v>
      </c>
      <c r="E241" s="20">
        <v>218.58</v>
      </c>
      <c r="F241" s="2">
        <f t="shared" si="51"/>
        <v>344044.92000000004</v>
      </c>
      <c r="G241" s="64">
        <v>93298.43</v>
      </c>
      <c r="H241" s="41">
        <v>11483</v>
      </c>
      <c r="I241" s="2">
        <f t="shared" si="42"/>
        <v>8612.25</v>
      </c>
      <c r="J241" s="41">
        <v>18022</v>
      </c>
      <c r="K241" s="41">
        <v>0</v>
      </c>
      <c r="L241" s="41">
        <v>0</v>
      </c>
      <c r="M241" s="41">
        <v>16610</v>
      </c>
      <c r="N241" s="2">
        <f t="shared" si="43"/>
        <v>136542.68</v>
      </c>
      <c r="O241" s="4">
        <f t="shared" si="44"/>
        <v>207502</v>
      </c>
      <c r="P241" s="41">
        <v>69</v>
      </c>
      <c r="Q241" s="41">
        <v>90</v>
      </c>
      <c r="R241" s="4">
        <f t="shared" si="45"/>
        <v>8632</v>
      </c>
      <c r="S241" s="6">
        <f t="shared" si="52"/>
        <v>15934.482</v>
      </c>
      <c r="T241" s="65">
        <v>5576714</v>
      </c>
      <c r="U241" s="6">
        <f t="shared" si="53"/>
        <v>5576.7139999999999</v>
      </c>
      <c r="V241" s="6">
        <f t="shared" si="46"/>
        <v>10357.768</v>
      </c>
      <c r="W241" s="4">
        <f t="shared" si="54"/>
        <v>207155</v>
      </c>
      <c r="X241" s="25">
        <f t="shared" si="47"/>
        <v>423289</v>
      </c>
      <c r="Y241" s="26">
        <v>0</v>
      </c>
      <c r="Z241" s="22">
        <v>0</v>
      </c>
      <c r="AA241" s="4">
        <f t="shared" si="48"/>
        <v>423289</v>
      </c>
      <c r="AB241" s="26"/>
      <c r="AC241" s="26"/>
      <c r="AD241" s="26"/>
      <c r="AE241" s="26"/>
      <c r="AF241" s="26"/>
      <c r="AG241" s="55">
        <v>0</v>
      </c>
      <c r="AH241" s="55">
        <v>0</v>
      </c>
      <c r="AI241" s="55"/>
      <c r="AJ241" s="7">
        <f t="shared" si="55"/>
        <v>423289</v>
      </c>
      <c r="AK241" s="48" t="str">
        <f t="shared" si="49"/>
        <v xml:space="preserve"> </v>
      </c>
      <c r="AL241" s="49" t="str">
        <f t="shared" si="50"/>
        <v xml:space="preserve"> </v>
      </c>
    </row>
    <row r="242" spans="1:38" ht="15.95" customHeight="1">
      <c r="A242" s="63" t="s">
        <v>55</v>
      </c>
      <c r="B242" s="63" t="s">
        <v>540</v>
      </c>
      <c r="C242" s="63" t="s">
        <v>212</v>
      </c>
      <c r="D242" s="63" t="s">
        <v>543</v>
      </c>
      <c r="E242" s="20">
        <v>486.82</v>
      </c>
      <c r="F242" s="2">
        <f t="shared" si="51"/>
        <v>766254.67999999993</v>
      </c>
      <c r="G242" s="64">
        <v>58475.08</v>
      </c>
      <c r="H242" s="41">
        <v>25762</v>
      </c>
      <c r="I242" s="2">
        <f t="shared" si="42"/>
        <v>19321.5</v>
      </c>
      <c r="J242" s="41">
        <v>40490</v>
      </c>
      <c r="K242" s="41">
        <v>0</v>
      </c>
      <c r="L242" s="41">
        <v>0</v>
      </c>
      <c r="M242" s="41">
        <v>16371</v>
      </c>
      <c r="N242" s="2">
        <f t="shared" si="43"/>
        <v>134657.58000000002</v>
      </c>
      <c r="O242" s="4">
        <f t="shared" si="44"/>
        <v>631597</v>
      </c>
      <c r="P242" s="41">
        <v>160</v>
      </c>
      <c r="Q242" s="41">
        <v>92</v>
      </c>
      <c r="R242" s="4">
        <f t="shared" si="45"/>
        <v>20461</v>
      </c>
      <c r="S242" s="6">
        <f t="shared" si="52"/>
        <v>35489.178</v>
      </c>
      <c r="T242" s="65">
        <v>3512017</v>
      </c>
      <c r="U242" s="6">
        <f t="shared" si="53"/>
        <v>3512.0169999999998</v>
      </c>
      <c r="V242" s="6">
        <f t="shared" si="46"/>
        <v>31977.161</v>
      </c>
      <c r="W242" s="4">
        <f t="shared" si="54"/>
        <v>639543</v>
      </c>
      <c r="X242" s="25">
        <f t="shared" si="47"/>
        <v>1291601</v>
      </c>
      <c r="Y242" s="26">
        <v>0</v>
      </c>
      <c r="Z242" s="22">
        <v>0</v>
      </c>
      <c r="AA242" s="4">
        <f t="shared" si="48"/>
        <v>1291601</v>
      </c>
      <c r="AB242" s="26"/>
      <c r="AC242" s="26"/>
      <c r="AD242" s="26"/>
      <c r="AE242" s="26"/>
      <c r="AF242" s="26"/>
      <c r="AG242" s="55">
        <v>0</v>
      </c>
      <c r="AH242" s="55">
        <v>0</v>
      </c>
      <c r="AI242" s="55"/>
      <c r="AJ242" s="7">
        <f t="shared" si="55"/>
        <v>1291601</v>
      </c>
      <c r="AK242" s="48" t="str">
        <f t="shared" si="49"/>
        <v xml:space="preserve"> </v>
      </c>
      <c r="AL242" s="49" t="str">
        <f t="shared" si="50"/>
        <v xml:space="preserve"> </v>
      </c>
    </row>
    <row r="243" spans="1:38" ht="15.95" customHeight="1">
      <c r="A243" s="63" t="s">
        <v>55</v>
      </c>
      <c r="B243" s="63" t="s">
        <v>540</v>
      </c>
      <c r="C243" s="63" t="s">
        <v>82</v>
      </c>
      <c r="D243" s="63" t="s">
        <v>544</v>
      </c>
      <c r="E243" s="20">
        <v>125.87</v>
      </c>
      <c r="F243" s="2">
        <f t="shared" si="51"/>
        <v>198119.38</v>
      </c>
      <c r="G243" s="64">
        <v>79084.759999999995</v>
      </c>
      <c r="H243" s="41">
        <v>6156</v>
      </c>
      <c r="I243" s="2">
        <f t="shared" si="42"/>
        <v>4617</v>
      </c>
      <c r="J243" s="41">
        <v>9705</v>
      </c>
      <c r="K243" s="41">
        <v>0</v>
      </c>
      <c r="L243" s="41">
        <v>0</v>
      </c>
      <c r="M243" s="41">
        <v>8678</v>
      </c>
      <c r="N243" s="2">
        <f t="shared" si="43"/>
        <v>102084.76</v>
      </c>
      <c r="O243" s="4">
        <f t="shared" si="44"/>
        <v>96035</v>
      </c>
      <c r="P243" s="41">
        <v>58</v>
      </c>
      <c r="Q243" s="41">
        <v>117</v>
      </c>
      <c r="R243" s="4">
        <f t="shared" si="45"/>
        <v>9433</v>
      </c>
      <c r="S243" s="6">
        <f t="shared" si="52"/>
        <v>9175.9230000000007</v>
      </c>
      <c r="T243" s="65">
        <v>4702046</v>
      </c>
      <c r="U243" s="6">
        <f t="shared" si="53"/>
        <v>4702.0460000000003</v>
      </c>
      <c r="V243" s="6">
        <f t="shared" si="46"/>
        <v>4473.8770000000004</v>
      </c>
      <c r="W243" s="4">
        <f t="shared" si="54"/>
        <v>89478</v>
      </c>
      <c r="X243" s="25">
        <f t="shared" si="47"/>
        <v>194946</v>
      </c>
      <c r="Y243" s="26">
        <v>0</v>
      </c>
      <c r="Z243" s="22">
        <v>0</v>
      </c>
      <c r="AA243" s="4">
        <f t="shared" si="48"/>
        <v>194946</v>
      </c>
      <c r="AB243" s="26"/>
      <c r="AC243" s="26"/>
      <c r="AD243" s="26"/>
      <c r="AE243" s="26"/>
      <c r="AF243" s="26"/>
      <c r="AG243" s="55">
        <v>0</v>
      </c>
      <c r="AH243" s="55">
        <v>0</v>
      </c>
      <c r="AI243" s="55"/>
      <c r="AJ243" s="7">
        <f t="shared" si="55"/>
        <v>194946</v>
      </c>
      <c r="AK243" s="48" t="str">
        <f t="shared" si="49"/>
        <v xml:space="preserve"> </v>
      </c>
      <c r="AL243" s="49" t="str">
        <f t="shared" si="50"/>
        <v xml:space="preserve"> </v>
      </c>
    </row>
    <row r="244" spans="1:38" ht="15.95" customHeight="1">
      <c r="A244" s="63" t="s">
        <v>55</v>
      </c>
      <c r="B244" s="63" t="s">
        <v>540</v>
      </c>
      <c r="C244" s="63" t="s">
        <v>191</v>
      </c>
      <c r="D244" s="63" t="s">
        <v>545</v>
      </c>
      <c r="E244" s="20">
        <v>1862.74</v>
      </c>
      <c r="F244" s="2">
        <f t="shared" si="51"/>
        <v>2931952.7600000002</v>
      </c>
      <c r="G244" s="64">
        <v>520350.22</v>
      </c>
      <c r="H244" s="41">
        <v>109140</v>
      </c>
      <c r="I244" s="2">
        <f t="shared" si="42"/>
        <v>81855</v>
      </c>
      <c r="J244" s="41">
        <v>171721</v>
      </c>
      <c r="K244" s="41">
        <v>29405</v>
      </c>
      <c r="L244" s="41">
        <v>488291</v>
      </c>
      <c r="M244" s="41">
        <v>92741</v>
      </c>
      <c r="N244" s="2">
        <f t="shared" si="43"/>
        <v>1384363.22</v>
      </c>
      <c r="O244" s="4">
        <f t="shared" si="44"/>
        <v>1547590</v>
      </c>
      <c r="P244" s="41">
        <v>878</v>
      </c>
      <c r="Q244" s="41">
        <v>53</v>
      </c>
      <c r="R244" s="4">
        <f t="shared" si="45"/>
        <v>64682</v>
      </c>
      <c r="S244" s="6">
        <f t="shared" si="52"/>
        <v>135793.74600000001</v>
      </c>
      <c r="T244" s="65">
        <v>32603397</v>
      </c>
      <c r="U244" s="6">
        <f t="shared" si="53"/>
        <v>32603.397000000001</v>
      </c>
      <c r="V244" s="6">
        <f t="shared" si="46"/>
        <v>103190.34900000002</v>
      </c>
      <c r="W244" s="4">
        <f t="shared" si="54"/>
        <v>2063807</v>
      </c>
      <c r="X244" s="25">
        <f t="shared" si="47"/>
        <v>3676079</v>
      </c>
      <c r="Y244" s="26">
        <v>0</v>
      </c>
      <c r="Z244" s="22">
        <v>0</v>
      </c>
      <c r="AA244" s="4">
        <f t="shared" si="48"/>
        <v>3676079</v>
      </c>
      <c r="AB244" s="26"/>
      <c r="AC244" s="26"/>
      <c r="AD244" s="26"/>
      <c r="AE244" s="26"/>
      <c r="AF244" s="26"/>
      <c r="AG244" s="55">
        <v>0</v>
      </c>
      <c r="AH244" s="55">
        <v>0</v>
      </c>
      <c r="AI244" s="55"/>
      <c r="AJ244" s="7">
        <f t="shared" si="55"/>
        <v>3676079</v>
      </c>
      <c r="AK244" s="48" t="str">
        <f t="shared" si="49"/>
        <v xml:space="preserve"> </v>
      </c>
      <c r="AL244" s="49" t="str">
        <f t="shared" si="50"/>
        <v xml:space="preserve"> </v>
      </c>
    </row>
    <row r="245" spans="1:38" ht="15.95" customHeight="1">
      <c r="A245" s="63" t="s">
        <v>55</v>
      </c>
      <c r="B245" s="63" t="s">
        <v>540</v>
      </c>
      <c r="C245" s="63" t="s">
        <v>97</v>
      </c>
      <c r="D245" s="63" t="s">
        <v>546</v>
      </c>
      <c r="E245" s="20">
        <v>1767.72</v>
      </c>
      <c r="F245" s="2">
        <f t="shared" si="51"/>
        <v>2782391.2800000003</v>
      </c>
      <c r="G245" s="64">
        <v>316618.2</v>
      </c>
      <c r="H245" s="41">
        <v>94648</v>
      </c>
      <c r="I245" s="2">
        <f t="shared" si="42"/>
        <v>70986</v>
      </c>
      <c r="J245" s="41">
        <v>148496</v>
      </c>
      <c r="K245" s="41">
        <v>25561</v>
      </c>
      <c r="L245" s="41">
        <v>316122</v>
      </c>
      <c r="M245" s="41">
        <v>29874</v>
      </c>
      <c r="N245" s="2">
        <f t="shared" si="43"/>
        <v>907657.2</v>
      </c>
      <c r="O245" s="4">
        <f t="shared" si="44"/>
        <v>1874734</v>
      </c>
      <c r="P245" s="41">
        <v>827</v>
      </c>
      <c r="Q245" s="41">
        <v>75</v>
      </c>
      <c r="R245" s="4">
        <f t="shared" si="45"/>
        <v>86215</v>
      </c>
      <c r="S245" s="6">
        <f t="shared" si="52"/>
        <v>128866.788</v>
      </c>
      <c r="T245" s="65">
        <v>19988523</v>
      </c>
      <c r="U245" s="6">
        <f t="shared" si="53"/>
        <v>19988.523000000001</v>
      </c>
      <c r="V245" s="6">
        <f t="shared" si="46"/>
        <v>108878.265</v>
      </c>
      <c r="W245" s="4">
        <f t="shared" si="54"/>
        <v>2177565</v>
      </c>
      <c r="X245" s="25">
        <f t="shared" si="47"/>
        <v>4138514</v>
      </c>
      <c r="Y245" s="26">
        <v>0</v>
      </c>
      <c r="Z245" s="22">
        <v>0</v>
      </c>
      <c r="AA245" s="4">
        <f t="shared" si="48"/>
        <v>4138514</v>
      </c>
      <c r="AB245" s="26"/>
      <c r="AC245" s="26"/>
      <c r="AD245" s="26"/>
      <c r="AE245" s="26"/>
      <c r="AF245" s="26"/>
      <c r="AG245" s="55">
        <v>0</v>
      </c>
      <c r="AH245" s="55">
        <v>0</v>
      </c>
      <c r="AI245" s="55"/>
      <c r="AJ245" s="7">
        <f t="shared" si="55"/>
        <v>4138514</v>
      </c>
      <c r="AK245" s="48" t="str">
        <f t="shared" si="49"/>
        <v xml:space="preserve"> </v>
      </c>
      <c r="AL245" s="49" t="str">
        <f t="shared" si="50"/>
        <v xml:space="preserve"> </v>
      </c>
    </row>
    <row r="246" spans="1:38" ht="15.95" customHeight="1">
      <c r="A246" s="63" t="s">
        <v>55</v>
      </c>
      <c r="B246" s="63" t="s">
        <v>540</v>
      </c>
      <c r="C246" s="63" t="s">
        <v>57</v>
      </c>
      <c r="D246" s="63" t="s">
        <v>547</v>
      </c>
      <c r="E246" s="20">
        <v>1267.94</v>
      </c>
      <c r="F246" s="2">
        <f t="shared" si="51"/>
        <v>1995737.56</v>
      </c>
      <c r="G246" s="64">
        <v>302209.26</v>
      </c>
      <c r="H246" s="41">
        <v>77431</v>
      </c>
      <c r="I246" s="2">
        <f t="shared" si="42"/>
        <v>58073.25</v>
      </c>
      <c r="J246" s="41">
        <v>121871</v>
      </c>
      <c r="K246" s="41">
        <v>20859</v>
      </c>
      <c r="L246" s="41">
        <v>304349</v>
      </c>
      <c r="M246" s="41">
        <v>57692</v>
      </c>
      <c r="N246" s="2">
        <f t="shared" si="43"/>
        <v>865053.51</v>
      </c>
      <c r="O246" s="4">
        <f t="shared" si="44"/>
        <v>1130684</v>
      </c>
      <c r="P246" s="41">
        <v>698</v>
      </c>
      <c r="Q246" s="41">
        <v>33</v>
      </c>
      <c r="R246" s="4">
        <f t="shared" si="45"/>
        <v>32017</v>
      </c>
      <c r="S246" s="6">
        <f t="shared" si="52"/>
        <v>92432.826000000001</v>
      </c>
      <c r="T246" s="65">
        <v>19115070</v>
      </c>
      <c r="U246" s="6">
        <f t="shared" si="53"/>
        <v>19115.07</v>
      </c>
      <c r="V246" s="6">
        <f t="shared" si="46"/>
        <v>73317.755999999994</v>
      </c>
      <c r="W246" s="4">
        <f t="shared" si="54"/>
        <v>1466355</v>
      </c>
      <c r="X246" s="25">
        <f t="shared" si="47"/>
        <v>2629056</v>
      </c>
      <c r="Y246" s="26">
        <v>0</v>
      </c>
      <c r="Z246" s="22">
        <v>0</v>
      </c>
      <c r="AA246" s="4">
        <f t="shared" si="48"/>
        <v>2629056</v>
      </c>
      <c r="AB246" s="26"/>
      <c r="AC246" s="26"/>
      <c r="AD246" s="26"/>
      <c r="AE246" s="26"/>
      <c r="AF246" s="26"/>
      <c r="AG246" s="55">
        <v>0</v>
      </c>
      <c r="AH246" s="55">
        <v>0</v>
      </c>
      <c r="AI246" s="55"/>
      <c r="AJ246" s="7">
        <f t="shared" si="55"/>
        <v>2629056</v>
      </c>
      <c r="AK246" s="48" t="str">
        <f t="shared" si="49"/>
        <v xml:space="preserve"> </v>
      </c>
      <c r="AL246" s="49" t="str">
        <f t="shared" si="50"/>
        <v xml:space="preserve"> </v>
      </c>
    </row>
    <row r="247" spans="1:38" ht="15.95" customHeight="1">
      <c r="A247" s="63" t="s">
        <v>55</v>
      </c>
      <c r="B247" s="63" t="s">
        <v>540</v>
      </c>
      <c r="C247" s="63" t="s">
        <v>14</v>
      </c>
      <c r="D247" s="63" t="s">
        <v>548</v>
      </c>
      <c r="E247" s="20">
        <v>403.5</v>
      </c>
      <c r="F247" s="2">
        <f t="shared" si="51"/>
        <v>635109</v>
      </c>
      <c r="G247" s="64">
        <v>78927.960000000006</v>
      </c>
      <c r="H247" s="41">
        <v>19505</v>
      </c>
      <c r="I247" s="2">
        <f t="shared" si="42"/>
        <v>14628.75</v>
      </c>
      <c r="J247" s="41">
        <v>30677</v>
      </c>
      <c r="K247" s="41">
        <v>5256</v>
      </c>
      <c r="L247" s="41">
        <v>109290</v>
      </c>
      <c r="M247" s="41">
        <v>31475</v>
      </c>
      <c r="N247" s="2">
        <f t="shared" si="43"/>
        <v>270254.71000000002</v>
      </c>
      <c r="O247" s="4">
        <f t="shared" si="44"/>
        <v>364854</v>
      </c>
      <c r="P247" s="41">
        <v>190</v>
      </c>
      <c r="Q247" s="41">
        <v>95</v>
      </c>
      <c r="R247" s="4">
        <f t="shared" si="45"/>
        <v>25090</v>
      </c>
      <c r="S247" s="6">
        <f t="shared" si="52"/>
        <v>29415.15</v>
      </c>
      <c r="T247" s="65">
        <v>4713971</v>
      </c>
      <c r="U247" s="6">
        <f t="shared" si="53"/>
        <v>4713.9709999999995</v>
      </c>
      <c r="V247" s="6">
        <f t="shared" si="46"/>
        <v>24701.179000000004</v>
      </c>
      <c r="W247" s="4">
        <f t="shared" si="54"/>
        <v>494024</v>
      </c>
      <c r="X247" s="25">
        <f t="shared" si="47"/>
        <v>883968</v>
      </c>
      <c r="Y247" s="26">
        <v>0</v>
      </c>
      <c r="Z247" s="22">
        <v>0</v>
      </c>
      <c r="AA247" s="4">
        <f t="shared" si="48"/>
        <v>883968</v>
      </c>
      <c r="AB247" s="26"/>
      <c r="AC247" s="26"/>
      <c r="AD247" s="26"/>
      <c r="AE247" s="26"/>
      <c r="AF247" s="26"/>
      <c r="AG247" s="55">
        <v>0</v>
      </c>
      <c r="AH247" s="55">
        <v>0</v>
      </c>
      <c r="AI247" s="55"/>
      <c r="AJ247" s="7">
        <f t="shared" si="55"/>
        <v>883968</v>
      </c>
      <c r="AK247" s="48" t="str">
        <f t="shared" si="49"/>
        <v xml:space="preserve"> </v>
      </c>
      <c r="AL247" s="49" t="str">
        <f t="shared" si="50"/>
        <v xml:space="preserve"> </v>
      </c>
    </row>
    <row r="248" spans="1:38" ht="15.95" customHeight="1">
      <c r="A248" s="63" t="s">
        <v>55</v>
      </c>
      <c r="B248" s="63" t="s">
        <v>540</v>
      </c>
      <c r="C248" s="63" t="s">
        <v>238</v>
      </c>
      <c r="D248" s="63" t="s">
        <v>549</v>
      </c>
      <c r="E248" s="20">
        <v>531.91999999999996</v>
      </c>
      <c r="F248" s="2">
        <f t="shared" si="51"/>
        <v>837242.08</v>
      </c>
      <c r="G248" s="64">
        <v>185856.6</v>
      </c>
      <c r="H248" s="41">
        <v>28018</v>
      </c>
      <c r="I248" s="2">
        <f t="shared" si="42"/>
        <v>21013.5</v>
      </c>
      <c r="J248" s="41">
        <v>43677</v>
      </c>
      <c r="K248" s="41">
        <v>7563</v>
      </c>
      <c r="L248" s="41">
        <v>156160</v>
      </c>
      <c r="M248" s="41">
        <v>20880</v>
      </c>
      <c r="N248" s="2">
        <f t="shared" si="43"/>
        <v>435150.1</v>
      </c>
      <c r="O248" s="4">
        <f t="shared" si="44"/>
        <v>402092</v>
      </c>
      <c r="P248" s="41">
        <v>254</v>
      </c>
      <c r="Q248" s="41">
        <v>70</v>
      </c>
      <c r="R248" s="4">
        <f t="shared" si="45"/>
        <v>24714</v>
      </c>
      <c r="S248" s="6">
        <f t="shared" si="52"/>
        <v>38776.968000000001</v>
      </c>
      <c r="T248" s="65">
        <v>11102545</v>
      </c>
      <c r="U248" s="6">
        <f t="shared" si="53"/>
        <v>11102.545</v>
      </c>
      <c r="V248" s="6">
        <f t="shared" si="46"/>
        <v>27674.423000000003</v>
      </c>
      <c r="W248" s="4">
        <f t="shared" si="54"/>
        <v>553488</v>
      </c>
      <c r="X248" s="25">
        <f t="shared" si="47"/>
        <v>980294</v>
      </c>
      <c r="Y248" s="26">
        <v>0</v>
      </c>
      <c r="Z248" s="22">
        <v>0</v>
      </c>
      <c r="AA248" s="4">
        <f t="shared" si="48"/>
        <v>980294</v>
      </c>
      <c r="AB248" s="26"/>
      <c r="AC248" s="26"/>
      <c r="AD248" s="26"/>
      <c r="AE248" s="26"/>
      <c r="AF248" s="26"/>
      <c r="AG248" s="55">
        <v>0</v>
      </c>
      <c r="AH248" s="55">
        <v>0</v>
      </c>
      <c r="AI248" s="55"/>
      <c r="AJ248" s="7">
        <f t="shared" si="55"/>
        <v>980294</v>
      </c>
      <c r="AK248" s="48" t="str">
        <f t="shared" si="49"/>
        <v xml:space="preserve"> </v>
      </c>
      <c r="AL248" s="49" t="str">
        <f t="shared" si="50"/>
        <v xml:space="preserve"> </v>
      </c>
    </row>
    <row r="249" spans="1:38" ht="15.95" customHeight="1">
      <c r="A249" s="63" t="s">
        <v>55</v>
      </c>
      <c r="B249" s="63" t="s">
        <v>540</v>
      </c>
      <c r="C249" s="63" t="s">
        <v>27</v>
      </c>
      <c r="D249" s="63" t="s">
        <v>550</v>
      </c>
      <c r="E249" s="20">
        <v>1133.68</v>
      </c>
      <c r="F249" s="2">
        <f t="shared" si="51"/>
        <v>1784412.32</v>
      </c>
      <c r="G249" s="64">
        <v>298464.46000000002</v>
      </c>
      <c r="H249" s="41">
        <v>61052</v>
      </c>
      <c r="I249" s="2">
        <f t="shared" si="42"/>
        <v>45789</v>
      </c>
      <c r="J249" s="41">
        <v>95740</v>
      </c>
      <c r="K249" s="41">
        <v>16450</v>
      </c>
      <c r="L249" s="41">
        <v>233499</v>
      </c>
      <c r="M249" s="41">
        <v>23643</v>
      </c>
      <c r="N249" s="2">
        <f t="shared" si="43"/>
        <v>713585.46</v>
      </c>
      <c r="O249" s="4">
        <f t="shared" si="44"/>
        <v>1070827</v>
      </c>
      <c r="P249" s="41">
        <v>714</v>
      </c>
      <c r="Q249" s="41">
        <v>46</v>
      </c>
      <c r="R249" s="4">
        <f t="shared" si="45"/>
        <v>45653</v>
      </c>
      <c r="S249" s="6">
        <f t="shared" si="52"/>
        <v>82645.271999999997</v>
      </c>
      <c r="T249" s="65">
        <v>18854356</v>
      </c>
      <c r="U249" s="6">
        <f t="shared" si="53"/>
        <v>18854.356</v>
      </c>
      <c r="V249" s="6">
        <f t="shared" si="46"/>
        <v>63790.915999999997</v>
      </c>
      <c r="W249" s="4">
        <f t="shared" si="54"/>
        <v>1275818</v>
      </c>
      <c r="X249" s="25">
        <f t="shared" si="47"/>
        <v>2392298</v>
      </c>
      <c r="Y249" s="26">
        <v>0</v>
      </c>
      <c r="Z249" s="22">
        <v>0</v>
      </c>
      <c r="AA249" s="4">
        <f t="shared" si="48"/>
        <v>2392298</v>
      </c>
      <c r="AB249" s="26"/>
      <c r="AC249" s="26"/>
      <c r="AD249" s="26"/>
      <c r="AE249" s="26"/>
      <c r="AF249" s="26"/>
      <c r="AG249" s="55">
        <v>0</v>
      </c>
      <c r="AH249" s="55">
        <v>0</v>
      </c>
      <c r="AI249" s="55"/>
      <c r="AJ249" s="7">
        <f t="shared" si="55"/>
        <v>2392298</v>
      </c>
      <c r="AK249" s="48" t="str">
        <f t="shared" si="49"/>
        <v xml:space="preserve"> </v>
      </c>
      <c r="AL249" s="49" t="str">
        <f t="shared" si="50"/>
        <v xml:space="preserve"> </v>
      </c>
    </row>
    <row r="250" spans="1:38" ht="15.95" customHeight="1">
      <c r="A250" s="63" t="s">
        <v>55</v>
      </c>
      <c r="B250" s="63" t="s">
        <v>540</v>
      </c>
      <c r="C250" s="63" t="s">
        <v>89</v>
      </c>
      <c r="D250" s="63" t="s">
        <v>551</v>
      </c>
      <c r="E250" s="20">
        <v>358.42</v>
      </c>
      <c r="F250" s="2">
        <f t="shared" si="51"/>
        <v>564153.08000000007</v>
      </c>
      <c r="G250" s="64">
        <v>94712.4</v>
      </c>
      <c r="H250" s="41">
        <v>18179</v>
      </c>
      <c r="I250" s="2">
        <f t="shared" si="42"/>
        <v>13634.25</v>
      </c>
      <c r="J250" s="41">
        <v>28480</v>
      </c>
      <c r="K250" s="41">
        <v>4899</v>
      </c>
      <c r="L250" s="41">
        <v>95030</v>
      </c>
      <c r="M250" s="41">
        <v>14378</v>
      </c>
      <c r="N250" s="2">
        <f t="shared" si="43"/>
        <v>251133.65</v>
      </c>
      <c r="O250" s="4">
        <f t="shared" si="44"/>
        <v>313019</v>
      </c>
      <c r="P250" s="41">
        <v>120</v>
      </c>
      <c r="Q250" s="41">
        <v>84</v>
      </c>
      <c r="R250" s="4">
        <f t="shared" si="45"/>
        <v>14011</v>
      </c>
      <c r="S250" s="6">
        <f t="shared" si="52"/>
        <v>26128.817999999999</v>
      </c>
      <c r="T250" s="65">
        <v>5785730</v>
      </c>
      <c r="U250" s="6">
        <f t="shared" si="53"/>
        <v>5785.73</v>
      </c>
      <c r="V250" s="6">
        <f t="shared" si="46"/>
        <v>20343.088</v>
      </c>
      <c r="W250" s="4">
        <f t="shared" si="54"/>
        <v>406862</v>
      </c>
      <c r="X250" s="25">
        <f t="shared" si="47"/>
        <v>733892</v>
      </c>
      <c r="Y250" s="26">
        <v>0</v>
      </c>
      <c r="Z250" s="22">
        <v>0</v>
      </c>
      <c r="AA250" s="4">
        <f t="shared" si="48"/>
        <v>733892</v>
      </c>
      <c r="AB250" s="26"/>
      <c r="AC250" s="26"/>
      <c r="AD250" s="26"/>
      <c r="AE250" s="26"/>
      <c r="AF250" s="26"/>
      <c r="AG250" s="55">
        <v>0</v>
      </c>
      <c r="AH250" s="55">
        <v>0</v>
      </c>
      <c r="AI250" s="55"/>
      <c r="AJ250" s="7">
        <f t="shared" si="55"/>
        <v>733892</v>
      </c>
      <c r="AK250" s="48" t="str">
        <f t="shared" si="49"/>
        <v xml:space="preserve"> </v>
      </c>
      <c r="AL250" s="49" t="str">
        <f t="shared" si="50"/>
        <v xml:space="preserve"> </v>
      </c>
    </row>
    <row r="251" spans="1:38" ht="15.95" customHeight="1">
      <c r="A251" s="63" t="s">
        <v>55</v>
      </c>
      <c r="B251" s="63" t="s">
        <v>540</v>
      </c>
      <c r="C251" s="63" t="s">
        <v>18</v>
      </c>
      <c r="D251" s="63" t="s">
        <v>552</v>
      </c>
      <c r="E251" s="20">
        <v>3874.77</v>
      </c>
      <c r="F251" s="2">
        <f t="shared" si="51"/>
        <v>6098887.9799999995</v>
      </c>
      <c r="G251" s="64">
        <v>917403.07</v>
      </c>
      <c r="H251" s="41">
        <v>214971</v>
      </c>
      <c r="I251" s="2">
        <f t="shared" si="42"/>
        <v>161228.25</v>
      </c>
      <c r="J251" s="41">
        <v>338690</v>
      </c>
      <c r="K251" s="41">
        <v>57934</v>
      </c>
      <c r="L251" s="41">
        <v>677817</v>
      </c>
      <c r="M251" s="41">
        <v>28561</v>
      </c>
      <c r="N251" s="2">
        <f t="shared" si="43"/>
        <v>2181633.3199999998</v>
      </c>
      <c r="O251" s="4">
        <f t="shared" si="44"/>
        <v>3917255</v>
      </c>
      <c r="P251" s="41">
        <v>1687</v>
      </c>
      <c r="Q251" s="41">
        <v>33</v>
      </c>
      <c r="R251" s="4">
        <f t="shared" si="45"/>
        <v>77383</v>
      </c>
      <c r="S251" s="6">
        <f t="shared" si="52"/>
        <v>282470.73300000001</v>
      </c>
      <c r="T251" s="65">
        <v>57880320</v>
      </c>
      <c r="U251" s="6">
        <f t="shared" si="53"/>
        <v>57880.32</v>
      </c>
      <c r="V251" s="6">
        <f t="shared" si="46"/>
        <v>224590.413</v>
      </c>
      <c r="W251" s="4">
        <f t="shared" si="54"/>
        <v>4491808</v>
      </c>
      <c r="X251" s="25">
        <f t="shared" si="47"/>
        <v>8486446</v>
      </c>
      <c r="Y251" s="26">
        <v>0</v>
      </c>
      <c r="Z251" s="22">
        <v>0</v>
      </c>
      <c r="AA251" s="4">
        <f t="shared" si="48"/>
        <v>8486446</v>
      </c>
      <c r="AB251" s="26"/>
      <c r="AC251" s="26"/>
      <c r="AD251" s="26"/>
      <c r="AE251" s="26"/>
      <c r="AF251" s="26"/>
      <c r="AG251" s="55">
        <v>0</v>
      </c>
      <c r="AH251" s="55">
        <v>0</v>
      </c>
      <c r="AI251" s="55"/>
      <c r="AJ251" s="7">
        <f t="shared" si="55"/>
        <v>8486446</v>
      </c>
      <c r="AK251" s="48" t="str">
        <f t="shared" si="49"/>
        <v xml:space="preserve"> </v>
      </c>
      <c r="AL251" s="49" t="str">
        <f t="shared" si="50"/>
        <v xml:space="preserve"> </v>
      </c>
    </row>
    <row r="252" spans="1:38" ht="15.95" customHeight="1">
      <c r="A252" s="63" t="s">
        <v>55</v>
      </c>
      <c r="B252" s="63" t="s">
        <v>540</v>
      </c>
      <c r="C252" s="63" t="s">
        <v>92</v>
      </c>
      <c r="D252" s="63" t="s">
        <v>553</v>
      </c>
      <c r="E252" s="20">
        <v>928.88</v>
      </c>
      <c r="F252" s="2">
        <f t="shared" si="51"/>
        <v>1462057.1199999999</v>
      </c>
      <c r="G252" s="64">
        <v>144995.18</v>
      </c>
      <c r="H252" s="41">
        <v>51004</v>
      </c>
      <c r="I252" s="2">
        <f t="shared" si="42"/>
        <v>38253</v>
      </c>
      <c r="J252" s="41">
        <v>80174</v>
      </c>
      <c r="K252" s="41">
        <v>13750</v>
      </c>
      <c r="L252" s="41">
        <v>152560</v>
      </c>
      <c r="M252" s="41">
        <v>11287</v>
      </c>
      <c r="N252" s="2">
        <f t="shared" si="43"/>
        <v>441019.18</v>
      </c>
      <c r="O252" s="4">
        <f t="shared" si="44"/>
        <v>1021038</v>
      </c>
      <c r="P252" s="41">
        <v>282</v>
      </c>
      <c r="Q252" s="41">
        <v>81</v>
      </c>
      <c r="R252" s="4">
        <f t="shared" si="45"/>
        <v>31750</v>
      </c>
      <c r="S252" s="6">
        <f t="shared" si="52"/>
        <v>67715.351999999999</v>
      </c>
      <c r="T252" s="65">
        <v>8776948</v>
      </c>
      <c r="U252" s="6">
        <f t="shared" si="53"/>
        <v>8776.9480000000003</v>
      </c>
      <c r="V252" s="6">
        <f t="shared" si="46"/>
        <v>58938.403999999995</v>
      </c>
      <c r="W252" s="4">
        <f t="shared" si="54"/>
        <v>1178768</v>
      </c>
      <c r="X252" s="25">
        <f t="shared" si="47"/>
        <v>2231556</v>
      </c>
      <c r="Y252" s="26">
        <v>0</v>
      </c>
      <c r="Z252" s="22">
        <v>0</v>
      </c>
      <c r="AA252" s="4">
        <f t="shared" si="48"/>
        <v>2231556</v>
      </c>
      <c r="AB252" s="26"/>
      <c r="AC252" s="26"/>
      <c r="AD252" s="26"/>
      <c r="AE252" s="26"/>
      <c r="AF252" s="26"/>
      <c r="AG252" s="55">
        <v>0</v>
      </c>
      <c r="AH252" s="55">
        <v>0</v>
      </c>
      <c r="AI252" s="55">
        <v>273</v>
      </c>
      <c r="AJ252" s="7">
        <f t="shared" si="55"/>
        <v>2231829</v>
      </c>
      <c r="AK252" s="48" t="str">
        <f t="shared" si="49"/>
        <v xml:space="preserve"> </v>
      </c>
      <c r="AL252" s="49" t="str">
        <f t="shared" si="50"/>
        <v xml:space="preserve"> </v>
      </c>
    </row>
    <row r="253" spans="1:38" ht="15.95" customHeight="1">
      <c r="A253" s="63" t="s">
        <v>55</v>
      </c>
      <c r="B253" s="63" t="s">
        <v>540</v>
      </c>
      <c r="C253" s="63" t="s">
        <v>216</v>
      </c>
      <c r="D253" s="63" t="s">
        <v>554</v>
      </c>
      <c r="E253" s="20">
        <v>1058.53</v>
      </c>
      <c r="F253" s="2">
        <f t="shared" si="51"/>
        <v>1666126.22</v>
      </c>
      <c r="G253" s="64">
        <v>102092.56</v>
      </c>
      <c r="H253" s="41">
        <v>58632</v>
      </c>
      <c r="I253" s="2">
        <f t="shared" si="42"/>
        <v>43974</v>
      </c>
      <c r="J253" s="41">
        <v>92207</v>
      </c>
      <c r="K253" s="41">
        <v>15796</v>
      </c>
      <c r="L253" s="41">
        <v>231434</v>
      </c>
      <c r="M253" s="41">
        <v>13452</v>
      </c>
      <c r="N253" s="2">
        <f t="shared" si="43"/>
        <v>498955.56</v>
      </c>
      <c r="O253" s="4">
        <f t="shared" si="44"/>
        <v>1167171</v>
      </c>
      <c r="P253" s="41">
        <v>589</v>
      </c>
      <c r="Q253" s="41">
        <v>70</v>
      </c>
      <c r="R253" s="4">
        <f t="shared" si="45"/>
        <v>57310</v>
      </c>
      <c r="S253" s="6">
        <f t="shared" si="52"/>
        <v>77166.837</v>
      </c>
      <c r="T253" s="65">
        <v>6403872</v>
      </c>
      <c r="U253" s="6">
        <f t="shared" si="53"/>
        <v>6403.8720000000003</v>
      </c>
      <c r="V253" s="6">
        <f t="shared" si="46"/>
        <v>70762.964999999997</v>
      </c>
      <c r="W253" s="4">
        <f t="shared" si="54"/>
        <v>1415259</v>
      </c>
      <c r="X253" s="25">
        <f t="shared" si="47"/>
        <v>2639740</v>
      </c>
      <c r="Y253" s="26">
        <v>0</v>
      </c>
      <c r="Z253" s="22">
        <v>0</v>
      </c>
      <c r="AA253" s="4">
        <f t="shared" si="48"/>
        <v>2639740</v>
      </c>
      <c r="AB253" s="26"/>
      <c r="AC253" s="26"/>
      <c r="AD253" s="26"/>
      <c r="AE253" s="26"/>
      <c r="AF253" s="26"/>
      <c r="AG253" s="55">
        <v>0</v>
      </c>
      <c r="AH253" s="55">
        <v>0</v>
      </c>
      <c r="AI253" s="55"/>
      <c r="AJ253" s="7">
        <f t="shared" si="55"/>
        <v>2639740</v>
      </c>
      <c r="AK253" s="48" t="str">
        <f t="shared" si="49"/>
        <v xml:space="preserve"> </v>
      </c>
      <c r="AL253" s="49" t="str">
        <f t="shared" si="50"/>
        <v xml:space="preserve"> </v>
      </c>
    </row>
    <row r="254" spans="1:38" ht="15.95" customHeight="1">
      <c r="A254" s="63" t="s">
        <v>55</v>
      </c>
      <c r="B254" s="63" t="s">
        <v>540</v>
      </c>
      <c r="C254" s="63" t="s">
        <v>217</v>
      </c>
      <c r="D254" s="63" t="s">
        <v>555</v>
      </c>
      <c r="E254" s="20">
        <v>499.92</v>
      </c>
      <c r="F254" s="2">
        <f t="shared" si="51"/>
        <v>786874.08000000007</v>
      </c>
      <c r="G254" s="64">
        <v>63253.22</v>
      </c>
      <c r="H254" s="41">
        <v>18336</v>
      </c>
      <c r="I254" s="2">
        <f t="shared" si="42"/>
        <v>13752</v>
      </c>
      <c r="J254" s="41">
        <v>28954</v>
      </c>
      <c r="K254" s="41">
        <v>4931</v>
      </c>
      <c r="L254" s="41">
        <v>84429</v>
      </c>
      <c r="M254" s="41">
        <v>30379</v>
      </c>
      <c r="N254" s="2">
        <f t="shared" si="43"/>
        <v>225698.22</v>
      </c>
      <c r="O254" s="4">
        <f t="shared" si="44"/>
        <v>561176</v>
      </c>
      <c r="P254" s="41">
        <v>136</v>
      </c>
      <c r="Q254" s="41">
        <v>143</v>
      </c>
      <c r="R254" s="4">
        <f t="shared" si="45"/>
        <v>27033</v>
      </c>
      <c r="S254" s="6">
        <f t="shared" si="52"/>
        <v>36444.167999999998</v>
      </c>
      <c r="T254" s="65">
        <v>3861613</v>
      </c>
      <c r="U254" s="6">
        <f t="shared" si="53"/>
        <v>3861.6129999999998</v>
      </c>
      <c r="V254" s="6">
        <f t="shared" si="46"/>
        <v>32582.554999999997</v>
      </c>
      <c r="W254" s="4">
        <f t="shared" si="54"/>
        <v>651651</v>
      </c>
      <c r="X254" s="25">
        <f t="shared" si="47"/>
        <v>1239860</v>
      </c>
      <c r="Y254" s="26">
        <v>0</v>
      </c>
      <c r="Z254" s="22">
        <v>0</v>
      </c>
      <c r="AA254" s="4">
        <f t="shared" si="48"/>
        <v>1239860</v>
      </c>
      <c r="AB254" s="26"/>
      <c r="AC254" s="26"/>
      <c r="AD254" s="26"/>
      <c r="AE254" s="26"/>
      <c r="AF254" s="26"/>
      <c r="AG254" s="55">
        <v>0</v>
      </c>
      <c r="AH254" s="55">
        <v>0</v>
      </c>
      <c r="AI254" s="55"/>
      <c r="AJ254" s="7">
        <f t="shared" si="55"/>
        <v>1239860</v>
      </c>
      <c r="AK254" s="48" t="str">
        <f t="shared" si="49"/>
        <v xml:space="preserve"> </v>
      </c>
      <c r="AL254" s="49" t="str">
        <f t="shared" si="50"/>
        <v xml:space="preserve"> </v>
      </c>
    </row>
    <row r="255" spans="1:38" ht="15.95" customHeight="1">
      <c r="A255" s="63" t="s">
        <v>55</v>
      </c>
      <c r="B255" s="63" t="s">
        <v>540</v>
      </c>
      <c r="C255" s="63" t="s">
        <v>164</v>
      </c>
      <c r="D255" s="63" t="s">
        <v>556</v>
      </c>
      <c r="E255" s="20">
        <v>837.19</v>
      </c>
      <c r="F255" s="2">
        <f t="shared" si="51"/>
        <v>1317737.06</v>
      </c>
      <c r="G255" s="64">
        <v>113207.03999999999</v>
      </c>
      <c r="H255" s="41">
        <v>47084</v>
      </c>
      <c r="I255" s="2">
        <f t="shared" si="42"/>
        <v>35313</v>
      </c>
      <c r="J255" s="41">
        <v>74239</v>
      </c>
      <c r="K255" s="41">
        <v>12696</v>
      </c>
      <c r="L255" s="41">
        <v>107737</v>
      </c>
      <c r="M255" s="41">
        <v>13111</v>
      </c>
      <c r="N255" s="2">
        <f t="shared" si="43"/>
        <v>356303.04</v>
      </c>
      <c r="O255" s="4">
        <f t="shared" si="44"/>
        <v>961434</v>
      </c>
      <c r="P255" s="41">
        <v>296</v>
      </c>
      <c r="Q255" s="41">
        <v>53</v>
      </c>
      <c r="R255" s="4">
        <f t="shared" si="45"/>
        <v>21806</v>
      </c>
      <c r="S255" s="6">
        <f t="shared" si="52"/>
        <v>61031.150999999998</v>
      </c>
      <c r="T255" s="65">
        <v>6923978</v>
      </c>
      <c r="U255" s="6">
        <f t="shared" si="53"/>
        <v>6923.9780000000001</v>
      </c>
      <c r="V255" s="6">
        <f t="shared" si="46"/>
        <v>54107.172999999995</v>
      </c>
      <c r="W255" s="4">
        <f t="shared" si="54"/>
        <v>1082143</v>
      </c>
      <c r="X255" s="25">
        <f t="shared" si="47"/>
        <v>2065383</v>
      </c>
      <c r="Y255" s="26">
        <v>0</v>
      </c>
      <c r="Z255" s="22">
        <v>0</v>
      </c>
      <c r="AA255" s="4">
        <f t="shared" si="48"/>
        <v>2065383</v>
      </c>
      <c r="AB255" s="26">
        <v>3276</v>
      </c>
      <c r="AC255" s="26"/>
      <c r="AD255" s="26"/>
      <c r="AE255" s="26"/>
      <c r="AF255" s="26"/>
      <c r="AG255" s="55">
        <v>0</v>
      </c>
      <c r="AH255" s="55">
        <v>0</v>
      </c>
      <c r="AI255" s="55"/>
      <c r="AJ255" s="7">
        <f t="shared" si="55"/>
        <v>2062107</v>
      </c>
      <c r="AK255" s="48" t="str">
        <f t="shared" si="49"/>
        <v xml:space="preserve"> </v>
      </c>
      <c r="AL255" s="49" t="str">
        <f t="shared" si="50"/>
        <v xml:space="preserve"> </v>
      </c>
    </row>
    <row r="256" spans="1:38" ht="15.95" customHeight="1">
      <c r="A256" s="63" t="s">
        <v>55</v>
      </c>
      <c r="B256" s="63" t="s">
        <v>540</v>
      </c>
      <c r="C256" s="63" t="s">
        <v>165</v>
      </c>
      <c r="D256" s="63" t="s">
        <v>557</v>
      </c>
      <c r="E256" s="20">
        <v>672.93</v>
      </c>
      <c r="F256" s="2">
        <f t="shared" si="51"/>
        <v>1059191.8199999998</v>
      </c>
      <c r="G256" s="64">
        <v>91294.43</v>
      </c>
      <c r="H256" s="41">
        <v>34104</v>
      </c>
      <c r="I256" s="2">
        <f t="shared" si="42"/>
        <v>25578</v>
      </c>
      <c r="J256" s="41">
        <v>53807</v>
      </c>
      <c r="K256" s="41">
        <v>9193</v>
      </c>
      <c r="L256" s="41">
        <v>172080</v>
      </c>
      <c r="M256" s="41">
        <v>0</v>
      </c>
      <c r="N256" s="2">
        <f t="shared" si="43"/>
        <v>351952.43</v>
      </c>
      <c r="O256" s="4">
        <f t="shared" si="44"/>
        <v>707239</v>
      </c>
      <c r="P256" s="41">
        <v>12</v>
      </c>
      <c r="Q256" s="41">
        <v>75</v>
      </c>
      <c r="R256" s="4">
        <f t="shared" si="45"/>
        <v>1251</v>
      </c>
      <c r="S256" s="6">
        <f t="shared" si="52"/>
        <v>49056.597000000002</v>
      </c>
      <c r="T256" s="65">
        <v>5752642</v>
      </c>
      <c r="U256" s="6">
        <f t="shared" si="53"/>
        <v>5752.6419999999998</v>
      </c>
      <c r="V256" s="6">
        <f t="shared" si="46"/>
        <v>43303.955000000002</v>
      </c>
      <c r="W256" s="4">
        <f t="shared" si="54"/>
        <v>866079</v>
      </c>
      <c r="X256" s="25">
        <f t="shared" si="47"/>
        <v>1574569</v>
      </c>
      <c r="Y256" s="26">
        <v>0</v>
      </c>
      <c r="Z256" s="22">
        <v>0</v>
      </c>
      <c r="AA256" s="4">
        <f t="shared" si="48"/>
        <v>1574569</v>
      </c>
      <c r="AB256" s="26"/>
      <c r="AC256" s="26"/>
      <c r="AD256" s="26"/>
      <c r="AE256" s="26"/>
      <c r="AF256" s="26"/>
      <c r="AG256" s="55">
        <v>0</v>
      </c>
      <c r="AH256" s="55">
        <v>0</v>
      </c>
      <c r="AI256" s="55"/>
      <c r="AJ256" s="7">
        <f t="shared" si="55"/>
        <v>1574569</v>
      </c>
      <c r="AK256" s="48" t="str">
        <f t="shared" si="49"/>
        <v xml:space="preserve"> </v>
      </c>
      <c r="AL256" s="49" t="str">
        <f t="shared" si="50"/>
        <v xml:space="preserve"> </v>
      </c>
    </row>
    <row r="257" spans="1:38" ht="15.95" customHeight="1">
      <c r="A257" s="63" t="s">
        <v>166</v>
      </c>
      <c r="B257" s="63" t="s">
        <v>558</v>
      </c>
      <c r="C257" s="63" t="s">
        <v>63</v>
      </c>
      <c r="D257" s="63" t="s">
        <v>559</v>
      </c>
      <c r="E257" s="20">
        <v>233.18</v>
      </c>
      <c r="F257" s="2">
        <f t="shared" si="51"/>
        <v>367025.32</v>
      </c>
      <c r="G257" s="64">
        <v>74471.149999999994</v>
      </c>
      <c r="H257" s="41">
        <v>18052</v>
      </c>
      <c r="I257" s="2">
        <f t="shared" si="42"/>
        <v>13539</v>
      </c>
      <c r="J257" s="41">
        <v>17199</v>
      </c>
      <c r="K257" s="41">
        <v>0</v>
      </c>
      <c r="L257" s="41">
        <v>0</v>
      </c>
      <c r="M257" s="41">
        <v>33655</v>
      </c>
      <c r="N257" s="2">
        <f t="shared" si="43"/>
        <v>138864.15</v>
      </c>
      <c r="O257" s="4">
        <f t="shared" si="44"/>
        <v>228161</v>
      </c>
      <c r="P257" s="41">
        <v>112</v>
      </c>
      <c r="Q257" s="41">
        <v>81</v>
      </c>
      <c r="R257" s="4">
        <f t="shared" si="45"/>
        <v>12610</v>
      </c>
      <c r="S257" s="6">
        <f t="shared" si="52"/>
        <v>16998.822</v>
      </c>
      <c r="T257" s="65">
        <v>4446039</v>
      </c>
      <c r="U257" s="6">
        <f t="shared" si="53"/>
        <v>4446.0389999999998</v>
      </c>
      <c r="V257" s="6">
        <f t="shared" si="46"/>
        <v>12552.782999999999</v>
      </c>
      <c r="W257" s="4">
        <f t="shared" si="54"/>
        <v>251056</v>
      </c>
      <c r="X257" s="25">
        <f t="shared" si="47"/>
        <v>491827</v>
      </c>
      <c r="Y257" s="26">
        <v>0</v>
      </c>
      <c r="Z257" s="22">
        <v>0</v>
      </c>
      <c r="AA257" s="4">
        <f t="shared" si="48"/>
        <v>491827</v>
      </c>
      <c r="AB257" s="26"/>
      <c r="AC257" s="26"/>
      <c r="AD257" s="26"/>
      <c r="AE257" s="26"/>
      <c r="AF257" s="26"/>
      <c r="AG257" s="55">
        <v>0</v>
      </c>
      <c r="AH257" s="55">
        <v>0</v>
      </c>
      <c r="AI257" s="55"/>
      <c r="AJ257" s="7">
        <f t="shared" si="55"/>
        <v>491827</v>
      </c>
      <c r="AK257" s="48" t="str">
        <f t="shared" si="49"/>
        <v xml:space="preserve"> </v>
      </c>
      <c r="AL257" s="49" t="str">
        <f t="shared" si="50"/>
        <v xml:space="preserve"> </v>
      </c>
    </row>
    <row r="258" spans="1:38" ht="15.95" customHeight="1">
      <c r="A258" s="63" t="s">
        <v>166</v>
      </c>
      <c r="B258" s="63" t="s">
        <v>558</v>
      </c>
      <c r="C258" s="63" t="s">
        <v>52</v>
      </c>
      <c r="D258" s="63" t="s">
        <v>560</v>
      </c>
      <c r="E258" s="20">
        <v>1728.26</v>
      </c>
      <c r="F258" s="2">
        <f t="shared" si="51"/>
        <v>2720281.2399999998</v>
      </c>
      <c r="G258" s="64">
        <v>549613.02</v>
      </c>
      <c r="H258" s="41">
        <v>165431</v>
      </c>
      <c r="I258" s="2">
        <f t="shared" si="42"/>
        <v>124073.25</v>
      </c>
      <c r="J258" s="41">
        <v>158437</v>
      </c>
      <c r="K258" s="41">
        <v>131120</v>
      </c>
      <c r="L258" s="41">
        <v>400063</v>
      </c>
      <c r="M258" s="41">
        <v>56177</v>
      </c>
      <c r="N258" s="2">
        <f t="shared" si="43"/>
        <v>1419483.27</v>
      </c>
      <c r="O258" s="4">
        <f t="shared" si="44"/>
        <v>1300798</v>
      </c>
      <c r="P258" s="41">
        <v>928</v>
      </c>
      <c r="Q258" s="41">
        <v>44</v>
      </c>
      <c r="R258" s="4">
        <f t="shared" si="45"/>
        <v>56756</v>
      </c>
      <c r="S258" s="6">
        <f t="shared" si="52"/>
        <v>125990.15399999999</v>
      </c>
      <c r="T258" s="65">
        <v>33739289</v>
      </c>
      <c r="U258" s="6">
        <f t="shared" si="53"/>
        <v>33739.288999999997</v>
      </c>
      <c r="V258" s="6">
        <f t="shared" si="46"/>
        <v>92250.864999999991</v>
      </c>
      <c r="W258" s="4">
        <f t="shared" si="54"/>
        <v>1845017</v>
      </c>
      <c r="X258" s="25">
        <f t="shared" si="47"/>
        <v>3202571</v>
      </c>
      <c r="Y258" s="26">
        <v>0</v>
      </c>
      <c r="Z258" s="22">
        <v>0</v>
      </c>
      <c r="AA258" s="4">
        <f t="shared" si="48"/>
        <v>3202571</v>
      </c>
      <c r="AB258" s="26"/>
      <c r="AC258" s="26"/>
      <c r="AD258" s="26"/>
      <c r="AE258" s="26"/>
      <c r="AF258" s="26"/>
      <c r="AG258" s="55">
        <v>0</v>
      </c>
      <c r="AH258" s="55">
        <v>0</v>
      </c>
      <c r="AI258" s="55"/>
      <c r="AJ258" s="7">
        <f t="shared" si="55"/>
        <v>3202571</v>
      </c>
      <c r="AK258" s="48" t="str">
        <f t="shared" si="49"/>
        <v xml:space="preserve"> </v>
      </c>
      <c r="AL258" s="49" t="str">
        <f t="shared" si="50"/>
        <v xml:space="preserve"> </v>
      </c>
    </row>
    <row r="259" spans="1:38" ht="15.95" customHeight="1">
      <c r="A259" s="63" t="s">
        <v>166</v>
      </c>
      <c r="B259" s="63" t="s">
        <v>558</v>
      </c>
      <c r="C259" s="63" t="s">
        <v>97</v>
      </c>
      <c r="D259" s="63" t="s">
        <v>561</v>
      </c>
      <c r="E259" s="20">
        <v>618.21</v>
      </c>
      <c r="F259" s="2">
        <f t="shared" si="51"/>
        <v>973062.54</v>
      </c>
      <c r="G259" s="64">
        <v>166697.09</v>
      </c>
      <c r="H259" s="41">
        <v>51736</v>
      </c>
      <c r="I259" s="2">
        <f t="shared" si="42"/>
        <v>38802</v>
      </c>
      <c r="J259" s="41">
        <v>49546</v>
      </c>
      <c r="K259" s="41">
        <v>41044</v>
      </c>
      <c r="L259" s="41">
        <v>151622</v>
      </c>
      <c r="M259" s="41">
        <v>22384</v>
      </c>
      <c r="N259" s="2">
        <f t="shared" si="43"/>
        <v>470095.08999999997</v>
      </c>
      <c r="O259" s="4">
        <f t="shared" si="44"/>
        <v>502967</v>
      </c>
      <c r="P259" s="41">
        <v>168</v>
      </c>
      <c r="Q259" s="41">
        <v>84</v>
      </c>
      <c r="R259" s="4">
        <f t="shared" si="45"/>
        <v>19616</v>
      </c>
      <c r="S259" s="6">
        <f t="shared" si="52"/>
        <v>45067.508999999998</v>
      </c>
      <c r="T259" s="65">
        <v>10444680</v>
      </c>
      <c r="U259" s="6">
        <f t="shared" si="53"/>
        <v>10444.68</v>
      </c>
      <c r="V259" s="6">
        <f t="shared" si="46"/>
        <v>34622.828999999998</v>
      </c>
      <c r="W259" s="4">
        <f t="shared" si="54"/>
        <v>692457</v>
      </c>
      <c r="X259" s="25">
        <f t="shared" si="47"/>
        <v>1215040</v>
      </c>
      <c r="Y259" s="26">
        <v>0</v>
      </c>
      <c r="Z259" s="22">
        <v>0</v>
      </c>
      <c r="AA259" s="4">
        <f t="shared" si="48"/>
        <v>1215040</v>
      </c>
      <c r="AB259" s="26"/>
      <c r="AC259" s="26"/>
      <c r="AD259" s="26"/>
      <c r="AE259" s="26"/>
      <c r="AF259" s="26"/>
      <c r="AG259" s="55">
        <v>0</v>
      </c>
      <c r="AH259" s="55">
        <v>0</v>
      </c>
      <c r="AI259" s="55"/>
      <c r="AJ259" s="7">
        <f t="shared" si="55"/>
        <v>1215040</v>
      </c>
      <c r="AK259" s="48" t="str">
        <f t="shared" si="49"/>
        <v xml:space="preserve"> </v>
      </c>
      <c r="AL259" s="49" t="str">
        <f t="shared" si="50"/>
        <v xml:space="preserve"> </v>
      </c>
    </row>
    <row r="260" spans="1:38" ht="15.95" customHeight="1">
      <c r="A260" s="63" t="s">
        <v>166</v>
      </c>
      <c r="B260" s="63" t="s">
        <v>558</v>
      </c>
      <c r="C260" s="63" t="s">
        <v>208</v>
      </c>
      <c r="D260" s="63" t="s">
        <v>562</v>
      </c>
      <c r="E260" s="20">
        <v>1010.08</v>
      </c>
      <c r="F260" s="2">
        <f t="shared" si="51"/>
        <v>1589865.9200000002</v>
      </c>
      <c r="G260" s="64">
        <v>237217.86</v>
      </c>
      <c r="H260" s="41">
        <v>99240</v>
      </c>
      <c r="I260" s="2">
        <f t="shared" ref="I260:I323" si="56">ROUND(H260*0.75,2)</f>
        <v>74430</v>
      </c>
      <c r="J260" s="41">
        <v>95062</v>
      </c>
      <c r="K260" s="41">
        <v>78347</v>
      </c>
      <c r="L260" s="41">
        <v>239590</v>
      </c>
      <c r="M260" s="41">
        <v>71554</v>
      </c>
      <c r="N260" s="2">
        <f t="shared" ref="N260:N323" si="57">SUM(G260+I260+J260+K260+L260+M260)</f>
        <v>796200.86</v>
      </c>
      <c r="O260" s="4">
        <f t="shared" ref="O260:O323" si="58">IF(F260&gt;N260,ROUND(SUM(F260-N260),0),0)</f>
        <v>793665</v>
      </c>
      <c r="P260" s="41">
        <v>535</v>
      </c>
      <c r="Q260" s="41">
        <v>62</v>
      </c>
      <c r="R260" s="4">
        <f t="shared" ref="R260:R323" si="59">ROUND(SUM(P260*Q260*1.39),0)</f>
        <v>46106</v>
      </c>
      <c r="S260" s="6">
        <f t="shared" si="52"/>
        <v>73634.831999999995</v>
      </c>
      <c r="T260" s="65">
        <v>14729596</v>
      </c>
      <c r="U260" s="6">
        <f t="shared" si="53"/>
        <v>14729.596</v>
      </c>
      <c r="V260" s="6">
        <f t="shared" ref="V260:V323" si="60">IF(S260-U260&lt;0,0,S260-U260)</f>
        <v>58905.235999999997</v>
      </c>
      <c r="W260" s="4">
        <f t="shared" si="54"/>
        <v>1178105</v>
      </c>
      <c r="X260" s="25">
        <f t="shared" ref="X260:X323" si="61">SUM(O260+R260+W260)</f>
        <v>2017876</v>
      </c>
      <c r="Y260" s="26">
        <v>0</v>
      </c>
      <c r="Z260" s="22">
        <v>0</v>
      </c>
      <c r="AA260" s="4">
        <f t="shared" ref="AA260:AA323" si="62">ROUND(X260+Z260,0)</f>
        <v>2017876</v>
      </c>
      <c r="AB260" s="26"/>
      <c r="AC260" s="26"/>
      <c r="AD260" s="26"/>
      <c r="AE260" s="26"/>
      <c r="AF260" s="26"/>
      <c r="AG260" s="55">
        <v>0</v>
      </c>
      <c r="AH260" s="55">
        <v>0</v>
      </c>
      <c r="AI260" s="55"/>
      <c r="AJ260" s="7">
        <f t="shared" si="55"/>
        <v>2017876</v>
      </c>
      <c r="AK260" s="48" t="str">
        <f t="shared" ref="AK260:AK323" si="63">IF(O260&gt;0," ",1)</f>
        <v xml:space="preserve"> </v>
      </c>
      <c r="AL260" s="49" t="str">
        <f t="shared" ref="AL260:AL323" si="64">IF(W260&gt;0," ",1)</f>
        <v xml:space="preserve"> </v>
      </c>
    </row>
    <row r="261" spans="1:38" ht="15.95" customHeight="1">
      <c r="A261" s="63" t="s">
        <v>166</v>
      </c>
      <c r="B261" s="63" t="s">
        <v>558</v>
      </c>
      <c r="C261" s="63" t="s">
        <v>59</v>
      </c>
      <c r="D261" s="63" t="s">
        <v>563</v>
      </c>
      <c r="E261" s="20">
        <v>1318.34</v>
      </c>
      <c r="F261" s="2">
        <f t="shared" ref="F261:F324" si="65">SUM(E261*$F$3)</f>
        <v>2075067.16</v>
      </c>
      <c r="G261" s="64">
        <v>1809004.08</v>
      </c>
      <c r="H261" s="41">
        <v>129296</v>
      </c>
      <c r="I261" s="2">
        <f t="shared" si="56"/>
        <v>96972</v>
      </c>
      <c r="J261" s="41">
        <v>123846</v>
      </c>
      <c r="K261" s="41">
        <v>102203</v>
      </c>
      <c r="L261" s="41">
        <v>319728</v>
      </c>
      <c r="M261" s="41">
        <v>84309</v>
      </c>
      <c r="N261" s="2">
        <f t="shared" si="57"/>
        <v>2536062.08</v>
      </c>
      <c r="O261" s="4">
        <f t="shared" si="58"/>
        <v>0</v>
      </c>
      <c r="P261" s="41">
        <v>500</v>
      </c>
      <c r="Q261" s="41">
        <v>73</v>
      </c>
      <c r="R261" s="4">
        <f t="shared" si="59"/>
        <v>50735</v>
      </c>
      <c r="S261" s="6">
        <f t="shared" ref="S261:S324" si="66">ROUND(SUM(E261*$S$3),4)</f>
        <v>96106.986000000004</v>
      </c>
      <c r="T261" s="65">
        <v>114204803</v>
      </c>
      <c r="U261" s="6">
        <f t="shared" ref="U261:U324" si="67">ROUND(T261/1000,4)</f>
        <v>114204.803</v>
      </c>
      <c r="V261" s="6">
        <f t="shared" si="60"/>
        <v>0</v>
      </c>
      <c r="W261" s="4">
        <f t="shared" ref="W261:W324" si="68">IF(V261&gt;0,ROUND(SUM(V261*$W$3),0),0)</f>
        <v>0</v>
      </c>
      <c r="X261" s="25">
        <f t="shared" si="61"/>
        <v>50735</v>
      </c>
      <c r="Y261" s="26">
        <v>0</v>
      </c>
      <c r="Z261" s="22">
        <v>0</v>
      </c>
      <c r="AA261" s="4">
        <f t="shared" si="62"/>
        <v>50735</v>
      </c>
      <c r="AB261" s="26"/>
      <c r="AC261" s="26"/>
      <c r="AD261" s="26"/>
      <c r="AE261" s="26"/>
      <c r="AF261" s="26"/>
      <c r="AG261" s="55">
        <v>0</v>
      </c>
      <c r="AH261" s="55">
        <v>0</v>
      </c>
      <c r="AI261" s="55"/>
      <c r="AJ261" s="7">
        <f t="shared" si="55"/>
        <v>50735</v>
      </c>
      <c r="AK261" s="48">
        <f t="shared" si="63"/>
        <v>1</v>
      </c>
      <c r="AL261" s="49">
        <f t="shared" si="64"/>
        <v>1</v>
      </c>
    </row>
    <row r="262" spans="1:38" ht="15.95" customHeight="1">
      <c r="A262" s="63" t="s">
        <v>166</v>
      </c>
      <c r="B262" s="63" t="s">
        <v>558</v>
      </c>
      <c r="C262" s="63" t="s">
        <v>34</v>
      </c>
      <c r="D262" s="63" t="s">
        <v>564</v>
      </c>
      <c r="E262" s="20">
        <v>1354.71</v>
      </c>
      <c r="F262" s="2">
        <f t="shared" si="65"/>
        <v>2132313.54</v>
      </c>
      <c r="G262" s="64">
        <v>298639.12</v>
      </c>
      <c r="H262" s="41">
        <v>131478</v>
      </c>
      <c r="I262" s="2">
        <f t="shared" si="56"/>
        <v>98608.5</v>
      </c>
      <c r="J262" s="41">
        <v>125933</v>
      </c>
      <c r="K262" s="41">
        <v>103965</v>
      </c>
      <c r="L262" s="41">
        <v>321258</v>
      </c>
      <c r="M262" s="41">
        <v>71016</v>
      </c>
      <c r="N262" s="2">
        <f t="shared" si="57"/>
        <v>1019419.62</v>
      </c>
      <c r="O262" s="4">
        <f t="shared" si="58"/>
        <v>1112894</v>
      </c>
      <c r="P262" s="41">
        <v>660</v>
      </c>
      <c r="Q262" s="41">
        <v>66</v>
      </c>
      <c r="R262" s="4">
        <f t="shared" si="59"/>
        <v>60548</v>
      </c>
      <c r="S262" s="6">
        <f t="shared" si="66"/>
        <v>98758.358999999997</v>
      </c>
      <c r="T262" s="65">
        <v>18059109</v>
      </c>
      <c r="U262" s="6">
        <f t="shared" si="67"/>
        <v>18059.109</v>
      </c>
      <c r="V262" s="6">
        <f t="shared" si="60"/>
        <v>80699.25</v>
      </c>
      <c r="W262" s="4">
        <f t="shared" si="68"/>
        <v>1613985</v>
      </c>
      <c r="X262" s="25">
        <f t="shared" si="61"/>
        <v>2787427</v>
      </c>
      <c r="Y262" s="26">
        <v>0</v>
      </c>
      <c r="Z262" s="22">
        <v>0</v>
      </c>
      <c r="AA262" s="4">
        <f t="shared" si="62"/>
        <v>2787427</v>
      </c>
      <c r="AB262" s="26"/>
      <c r="AC262" s="26"/>
      <c r="AD262" s="26"/>
      <c r="AE262" s="26"/>
      <c r="AF262" s="26"/>
      <c r="AG262" s="55">
        <v>0</v>
      </c>
      <c r="AH262" s="55">
        <v>0</v>
      </c>
      <c r="AI262" s="55"/>
      <c r="AJ262" s="7">
        <f t="shared" ref="AJ262:AJ325" si="69">SUM(AA262-AB262-AC262-AD262-AE262+AG262-AH262+AI262)</f>
        <v>2787427</v>
      </c>
      <c r="AK262" s="48" t="str">
        <f t="shared" si="63"/>
        <v xml:space="preserve"> </v>
      </c>
      <c r="AL262" s="49" t="str">
        <f t="shared" si="64"/>
        <v xml:space="preserve"> </v>
      </c>
    </row>
    <row r="263" spans="1:38" ht="15.95" customHeight="1">
      <c r="A263" s="63" t="s">
        <v>166</v>
      </c>
      <c r="B263" s="63" t="s">
        <v>558</v>
      </c>
      <c r="C263" s="63" t="s">
        <v>167</v>
      </c>
      <c r="D263" s="63" t="s">
        <v>565</v>
      </c>
      <c r="E263" s="20">
        <v>1638.02</v>
      </c>
      <c r="F263" s="2">
        <f t="shared" si="65"/>
        <v>2578243.48</v>
      </c>
      <c r="G263" s="64">
        <v>365665.84</v>
      </c>
      <c r="H263" s="41">
        <v>161375</v>
      </c>
      <c r="I263" s="2">
        <f t="shared" si="56"/>
        <v>121031.25</v>
      </c>
      <c r="J263" s="41">
        <v>154563</v>
      </c>
      <c r="K263" s="41">
        <v>127733</v>
      </c>
      <c r="L263" s="41">
        <v>369401</v>
      </c>
      <c r="M263" s="41">
        <v>148272</v>
      </c>
      <c r="N263" s="2">
        <f t="shared" si="57"/>
        <v>1286666.0900000001</v>
      </c>
      <c r="O263" s="4">
        <f t="shared" si="58"/>
        <v>1291577</v>
      </c>
      <c r="P263" s="41">
        <v>606</v>
      </c>
      <c r="Q263" s="41">
        <v>66</v>
      </c>
      <c r="R263" s="4">
        <f t="shared" si="59"/>
        <v>55594</v>
      </c>
      <c r="S263" s="6">
        <f t="shared" si="66"/>
        <v>119411.658</v>
      </c>
      <c r="T263" s="65">
        <v>22237363</v>
      </c>
      <c r="U263" s="6">
        <f t="shared" si="67"/>
        <v>22237.363000000001</v>
      </c>
      <c r="V263" s="6">
        <f t="shared" si="60"/>
        <v>97174.294999999998</v>
      </c>
      <c r="W263" s="4">
        <f t="shared" si="68"/>
        <v>1943486</v>
      </c>
      <c r="X263" s="25">
        <f t="shared" si="61"/>
        <v>3290657</v>
      </c>
      <c r="Y263" s="26">
        <v>0</v>
      </c>
      <c r="Z263" s="22">
        <v>0</v>
      </c>
      <c r="AA263" s="4">
        <f t="shared" si="62"/>
        <v>3290657</v>
      </c>
      <c r="AB263" s="26"/>
      <c r="AC263" s="26"/>
      <c r="AD263" s="26"/>
      <c r="AE263" s="26"/>
      <c r="AF263" s="26"/>
      <c r="AG263" s="55">
        <v>0</v>
      </c>
      <c r="AH263" s="55">
        <v>0</v>
      </c>
      <c r="AI263" s="55"/>
      <c r="AJ263" s="7">
        <f t="shared" si="69"/>
        <v>3290657</v>
      </c>
      <c r="AK263" s="48" t="str">
        <f t="shared" si="63"/>
        <v xml:space="preserve"> </v>
      </c>
      <c r="AL263" s="49" t="str">
        <f t="shared" si="64"/>
        <v xml:space="preserve"> </v>
      </c>
    </row>
    <row r="264" spans="1:38" ht="15.95" customHeight="1">
      <c r="A264" s="63" t="s">
        <v>166</v>
      </c>
      <c r="B264" s="63" t="s">
        <v>558</v>
      </c>
      <c r="C264" s="63" t="s">
        <v>98</v>
      </c>
      <c r="D264" s="63" t="s">
        <v>566</v>
      </c>
      <c r="E264" s="20">
        <v>381.09</v>
      </c>
      <c r="F264" s="2">
        <f t="shared" si="65"/>
        <v>599835.65999999992</v>
      </c>
      <c r="G264" s="64">
        <v>82372.179999999993</v>
      </c>
      <c r="H264" s="41">
        <v>31933</v>
      </c>
      <c r="I264" s="2">
        <f t="shared" si="56"/>
        <v>23949.75</v>
      </c>
      <c r="J264" s="41">
        <v>30591</v>
      </c>
      <c r="K264" s="41">
        <v>25171</v>
      </c>
      <c r="L264" s="41">
        <v>86114</v>
      </c>
      <c r="M264" s="41">
        <v>44241</v>
      </c>
      <c r="N264" s="2">
        <f t="shared" si="57"/>
        <v>292438.93</v>
      </c>
      <c r="O264" s="4">
        <f t="shared" si="58"/>
        <v>307397</v>
      </c>
      <c r="P264" s="41">
        <v>107</v>
      </c>
      <c r="Q264" s="41">
        <v>81</v>
      </c>
      <c r="R264" s="4">
        <f t="shared" si="59"/>
        <v>12047</v>
      </c>
      <c r="S264" s="6">
        <f t="shared" si="66"/>
        <v>27781.460999999999</v>
      </c>
      <c r="T264" s="65">
        <v>5013523</v>
      </c>
      <c r="U264" s="6">
        <f t="shared" si="67"/>
        <v>5013.5230000000001</v>
      </c>
      <c r="V264" s="6">
        <f t="shared" si="60"/>
        <v>22767.937999999998</v>
      </c>
      <c r="W264" s="4">
        <f t="shared" si="68"/>
        <v>455359</v>
      </c>
      <c r="X264" s="25">
        <f t="shared" si="61"/>
        <v>774803</v>
      </c>
      <c r="Y264" s="26">
        <v>0</v>
      </c>
      <c r="Z264" s="22">
        <v>0</v>
      </c>
      <c r="AA264" s="4">
        <f t="shared" si="62"/>
        <v>774803</v>
      </c>
      <c r="AB264" s="26"/>
      <c r="AC264" s="26"/>
      <c r="AD264" s="26"/>
      <c r="AE264" s="26"/>
      <c r="AF264" s="26"/>
      <c r="AG264" s="55">
        <v>0</v>
      </c>
      <c r="AH264" s="55">
        <v>0</v>
      </c>
      <c r="AI264" s="55"/>
      <c r="AJ264" s="7">
        <f t="shared" si="69"/>
        <v>774803</v>
      </c>
      <c r="AK264" s="48" t="str">
        <f t="shared" si="63"/>
        <v xml:space="preserve"> </v>
      </c>
      <c r="AL264" s="49" t="str">
        <f t="shared" si="64"/>
        <v xml:space="preserve"> </v>
      </c>
    </row>
    <row r="265" spans="1:38" ht="15.95" customHeight="1">
      <c r="A265" s="63" t="s">
        <v>166</v>
      </c>
      <c r="B265" s="63" t="s">
        <v>558</v>
      </c>
      <c r="C265" s="63" t="s">
        <v>168</v>
      </c>
      <c r="D265" s="63" t="s">
        <v>567</v>
      </c>
      <c r="E265" s="20">
        <v>692.67</v>
      </c>
      <c r="F265" s="2">
        <f t="shared" si="65"/>
        <v>1090262.5799999998</v>
      </c>
      <c r="G265" s="64">
        <v>96044.94</v>
      </c>
      <c r="H265" s="41">
        <v>64544</v>
      </c>
      <c r="I265" s="2">
        <f t="shared" si="56"/>
        <v>48408</v>
      </c>
      <c r="J265" s="41">
        <v>61829</v>
      </c>
      <c r="K265" s="41">
        <v>50941</v>
      </c>
      <c r="L265" s="41">
        <v>113093</v>
      </c>
      <c r="M265" s="41">
        <v>22124</v>
      </c>
      <c r="N265" s="2">
        <f t="shared" si="57"/>
        <v>392439.94</v>
      </c>
      <c r="O265" s="4">
        <f t="shared" si="58"/>
        <v>697823</v>
      </c>
      <c r="P265" s="41">
        <v>354</v>
      </c>
      <c r="Q265" s="41">
        <v>55</v>
      </c>
      <c r="R265" s="4">
        <f t="shared" si="59"/>
        <v>27063</v>
      </c>
      <c r="S265" s="6">
        <f t="shared" si="66"/>
        <v>50495.642999999996</v>
      </c>
      <c r="T265" s="65">
        <v>5679772</v>
      </c>
      <c r="U265" s="6">
        <f t="shared" si="67"/>
        <v>5679.7719999999999</v>
      </c>
      <c r="V265" s="6">
        <f t="shared" si="60"/>
        <v>44815.870999999999</v>
      </c>
      <c r="W265" s="4">
        <f t="shared" si="68"/>
        <v>896317</v>
      </c>
      <c r="X265" s="25">
        <f t="shared" si="61"/>
        <v>1621203</v>
      </c>
      <c r="Y265" s="26">
        <v>0</v>
      </c>
      <c r="Z265" s="22">
        <v>0</v>
      </c>
      <c r="AA265" s="4">
        <f t="shared" si="62"/>
        <v>1621203</v>
      </c>
      <c r="AB265" s="26"/>
      <c r="AC265" s="26"/>
      <c r="AD265" s="26"/>
      <c r="AE265" s="26"/>
      <c r="AF265" s="26"/>
      <c r="AG265" s="55">
        <v>0</v>
      </c>
      <c r="AH265" s="55">
        <v>0</v>
      </c>
      <c r="AI265" s="55"/>
      <c r="AJ265" s="7">
        <f t="shared" si="69"/>
        <v>1621203</v>
      </c>
      <c r="AK265" s="48" t="str">
        <f t="shared" si="63"/>
        <v xml:space="preserve"> </v>
      </c>
      <c r="AL265" s="49" t="str">
        <f t="shared" si="64"/>
        <v xml:space="preserve"> </v>
      </c>
    </row>
    <row r="266" spans="1:38" ht="15.95" customHeight="1">
      <c r="A266" s="63" t="s">
        <v>64</v>
      </c>
      <c r="B266" s="63" t="s">
        <v>568</v>
      </c>
      <c r="C266" s="63" t="s">
        <v>52</v>
      </c>
      <c r="D266" s="63" t="s">
        <v>569</v>
      </c>
      <c r="E266" s="20">
        <v>5342.45</v>
      </c>
      <c r="F266" s="2">
        <f t="shared" si="65"/>
        <v>8409016.2999999989</v>
      </c>
      <c r="G266" s="64">
        <v>1934860.99</v>
      </c>
      <c r="H266" s="41">
        <v>510489</v>
      </c>
      <c r="I266" s="2">
        <f t="shared" si="56"/>
        <v>382866.75</v>
      </c>
      <c r="J266" s="41">
        <v>459874</v>
      </c>
      <c r="K266" s="41">
        <v>376658</v>
      </c>
      <c r="L266" s="41">
        <v>1304372</v>
      </c>
      <c r="M266" s="41">
        <v>70536</v>
      </c>
      <c r="N266" s="2">
        <f t="shared" si="57"/>
        <v>4529167.74</v>
      </c>
      <c r="O266" s="4">
        <f t="shared" si="58"/>
        <v>3879849</v>
      </c>
      <c r="P266" s="41">
        <v>1887</v>
      </c>
      <c r="Q266" s="41">
        <v>37</v>
      </c>
      <c r="R266" s="4">
        <f t="shared" si="59"/>
        <v>97048</v>
      </c>
      <c r="S266" s="6">
        <f t="shared" si="66"/>
        <v>389464.60499999998</v>
      </c>
      <c r="T266" s="65">
        <v>122150315</v>
      </c>
      <c r="U266" s="6">
        <f t="shared" si="67"/>
        <v>122150.315</v>
      </c>
      <c r="V266" s="6">
        <f t="shared" si="60"/>
        <v>267314.28999999998</v>
      </c>
      <c r="W266" s="4">
        <f t="shared" si="68"/>
        <v>5346286</v>
      </c>
      <c r="X266" s="25">
        <f t="shared" si="61"/>
        <v>9323183</v>
      </c>
      <c r="Y266" s="26">
        <v>0</v>
      </c>
      <c r="Z266" s="22">
        <v>0</v>
      </c>
      <c r="AA266" s="4">
        <f t="shared" si="62"/>
        <v>9323183</v>
      </c>
      <c r="AB266" s="26"/>
      <c r="AC266" s="26"/>
      <c r="AD266" s="26"/>
      <c r="AE266" s="26"/>
      <c r="AF266" s="26"/>
      <c r="AG266" s="55">
        <v>0</v>
      </c>
      <c r="AH266" s="55">
        <v>0</v>
      </c>
      <c r="AI266" s="55"/>
      <c r="AJ266" s="7">
        <f t="shared" si="69"/>
        <v>9323183</v>
      </c>
      <c r="AK266" s="48" t="str">
        <f t="shared" si="63"/>
        <v xml:space="preserve"> </v>
      </c>
      <c r="AL266" s="49" t="str">
        <f t="shared" si="64"/>
        <v xml:space="preserve"> </v>
      </c>
    </row>
    <row r="267" spans="1:38" ht="15.95" customHeight="1">
      <c r="A267" s="63" t="s">
        <v>64</v>
      </c>
      <c r="B267" s="63" t="s">
        <v>568</v>
      </c>
      <c r="C267" s="63" t="s">
        <v>191</v>
      </c>
      <c r="D267" s="63" t="s">
        <v>570</v>
      </c>
      <c r="E267" s="20">
        <v>1012.67</v>
      </c>
      <c r="F267" s="2">
        <f t="shared" si="65"/>
        <v>1593942.5799999998</v>
      </c>
      <c r="G267" s="64">
        <v>360656.28</v>
      </c>
      <c r="H267" s="41">
        <v>97900</v>
      </c>
      <c r="I267" s="2">
        <f t="shared" si="56"/>
        <v>73425</v>
      </c>
      <c r="J267" s="41">
        <v>88193</v>
      </c>
      <c r="K267" s="41">
        <v>72099</v>
      </c>
      <c r="L267" s="41">
        <v>249358</v>
      </c>
      <c r="M267" s="41">
        <v>39722</v>
      </c>
      <c r="N267" s="2">
        <f t="shared" si="57"/>
        <v>883453.28</v>
      </c>
      <c r="O267" s="4">
        <f t="shared" si="58"/>
        <v>710489</v>
      </c>
      <c r="P267" s="41">
        <v>490</v>
      </c>
      <c r="Q267" s="41">
        <v>70</v>
      </c>
      <c r="R267" s="4">
        <f t="shared" si="59"/>
        <v>47677</v>
      </c>
      <c r="S267" s="6">
        <f t="shared" si="66"/>
        <v>73823.642999999996</v>
      </c>
      <c r="T267" s="65">
        <v>22638835</v>
      </c>
      <c r="U267" s="6">
        <f t="shared" si="67"/>
        <v>22638.834999999999</v>
      </c>
      <c r="V267" s="6">
        <f t="shared" si="60"/>
        <v>51184.807999999997</v>
      </c>
      <c r="W267" s="4">
        <f t="shared" si="68"/>
        <v>1023696</v>
      </c>
      <c r="X267" s="25">
        <f t="shared" si="61"/>
        <v>1781862</v>
      </c>
      <c r="Y267" s="26">
        <v>0</v>
      </c>
      <c r="Z267" s="22">
        <v>0</v>
      </c>
      <c r="AA267" s="4">
        <f t="shared" si="62"/>
        <v>1781862</v>
      </c>
      <c r="AB267" s="26"/>
      <c r="AC267" s="26"/>
      <c r="AD267" s="26"/>
      <c r="AE267" s="26"/>
      <c r="AF267" s="26"/>
      <c r="AG267" s="55">
        <v>0</v>
      </c>
      <c r="AH267" s="55">
        <v>0</v>
      </c>
      <c r="AI267" s="55"/>
      <c r="AJ267" s="7">
        <f t="shared" si="69"/>
        <v>1781862</v>
      </c>
      <c r="AK267" s="48" t="str">
        <f t="shared" si="63"/>
        <v xml:space="preserve"> </v>
      </c>
      <c r="AL267" s="49" t="str">
        <f t="shared" si="64"/>
        <v xml:space="preserve"> </v>
      </c>
    </row>
    <row r="268" spans="1:38" ht="15.95" customHeight="1">
      <c r="A268" s="63" t="s">
        <v>64</v>
      </c>
      <c r="B268" s="63" t="s">
        <v>568</v>
      </c>
      <c r="C268" s="63" t="s">
        <v>97</v>
      </c>
      <c r="D268" s="63" t="s">
        <v>571</v>
      </c>
      <c r="E268" s="20">
        <v>474.49</v>
      </c>
      <c r="F268" s="2">
        <f t="shared" si="65"/>
        <v>746847.26</v>
      </c>
      <c r="G268" s="64">
        <v>265983.74</v>
      </c>
      <c r="H268" s="41">
        <v>39121</v>
      </c>
      <c r="I268" s="2">
        <f t="shared" si="56"/>
        <v>29340.75</v>
      </c>
      <c r="J268" s="41">
        <v>35242</v>
      </c>
      <c r="K268" s="41">
        <v>28808</v>
      </c>
      <c r="L268" s="41">
        <v>100041</v>
      </c>
      <c r="M268" s="41">
        <v>163587</v>
      </c>
      <c r="N268" s="2">
        <f t="shared" si="57"/>
        <v>623002.49</v>
      </c>
      <c r="O268" s="4">
        <f t="shared" si="58"/>
        <v>123845</v>
      </c>
      <c r="P268" s="41">
        <v>181</v>
      </c>
      <c r="Q268" s="41">
        <v>110</v>
      </c>
      <c r="R268" s="4">
        <f t="shared" si="59"/>
        <v>27675</v>
      </c>
      <c r="S268" s="6">
        <f t="shared" si="66"/>
        <v>34590.321000000004</v>
      </c>
      <c r="T268" s="65">
        <v>16286699</v>
      </c>
      <c r="U268" s="6">
        <f t="shared" si="67"/>
        <v>16286.699000000001</v>
      </c>
      <c r="V268" s="6">
        <f t="shared" si="60"/>
        <v>18303.622000000003</v>
      </c>
      <c r="W268" s="4">
        <f t="shared" si="68"/>
        <v>366072</v>
      </c>
      <c r="X268" s="25">
        <f t="shared" si="61"/>
        <v>517592</v>
      </c>
      <c r="Y268" s="26">
        <v>0</v>
      </c>
      <c r="Z268" s="22">
        <v>0</v>
      </c>
      <c r="AA268" s="4">
        <f t="shared" si="62"/>
        <v>517592</v>
      </c>
      <c r="AB268" s="26"/>
      <c r="AC268" s="26"/>
      <c r="AD268" s="26"/>
      <c r="AE268" s="26"/>
      <c r="AF268" s="26"/>
      <c r="AG268" s="55">
        <v>0</v>
      </c>
      <c r="AH268" s="55">
        <v>0</v>
      </c>
      <c r="AI268" s="55"/>
      <c r="AJ268" s="7">
        <f t="shared" si="69"/>
        <v>517592</v>
      </c>
      <c r="AK268" s="48" t="str">
        <f t="shared" si="63"/>
        <v xml:space="preserve"> </v>
      </c>
      <c r="AL268" s="49" t="str">
        <f t="shared" si="64"/>
        <v xml:space="preserve"> </v>
      </c>
    </row>
    <row r="269" spans="1:38" ht="15.95" customHeight="1">
      <c r="A269" s="63" t="s">
        <v>64</v>
      </c>
      <c r="B269" s="63" t="s">
        <v>568</v>
      </c>
      <c r="C269" s="63" t="s">
        <v>39</v>
      </c>
      <c r="D269" s="63" t="s">
        <v>572</v>
      </c>
      <c r="E269" s="20">
        <v>575.15</v>
      </c>
      <c r="F269" s="2">
        <f t="shared" si="65"/>
        <v>905286.1</v>
      </c>
      <c r="G269" s="64">
        <v>247697.25</v>
      </c>
      <c r="H269" s="41">
        <v>51080</v>
      </c>
      <c r="I269" s="2">
        <f t="shared" si="56"/>
        <v>38310</v>
      </c>
      <c r="J269" s="41">
        <v>46015</v>
      </c>
      <c r="K269" s="41">
        <v>37770</v>
      </c>
      <c r="L269" s="41">
        <v>137416</v>
      </c>
      <c r="M269" s="41">
        <v>214081</v>
      </c>
      <c r="N269" s="2">
        <f t="shared" si="57"/>
        <v>721289.25</v>
      </c>
      <c r="O269" s="4">
        <f t="shared" si="58"/>
        <v>183997</v>
      </c>
      <c r="P269" s="41">
        <v>229</v>
      </c>
      <c r="Q269" s="41">
        <v>92</v>
      </c>
      <c r="R269" s="4">
        <f t="shared" si="59"/>
        <v>29285</v>
      </c>
      <c r="S269" s="6">
        <f t="shared" si="66"/>
        <v>41928.434999999998</v>
      </c>
      <c r="T269" s="65">
        <v>14618583</v>
      </c>
      <c r="U269" s="6">
        <f t="shared" si="67"/>
        <v>14618.583000000001</v>
      </c>
      <c r="V269" s="6">
        <f t="shared" si="60"/>
        <v>27309.851999999999</v>
      </c>
      <c r="W269" s="4">
        <f t="shared" si="68"/>
        <v>546197</v>
      </c>
      <c r="X269" s="25">
        <f t="shared" si="61"/>
        <v>759479</v>
      </c>
      <c r="Y269" s="26">
        <v>0</v>
      </c>
      <c r="Z269" s="22">
        <v>0</v>
      </c>
      <c r="AA269" s="4">
        <f t="shared" si="62"/>
        <v>759479</v>
      </c>
      <c r="AB269" s="26"/>
      <c r="AC269" s="26"/>
      <c r="AD269" s="26"/>
      <c r="AE269" s="26"/>
      <c r="AF269" s="26"/>
      <c r="AG269" s="55">
        <v>0</v>
      </c>
      <c r="AH269" s="55">
        <v>0</v>
      </c>
      <c r="AI269" s="55"/>
      <c r="AJ269" s="7">
        <f t="shared" si="69"/>
        <v>759479</v>
      </c>
      <c r="AK269" s="48" t="str">
        <f t="shared" si="63"/>
        <v xml:space="preserve"> </v>
      </c>
      <c r="AL269" s="49" t="str">
        <f t="shared" si="64"/>
        <v xml:space="preserve"> </v>
      </c>
    </row>
    <row r="270" spans="1:38" ht="15.95" customHeight="1">
      <c r="A270" s="63" t="s">
        <v>197</v>
      </c>
      <c r="B270" s="63" t="s">
        <v>573</v>
      </c>
      <c r="C270" s="63" t="s">
        <v>159</v>
      </c>
      <c r="D270" s="63" t="s">
        <v>574</v>
      </c>
      <c r="E270" s="20">
        <v>215.19</v>
      </c>
      <c r="F270" s="2">
        <f t="shared" si="65"/>
        <v>338709.06</v>
      </c>
      <c r="G270" s="64">
        <v>95412.52</v>
      </c>
      <c r="H270" s="41">
        <v>17136</v>
      </c>
      <c r="I270" s="2">
        <f t="shared" si="56"/>
        <v>12852</v>
      </c>
      <c r="J270" s="41">
        <v>17269</v>
      </c>
      <c r="K270" s="41">
        <v>0</v>
      </c>
      <c r="L270" s="41">
        <v>0</v>
      </c>
      <c r="M270" s="41">
        <v>21403</v>
      </c>
      <c r="N270" s="2">
        <f t="shared" si="57"/>
        <v>146936.52000000002</v>
      </c>
      <c r="O270" s="4">
        <f t="shared" si="58"/>
        <v>191773</v>
      </c>
      <c r="P270" s="41">
        <v>106</v>
      </c>
      <c r="Q270" s="41">
        <v>81</v>
      </c>
      <c r="R270" s="4">
        <f t="shared" si="59"/>
        <v>11935</v>
      </c>
      <c r="S270" s="6">
        <f t="shared" si="66"/>
        <v>15687.351000000001</v>
      </c>
      <c r="T270" s="65">
        <v>5849940</v>
      </c>
      <c r="U270" s="6">
        <f t="shared" si="67"/>
        <v>5849.94</v>
      </c>
      <c r="V270" s="6">
        <f t="shared" si="60"/>
        <v>9837.4110000000001</v>
      </c>
      <c r="W270" s="4">
        <f t="shared" si="68"/>
        <v>196748</v>
      </c>
      <c r="X270" s="25">
        <f t="shared" si="61"/>
        <v>400456</v>
      </c>
      <c r="Y270" s="26">
        <v>0</v>
      </c>
      <c r="Z270" s="22">
        <v>0</v>
      </c>
      <c r="AA270" s="4">
        <f t="shared" si="62"/>
        <v>400456</v>
      </c>
      <c r="AB270" s="26"/>
      <c r="AC270" s="26"/>
      <c r="AD270" s="26"/>
      <c r="AE270" s="26"/>
      <c r="AF270" s="26"/>
      <c r="AG270" s="55">
        <v>0</v>
      </c>
      <c r="AH270" s="55">
        <v>0</v>
      </c>
      <c r="AI270" s="55"/>
      <c r="AJ270" s="7">
        <f t="shared" si="69"/>
        <v>400456</v>
      </c>
      <c r="AK270" s="48" t="str">
        <f t="shared" si="63"/>
        <v xml:space="preserve"> </v>
      </c>
      <c r="AL270" s="49" t="str">
        <f t="shared" si="64"/>
        <v xml:space="preserve"> </v>
      </c>
    </row>
    <row r="271" spans="1:38" ht="15.95" customHeight="1">
      <c r="A271" s="63" t="s">
        <v>197</v>
      </c>
      <c r="B271" s="63" t="s">
        <v>573</v>
      </c>
      <c r="C271" s="63" t="s">
        <v>208</v>
      </c>
      <c r="D271" s="63" t="s">
        <v>575</v>
      </c>
      <c r="E271" s="20">
        <v>491.91</v>
      </c>
      <c r="F271" s="2">
        <f t="shared" si="65"/>
        <v>774266.34000000008</v>
      </c>
      <c r="G271" s="64">
        <v>300330.14</v>
      </c>
      <c r="H271" s="41">
        <v>40067</v>
      </c>
      <c r="I271" s="2">
        <f t="shared" si="56"/>
        <v>30050.25</v>
      </c>
      <c r="J271" s="41">
        <v>39881</v>
      </c>
      <c r="K271" s="41">
        <v>58431</v>
      </c>
      <c r="L271" s="41">
        <v>108125</v>
      </c>
      <c r="M271" s="41">
        <v>49110</v>
      </c>
      <c r="N271" s="2">
        <f t="shared" si="57"/>
        <v>585927.39</v>
      </c>
      <c r="O271" s="4">
        <f t="shared" si="58"/>
        <v>188339</v>
      </c>
      <c r="P271" s="41">
        <v>202</v>
      </c>
      <c r="Q271" s="41">
        <v>73</v>
      </c>
      <c r="R271" s="4">
        <f t="shared" si="59"/>
        <v>20497</v>
      </c>
      <c r="S271" s="6">
        <f t="shared" si="66"/>
        <v>35860.239000000001</v>
      </c>
      <c r="T271" s="65">
        <v>18516038</v>
      </c>
      <c r="U271" s="6">
        <f t="shared" si="67"/>
        <v>18516.038</v>
      </c>
      <c r="V271" s="6">
        <f t="shared" si="60"/>
        <v>17344.201000000001</v>
      </c>
      <c r="W271" s="4">
        <f t="shared" si="68"/>
        <v>346884</v>
      </c>
      <c r="X271" s="25">
        <f t="shared" si="61"/>
        <v>555720</v>
      </c>
      <c r="Y271" s="26">
        <v>0</v>
      </c>
      <c r="Z271" s="22">
        <v>0</v>
      </c>
      <c r="AA271" s="4">
        <f t="shared" si="62"/>
        <v>555720</v>
      </c>
      <c r="AB271" s="26"/>
      <c r="AC271" s="26"/>
      <c r="AD271" s="26"/>
      <c r="AE271" s="26"/>
      <c r="AF271" s="26"/>
      <c r="AG271" s="55">
        <v>0</v>
      </c>
      <c r="AH271" s="55">
        <v>0</v>
      </c>
      <c r="AI271" s="55"/>
      <c r="AJ271" s="7">
        <f t="shared" si="69"/>
        <v>555720</v>
      </c>
      <c r="AK271" s="48" t="str">
        <f t="shared" si="63"/>
        <v xml:space="preserve"> </v>
      </c>
      <c r="AL271" s="49" t="str">
        <f t="shared" si="64"/>
        <v xml:space="preserve"> </v>
      </c>
    </row>
    <row r="272" spans="1:38" ht="15.95" customHeight="1">
      <c r="A272" s="63" t="s">
        <v>197</v>
      </c>
      <c r="B272" s="63" t="s">
        <v>573</v>
      </c>
      <c r="C272" s="63" t="s">
        <v>223</v>
      </c>
      <c r="D272" s="63" t="s">
        <v>576</v>
      </c>
      <c r="E272" s="20">
        <v>665.5</v>
      </c>
      <c r="F272" s="2">
        <f t="shared" si="65"/>
        <v>1047497</v>
      </c>
      <c r="G272" s="64">
        <v>232659.04</v>
      </c>
      <c r="H272" s="41">
        <v>47352</v>
      </c>
      <c r="I272" s="2">
        <f t="shared" si="56"/>
        <v>35514</v>
      </c>
      <c r="J272" s="41">
        <v>47557</v>
      </c>
      <c r="K272" s="41">
        <v>69202</v>
      </c>
      <c r="L272" s="41">
        <v>117126</v>
      </c>
      <c r="M272" s="41">
        <v>172497</v>
      </c>
      <c r="N272" s="2">
        <f t="shared" si="57"/>
        <v>674555.04</v>
      </c>
      <c r="O272" s="4">
        <f t="shared" si="58"/>
        <v>372942</v>
      </c>
      <c r="P272" s="41">
        <v>322</v>
      </c>
      <c r="Q272" s="41">
        <v>90</v>
      </c>
      <c r="R272" s="4">
        <f t="shared" si="59"/>
        <v>40282</v>
      </c>
      <c r="S272" s="6">
        <f t="shared" si="66"/>
        <v>48514.95</v>
      </c>
      <c r="T272" s="65">
        <v>13669744</v>
      </c>
      <c r="U272" s="6">
        <f t="shared" si="67"/>
        <v>13669.744000000001</v>
      </c>
      <c r="V272" s="6">
        <f t="shared" si="60"/>
        <v>34845.205999999998</v>
      </c>
      <c r="W272" s="4">
        <f t="shared" si="68"/>
        <v>696904</v>
      </c>
      <c r="X272" s="25">
        <f t="shared" si="61"/>
        <v>1110128</v>
      </c>
      <c r="Y272" s="26">
        <v>0</v>
      </c>
      <c r="Z272" s="22">
        <v>0</v>
      </c>
      <c r="AA272" s="4">
        <f t="shared" si="62"/>
        <v>1110128</v>
      </c>
      <c r="AB272" s="26"/>
      <c r="AC272" s="26"/>
      <c r="AD272" s="26"/>
      <c r="AE272" s="26"/>
      <c r="AF272" s="26"/>
      <c r="AG272" s="55">
        <v>0</v>
      </c>
      <c r="AH272" s="55">
        <v>0</v>
      </c>
      <c r="AI272" s="55"/>
      <c r="AJ272" s="7">
        <f t="shared" si="69"/>
        <v>1110128</v>
      </c>
      <c r="AK272" s="48" t="str">
        <f t="shared" si="63"/>
        <v xml:space="preserve"> </v>
      </c>
      <c r="AL272" s="49" t="str">
        <f t="shared" si="64"/>
        <v xml:space="preserve"> </v>
      </c>
    </row>
    <row r="273" spans="1:38" ht="15.95" customHeight="1">
      <c r="A273" s="63" t="s">
        <v>197</v>
      </c>
      <c r="B273" s="63" t="s">
        <v>573</v>
      </c>
      <c r="C273" s="63" t="s">
        <v>14</v>
      </c>
      <c r="D273" s="63" t="s">
        <v>577</v>
      </c>
      <c r="E273" s="20">
        <v>1652.37</v>
      </c>
      <c r="F273" s="2">
        <f t="shared" si="65"/>
        <v>2600830.38</v>
      </c>
      <c r="G273" s="64">
        <v>327101.63</v>
      </c>
      <c r="H273" s="41">
        <v>141424</v>
      </c>
      <c r="I273" s="2">
        <f t="shared" si="56"/>
        <v>106068</v>
      </c>
      <c r="J273" s="41">
        <v>141905</v>
      </c>
      <c r="K273" s="41">
        <v>206630</v>
      </c>
      <c r="L273" s="41">
        <v>323264</v>
      </c>
      <c r="M273" s="41">
        <v>112136</v>
      </c>
      <c r="N273" s="2">
        <f t="shared" si="57"/>
        <v>1217104.6299999999</v>
      </c>
      <c r="O273" s="4">
        <f t="shared" si="58"/>
        <v>1383726</v>
      </c>
      <c r="P273" s="41">
        <v>821</v>
      </c>
      <c r="Q273" s="41">
        <v>59</v>
      </c>
      <c r="R273" s="4">
        <f t="shared" si="59"/>
        <v>67330</v>
      </c>
      <c r="S273" s="6">
        <f t="shared" si="66"/>
        <v>120457.773</v>
      </c>
      <c r="T273" s="65">
        <v>20834499</v>
      </c>
      <c r="U273" s="6">
        <f t="shared" si="67"/>
        <v>20834.499</v>
      </c>
      <c r="V273" s="6">
        <f t="shared" si="60"/>
        <v>99623.274000000005</v>
      </c>
      <c r="W273" s="4">
        <f t="shared" si="68"/>
        <v>1992465</v>
      </c>
      <c r="X273" s="25">
        <f t="shared" si="61"/>
        <v>3443521</v>
      </c>
      <c r="Y273" s="26">
        <v>0</v>
      </c>
      <c r="Z273" s="22">
        <v>0</v>
      </c>
      <c r="AA273" s="4">
        <f t="shared" si="62"/>
        <v>3443521</v>
      </c>
      <c r="AB273" s="26"/>
      <c r="AC273" s="26"/>
      <c r="AD273" s="26"/>
      <c r="AE273" s="26"/>
      <c r="AF273" s="26"/>
      <c r="AG273" s="55">
        <v>0</v>
      </c>
      <c r="AH273" s="55">
        <v>0</v>
      </c>
      <c r="AI273" s="55"/>
      <c r="AJ273" s="7">
        <f t="shared" si="69"/>
        <v>3443521</v>
      </c>
      <c r="AK273" s="48" t="str">
        <f t="shared" si="63"/>
        <v xml:space="preserve"> </v>
      </c>
      <c r="AL273" s="49" t="str">
        <f t="shared" si="64"/>
        <v xml:space="preserve"> </v>
      </c>
    </row>
    <row r="274" spans="1:38" ht="15.95" customHeight="1">
      <c r="A274" s="63" t="s">
        <v>35</v>
      </c>
      <c r="B274" s="63" t="s">
        <v>578</v>
      </c>
      <c r="C274" s="63" t="s">
        <v>52</v>
      </c>
      <c r="D274" s="63" t="s">
        <v>579</v>
      </c>
      <c r="E274" s="20">
        <v>629.45000000000005</v>
      </c>
      <c r="F274" s="2">
        <f t="shared" si="65"/>
        <v>990754.3</v>
      </c>
      <c r="G274" s="64">
        <v>259995.11</v>
      </c>
      <c r="H274" s="41">
        <v>88102</v>
      </c>
      <c r="I274" s="2">
        <f t="shared" si="56"/>
        <v>66076.5</v>
      </c>
      <c r="J274" s="41">
        <v>55015</v>
      </c>
      <c r="K274" s="41">
        <v>335964</v>
      </c>
      <c r="L274" s="41">
        <v>140071</v>
      </c>
      <c r="M274" s="41">
        <v>71192</v>
      </c>
      <c r="N274" s="2">
        <f t="shared" si="57"/>
        <v>928313.61</v>
      </c>
      <c r="O274" s="4">
        <f t="shared" si="58"/>
        <v>62441</v>
      </c>
      <c r="P274" s="41">
        <v>264</v>
      </c>
      <c r="Q274" s="41">
        <v>81</v>
      </c>
      <c r="R274" s="4">
        <f t="shared" si="59"/>
        <v>29724</v>
      </c>
      <c r="S274" s="6">
        <f t="shared" si="66"/>
        <v>45886.904999999999</v>
      </c>
      <c r="T274" s="65">
        <v>15133648</v>
      </c>
      <c r="U274" s="6">
        <f t="shared" si="67"/>
        <v>15133.647999999999</v>
      </c>
      <c r="V274" s="6">
        <f t="shared" si="60"/>
        <v>30753.256999999998</v>
      </c>
      <c r="W274" s="4">
        <f t="shared" si="68"/>
        <v>615065</v>
      </c>
      <c r="X274" s="25">
        <f t="shared" si="61"/>
        <v>707230</v>
      </c>
      <c r="Y274" s="26">
        <v>0</v>
      </c>
      <c r="Z274" s="22">
        <v>0</v>
      </c>
      <c r="AA274" s="4">
        <f t="shared" si="62"/>
        <v>707230</v>
      </c>
      <c r="AB274" s="26"/>
      <c r="AC274" s="26"/>
      <c r="AD274" s="26"/>
      <c r="AE274" s="26"/>
      <c r="AF274" s="26"/>
      <c r="AG274" s="55">
        <v>0</v>
      </c>
      <c r="AH274" s="55">
        <v>0</v>
      </c>
      <c r="AI274" s="55"/>
      <c r="AJ274" s="7">
        <f t="shared" si="69"/>
        <v>707230</v>
      </c>
      <c r="AK274" s="48" t="str">
        <f t="shared" si="63"/>
        <v xml:space="preserve"> </v>
      </c>
      <c r="AL274" s="49" t="str">
        <f t="shared" si="64"/>
        <v xml:space="preserve"> </v>
      </c>
    </row>
    <row r="275" spans="1:38" ht="15.95" customHeight="1">
      <c r="A275" s="63" t="s">
        <v>35</v>
      </c>
      <c r="B275" s="63" t="s">
        <v>578</v>
      </c>
      <c r="C275" s="63" t="s">
        <v>208</v>
      </c>
      <c r="D275" s="63" t="s">
        <v>580</v>
      </c>
      <c r="E275" s="20">
        <v>303.76</v>
      </c>
      <c r="F275" s="2">
        <f t="shared" si="65"/>
        <v>478118.24</v>
      </c>
      <c r="G275" s="64">
        <v>301102.64</v>
      </c>
      <c r="H275" s="41">
        <v>35429</v>
      </c>
      <c r="I275" s="2">
        <f t="shared" si="56"/>
        <v>26571.75</v>
      </c>
      <c r="J275" s="41">
        <v>22118</v>
      </c>
      <c r="K275" s="41">
        <v>135219</v>
      </c>
      <c r="L275" s="41">
        <v>99198</v>
      </c>
      <c r="M275" s="41">
        <v>110566</v>
      </c>
      <c r="N275" s="2">
        <f t="shared" si="57"/>
        <v>694775.39</v>
      </c>
      <c r="O275" s="4">
        <f t="shared" si="58"/>
        <v>0</v>
      </c>
      <c r="P275" s="41">
        <v>93</v>
      </c>
      <c r="Q275" s="41">
        <v>143</v>
      </c>
      <c r="R275" s="4">
        <f t="shared" si="59"/>
        <v>18486</v>
      </c>
      <c r="S275" s="6">
        <f t="shared" si="66"/>
        <v>22144.103999999999</v>
      </c>
      <c r="T275" s="65">
        <v>17087590</v>
      </c>
      <c r="U275" s="6">
        <f t="shared" si="67"/>
        <v>17087.59</v>
      </c>
      <c r="V275" s="6">
        <f t="shared" si="60"/>
        <v>5056.5139999999992</v>
      </c>
      <c r="W275" s="4">
        <f t="shared" si="68"/>
        <v>101130</v>
      </c>
      <c r="X275" s="25">
        <f t="shared" si="61"/>
        <v>119616</v>
      </c>
      <c r="Y275" s="26">
        <v>0</v>
      </c>
      <c r="Z275" s="22">
        <v>0</v>
      </c>
      <c r="AA275" s="4">
        <f t="shared" si="62"/>
        <v>119616</v>
      </c>
      <c r="AB275" s="26"/>
      <c r="AC275" s="26"/>
      <c r="AD275" s="26"/>
      <c r="AE275" s="26"/>
      <c r="AF275" s="26"/>
      <c r="AG275" s="55">
        <v>0</v>
      </c>
      <c r="AH275" s="55">
        <v>0</v>
      </c>
      <c r="AI275" s="55"/>
      <c r="AJ275" s="7">
        <f t="shared" si="69"/>
        <v>119616</v>
      </c>
      <c r="AK275" s="48">
        <f t="shared" si="63"/>
        <v>1</v>
      </c>
      <c r="AL275" s="49" t="str">
        <f t="shared" si="64"/>
        <v xml:space="preserve"> </v>
      </c>
    </row>
    <row r="276" spans="1:38" ht="15.95" customHeight="1">
      <c r="A276" s="63" t="s">
        <v>35</v>
      </c>
      <c r="B276" s="63" t="s">
        <v>578</v>
      </c>
      <c r="C276" s="63" t="s">
        <v>231</v>
      </c>
      <c r="D276" s="63" t="s">
        <v>581</v>
      </c>
      <c r="E276" s="20">
        <v>1327.91</v>
      </c>
      <c r="F276" s="2">
        <f t="shared" si="65"/>
        <v>2090130.34</v>
      </c>
      <c r="G276" s="64">
        <v>543402.93999999994</v>
      </c>
      <c r="H276" s="41">
        <v>148568</v>
      </c>
      <c r="I276" s="2">
        <f t="shared" si="56"/>
        <v>111426</v>
      </c>
      <c r="J276" s="41">
        <v>92807</v>
      </c>
      <c r="K276" s="41">
        <v>565298</v>
      </c>
      <c r="L276" s="41">
        <v>324880</v>
      </c>
      <c r="M276" s="41">
        <v>112040</v>
      </c>
      <c r="N276" s="2">
        <f t="shared" si="57"/>
        <v>1749853.94</v>
      </c>
      <c r="O276" s="4">
        <f t="shared" si="58"/>
        <v>340276</v>
      </c>
      <c r="P276" s="41">
        <v>222</v>
      </c>
      <c r="Q276" s="41">
        <v>119</v>
      </c>
      <c r="R276" s="4">
        <f t="shared" si="59"/>
        <v>36721</v>
      </c>
      <c r="S276" s="6">
        <f t="shared" si="66"/>
        <v>96804.638999999996</v>
      </c>
      <c r="T276" s="65">
        <v>32363659</v>
      </c>
      <c r="U276" s="6">
        <f t="shared" si="67"/>
        <v>32363.659</v>
      </c>
      <c r="V276" s="6">
        <f t="shared" si="60"/>
        <v>64440.979999999996</v>
      </c>
      <c r="W276" s="4">
        <f t="shared" si="68"/>
        <v>1288820</v>
      </c>
      <c r="X276" s="25">
        <f t="shared" si="61"/>
        <v>1665817</v>
      </c>
      <c r="Y276" s="26">
        <v>0</v>
      </c>
      <c r="Z276" s="22">
        <v>0</v>
      </c>
      <c r="AA276" s="4">
        <f t="shared" si="62"/>
        <v>1665817</v>
      </c>
      <c r="AB276" s="26"/>
      <c r="AC276" s="26"/>
      <c r="AD276" s="26"/>
      <c r="AE276" s="26"/>
      <c r="AF276" s="26"/>
      <c r="AG276" s="55">
        <v>0</v>
      </c>
      <c r="AH276" s="55">
        <v>0</v>
      </c>
      <c r="AI276" s="55"/>
      <c r="AJ276" s="7">
        <f t="shared" si="69"/>
        <v>1665817</v>
      </c>
      <c r="AK276" s="48" t="str">
        <f t="shared" si="63"/>
        <v xml:space="preserve"> </v>
      </c>
      <c r="AL276" s="49" t="str">
        <f t="shared" si="64"/>
        <v xml:space="preserve"> </v>
      </c>
    </row>
    <row r="277" spans="1:38" ht="15.95" customHeight="1">
      <c r="A277" s="63" t="s">
        <v>35</v>
      </c>
      <c r="B277" s="63" t="s">
        <v>578</v>
      </c>
      <c r="C277" s="63" t="s">
        <v>232</v>
      </c>
      <c r="D277" s="63" t="s">
        <v>582</v>
      </c>
      <c r="E277" s="20">
        <v>480.71</v>
      </c>
      <c r="F277" s="2">
        <f t="shared" si="65"/>
        <v>756637.53999999992</v>
      </c>
      <c r="G277" s="64">
        <v>333299.96999999997</v>
      </c>
      <c r="H277" s="41">
        <v>66619</v>
      </c>
      <c r="I277" s="2">
        <f t="shared" si="56"/>
        <v>49964.25</v>
      </c>
      <c r="J277" s="41">
        <v>41613</v>
      </c>
      <c r="K277" s="41">
        <v>253553</v>
      </c>
      <c r="L277" s="41">
        <v>186777</v>
      </c>
      <c r="M277" s="41">
        <v>20742</v>
      </c>
      <c r="N277" s="2">
        <f t="shared" si="57"/>
        <v>885949.22</v>
      </c>
      <c r="O277" s="4">
        <f t="shared" si="58"/>
        <v>0</v>
      </c>
      <c r="P277" s="41">
        <v>123</v>
      </c>
      <c r="Q277" s="41">
        <v>110</v>
      </c>
      <c r="R277" s="4">
        <f t="shared" si="59"/>
        <v>18807</v>
      </c>
      <c r="S277" s="6">
        <f t="shared" si="66"/>
        <v>35043.758999999998</v>
      </c>
      <c r="T277" s="65">
        <v>19108100</v>
      </c>
      <c r="U277" s="6">
        <f t="shared" si="67"/>
        <v>19108.099999999999</v>
      </c>
      <c r="V277" s="6">
        <f t="shared" si="60"/>
        <v>15935.659</v>
      </c>
      <c r="W277" s="4">
        <f t="shared" si="68"/>
        <v>318713</v>
      </c>
      <c r="X277" s="25">
        <f t="shared" si="61"/>
        <v>337520</v>
      </c>
      <c r="Y277" s="26">
        <v>0</v>
      </c>
      <c r="Z277" s="22">
        <v>0</v>
      </c>
      <c r="AA277" s="4">
        <f t="shared" si="62"/>
        <v>337520</v>
      </c>
      <c r="AB277" s="26"/>
      <c r="AC277" s="26"/>
      <c r="AD277" s="26"/>
      <c r="AE277" s="26"/>
      <c r="AF277" s="26"/>
      <c r="AG277" s="55">
        <v>0</v>
      </c>
      <c r="AH277" s="55">
        <v>0</v>
      </c>
      <c r="AI277" s="55"/>
      <c r="AJ277" s="7">
        <f t="shared" si="69"/>
        <v>337520</v>
      </c>
      <c r="AK277" s="48">
        <f t="shared" si="63"/>
        <v>1</v>
      </c>
      <c r="AL277" s="49" t="str">
        <f t="shared" si="64"/>
        <v xml:space="preserve"> </v>
      </c>
    </row>
    <row r="278" spans="1:38" ht="15.95" customHeight="1">
      <c r="A278" s="63" t="s">
        <v>233</v>
      </c>
      <c r="B278" s="63" t="s">
        <v>583</v>
      </c>
      <c r="C278" s="63" t="s">
        <v>191</v>
      </c>
      <c r="D278" s="63" t="s">
        <v>584</v>
      </c>
      <c r="E278" s="20">
        <v>2947.69</v>
      </c>
      <c r="F278" s="2">
        <f t="shared" si="65"/>
        <v>4639664.0600000005</v>
      </c>
      <c r="G278" s="64">
        <v>884344.3</v>
      </c>
      <c r="H278" s="41">
        <v>269925</v>
      </c>
      <c r="I278" s="2">
        <f t="shared" si="56"/>
        <v>202443.75</v>
      </c>
      <c r="J278" s="41">
        <v>254761</v>
      </c>
      <c r="K278" s="41">
        <v>420091</v>
      </c>
      <c r="L278" s="41">
        <v>492697</v>
      </c>
      <c r="M278" s="41">
        <v>130368</v>
      </c>
      <c r="N278" s="2">
        <f t="shared" si="57"/>
        <v>2384705.0499999998</v>
      </c>
      <c r="O278" s="4">
        <f t="shared" si="58"/>
        <v>2254959</v>
      </c>
      <c r="P278" s="41">
        <v>1176</v>
      </c>
      <c r="Q278" s="41">
        <v>64</v>
      </c>
      <c r="R278" s="4">
        <f t="shared" si="59"/>
        <v>104617</v>
      </c>
      <c r="S278" s="6">
        <f t="shared" si="66"/>
        <v>214886.601</v>
      </c>
      <c r="T278" s="65">
        <v>54996536</v>
      </c>
      <c r="U278" s="6">
        <f t="shared" si="67"/>
        <v>54996.536</v>
      </c>
      <c r="V278" s="6">
        <f t="shared" si="60"/>
        <v>159890.065</v>
      </c>
      <c r="W278" s="4">
        <f t="shared" si="68"/>
        <v>3197801</v>
      </c>
      <c r="X278" s="25">
        <f t="shared" si="61"/>
        <v>5557377</v>
      </c>
      <c r="Y278" s="26">
        <v>0</v>
      </c>
      <c r="Z278" s="22">
        <v>0</v>
      </c>
      <c r="AA278" s="4">
        <f t="shared" si="62"/>
        <v>5557377</v>
      </c>
      <c r="AB278" s="26"/>
      <c r="AC278" s="26"/>
      <c r="AD278" s="26"/>
      <c r="AE278" s="26"/>
      <c r="AF278" s="26"/>
      <c r="AG278" s="55">
        <v>0</v>
      </c>
      <c r="AH278" s="55">
        <v>0</v>
      </c>
      <c r="AI278" s="55"/>
      <c r="AJ278" s="7">
        <f t="shared" si="69"/>
        <v>5557377</v>
      </c>
      <c r="AK278" s="48" t="str">
        <f t="shared" si="63"/>
        <v xml:space="preserve"> </v>
      </c>
      <c r="AL278" s="49" t="str">
        <f t="shared" si="64"/>
        <v xml:space="preserve"> </v>
      </c>
    </row>
    <row r="279" spans="1:38" ht="15.95" customHeight="1">
      <c r="A279" s="63" t="s">
        <v>233</v>
      </c>
      <c r="B279" s="63" t="s">
        <v>583</v>
      </c>
      <c r="C279" s="63" t="s">
        <v>97</v>
      </c>
      <c r="D279" s="63" t="s">
        <v>585</v>
      </c>
      <c r="E279" s="20">
        <v>1912.98</v>
      </c>
      <c r="F279" s="2">
        <f t="shared" si="65"/>
        <v>3011030.52</v>
      </c>
      <c r="G279" s="64">
        <v>922030.11</v>
      </c>
      <c r="H279" s="41">
        <v>169416</v>
      </c>
      <c r="I279" s="2">
        <f t="shared" si="56"/>
        <v>127062</v>
      </c>
      <c r="J279" s="41">
        <v>160046</v>
      </c>
      <c r="K279" s="41">
        <v>263576</v>
      </c>
      <c r="L279" s="41">
        <v>344008</v>
      </c>
      <c r="M279" s="41">
        <v>127800</v>
      </c>
      <c r="N279" s="2">
        <f t="shared" si="57"/>
        <v>1944522.1099999999</v>
      </c>
      <c r="O279" s="4">
        <f t="shared" si="58"/>
        <v>1066508</v>
      </c>
      <c r="P279" s="41">
        <v>1093</v>
      </c>
      <c r="Q279" s="41">
        <v>55</v>
      </c>
      <c r="R279" s="4">
        <f t="shared" si="59"/>
        <v>83560</v>
      </c>
      <c r="S279" s="6">
        <f t="shared" si="66"/>
        <v>139456.242</v>
      </c>
      <c r="T279" s="65">
        <v>56705419</v>
      </c>
      <c r="U279" s="6">
        <f t="shared" si="67"/>
        <v>56705.419000000002</v>
      </c>
      <c r="V279" s="6">
        <f t="shared" si="60"/>
        <v>82750.823000000004</v>
      </c>
      <c r="W279" s="4">
        <f t="shared" si="68"/>
        <v>1655016</v>
      </c>
      <c r="X279" s="25">
        <f t="shared" si="61"/>
        <v>2805084</v>
      </c>
      <c r="Y279" s="26">
        <v>0</v>
      </c>
      <c r="Z279" s="22">
        <v>0</v>
      </c>
      <c r="AA279" s="4">
        <f t="shared" si="62"/>
        <v>2805084</v>
      </c>
      <c r="AB279" s="26"/>
      <c r="AC279" s="26"/>
      <c r="AD279" s="26"/>
      <c r="AE279" s="26"/>
      <c r="AF279" s="26"/>
      <c r="AG279" s="55">
        <v>0</v>
      </c>
      <c r="AH279" s="55">
        <v>0</v>
      </c>
      <c r="AI279" s="55"/>
      <c r="AJ279" s="7">
        <f t="shared" si="69"/>
        <v>2805084</v>
      </c>
      <c r="AK279" s="48" t="str">
        <f t="shared" si="63"/>
        <v xml:space="preserve"> </v>
      </c>
      <c r="AL279" s="49" t="str">
        <f t="shared" si="64"/>
        <v xml:space="preserve"> </v>
      </c>
    </row>
    <row r="280" spans="1:38" ht="15.95" customHeight="1">
      <c r="A280" s="63" t="s">
        <v>99</v>
      </c>
      <c r="B280" s="63" t="s">
        <v>586</v>
      </c>
      <c r="C280" s="63" t="s">
        <v>80</v>
      </c>
      <c r="D280" s="63" t="s">
        <v>587</v>
      </c>
      <c r="E280" s="20">
        <v>161.54</v>
      </c>
      <c r="F280" s="2">
        <f t="shared" si="65"/>
        <v>254263.96</v>
      </c>
      <c r="G280" s="64">
        <v>72998.38</v>
      </c>
      <c r="H280" s="41">
        <v>13632</v>
      </c>
      <c r="I280" s="2">
        <f t="shared" si="56"/>
        <v>10224</v>
      </c>
      <c r="J280" s="41">
        <v>12351</v>
      </c>
      <c r="K280" s="41">
        <v>0</v>
      </c>
      <c r="L280" s="41">
        <v>0</v>
      </c>
      <c r="M280" s="41">
        <v>7974</v>
      </c>
      <c r="N280" s="2">
        <f t="shared" si="57"/>
        <v>103547.38</v>
      </c>
      <c r="O280" s="4">
        <f t="shared" si="58"/>
        <v>150717</v>
      </c>
      <c r="P280" s="41">
        <v>57</v>
      </c>
      <c r="Q280" s="41">
        <v>84</v>
      </c>
      <c r="R280" s="4">
        <f t="shared" si="59"/>
        <v>6655</v>
      </c>
      <c r="S280" s="6">
        <f t="shared" si="66"/>
        <v>11776.266</v>
      </c>
      <c r="T280" s="65">
        <v>4535726</v>
      </c>
      <c r="U280" s="6">
        <f t="shared" si="67"/>
        <v>4535.7259999999997</v>
      </c>
      <c r="V280" s="6">
        <f t="shared" si="60"/>
        <v>7240.54</v>
      </c>
      <c r="W280" s="4">
        <f t="shared" si="68"/>
        <v>144811</v>
      </c>
      <c r="X280" s="25">
        <f t="shared" si="61"/>
        <v>302183</v>
      </c>
      <c r="Y280" s="26">
        <v>0</v>
      </c>
      <c r="Z280" s="22">
        <v>0</v>
      </c>
      <c r="AA280" s="4">
        <f t="shared" si="62"/>
        <v>302183</v>
      </c>
      <c r="AB280" s="26"/>
      <c r="AC280" s="26"/>
      <c r="AD280" s="26"/>
      <c r="AE280" s="26"/>
      <c r="AF280" s="26"/>
      <c r="AG280" s="55">
        <v>0</v>
      </c>
      <c r="AH280" s="55">
        <v>0</v>
      </c>
      <c r="AI280" s="55"/>
      <c r="AJ280" s="7">
        <f t="shared" si="69"/>
        <v>302183</v>
      </c>
      <c r="AK280" s="48" t="str">
        <f t="shared" si="63"/>
        <v xml:space="preserve"> </v>
      </c>
      <c r="AL280" s="49" t="str">
        <f t="shared" si="64"/>
        <v xml:space="preserve"> </v>
      </c>
    </row>
    <row r="281" spans="1:38" ht="15.95" customHeight="1">
      <c r="A281" s="63" t="s">
        <v>99</v>
      </c>
      <c r="B281" s="63" t="s">
        <v>586</v>
      </c>
      <c r="C281" s="63" t="s">
        <v>107</v>
      </c>
      <c r="D281" s="63" t="s">
        <v>588</v>
      </c>
      <c r="E281" s="20">
        <v>248.8</v>
      </c>
      <c r="F281" s="2">
        <f t="shared" si="65"/>
        <v>391611.2</v>
      </c>
      <c r="G281" s="64">
        <v>26740.83</v>
      </c>
      <c r="H281" s="41">
        <v>21453</v>
      </c>
      <c r="I281" s="2">
        <f t="shared" si="56"/>
        <v>16089.75</v>
      </c>
      <c r="J281" s="41">
        <v>19676</v>
      </c>
      <c r="K281" s="41">
        <v>0</v>
      </c>
      <c r="L281" s="41">
        <v>0</v>
      </c>
      <c r="M281" s="41">
        <v>13337</v>
      </c>
      <c r="N281" s="2">
        <f t="shared" si="57"/>
        <v>75843.58</v>
      </c>
      <c r="O281" s="4">
        <f t="shared" si="58"/>
        <v>315768</v>
      </c>
      <c r="P281" s="41">
        <v>116</v>
      </c>
      <c r="Q281" s="41">
        <v>57</v>
      </c>
      <c r="R281" s="4">
        <f t="shared" si="59"/>
        <v>9191</v>
      </c>
      <c r="S281" s="6">
        <f t="shared" si="66"/>
        <v>18137.52</v>
      </c>
      <c r="T281" s="65">
        <v>1624595</v>
      </c>
      <c r="U281" s="6">
        <f t="shared" si="67"/>
        <v>1624.595</v>
      </c>
      <c r="V281" s="6">
        <f t="shared" si="60"/>
        <v>16512.924999999999</v>
      </c>
      <c r="W281" s="4">
        <f t="shared" si="68"/>
        <v>330259</v>
      </c>
      <c r="X281" s="25">
        <f t="shared" si="61"/>
        <v>655218</v>
      </c>
      <c r="Y281" s="26">
        <v>0</v>
      </c>
      <c r="Z281" s="22">
        <v>0</v>
      </c>
      <c r="AA281" s="4">
        <f t="shared" si="62"/>
        <v>655218</v>
      </c>
      <c r="AB281" s="26"/>
      <c r="AC281" s="26"/>
      <c r="AD281" s="26"/>
      <c r="AE281" s="26"/>
      <c r="AF281" s="26"/>
      <c r="AG281" s="55">
        <v>0</v>
      </c>
      <c r="AH281" s="55">
        <v>0</v>
      </c>
      <c r="AI281" s="55"/>
      <c r="AJ281" s="7">
        <f t="shared" si="69"/>
        <v>655218</v>
      </c>
      <c r="AK281" s="48" t="str">
        <f t="shared" si="63"/>
        <v xml:space="preserve"> </v>
      </c>
      <c r="AL281" s="49" t="str">
        <f t="shared" si="64"/>
        <v xml:space="preserve"> </v>
      </c>
    </row>
    <row r="282" spans="1:38" ht="15.95" customHeight="1">
      <c r="A282" s="63" t="s">
        <v>99</v>
      </c>
      <c r="B282" s="63" t="s">
        <v>586</v>
      </c>
      <c r="C282" s="63" t="s">
        <v>178</v>
      </c>
      <c r="D282" s="63" t="s">
        <v>589</v>
      </c>
      <c r="E282" s="20">
        <v>347.66</v>
      </c>
      <c r="F282" s="2">
        <f t="shared" si="65"/>
        <v>547216.84000000008</v>
      </c>
      <c r="G282" s="64">
        <v>247315.78</v>
      </c>
      <c r="H282" s="41">
        <v>32901</v>
      </c>
      <c r="I282" s="2">
        <f t="shared" si="56"/>
        <v>24675.75</v>
      </c>
      <c r="J282" s="41">
        <v>30086</v>
      </c>
      <c r="K282" s="41">
        <v>0</v>
      </c>
      <c r="L282" s="41">
        <v>0</v>
      </c>
      <c r="M282" s="41">
        <v>10489</v>
      </c>
      <c r="N282" s="2">
        <f t="shared" si="57"/>
        <v>312566.53000000003</v>
      </c>
      <c r="O282" s="4">
        <f t="shared" si="58"/>
        <v>234650</v>
      </c>
      <c r="P282" s="41">
        <v>108</v>
      </c>
      <c r="Q282" s="41">
        <v>73</v>
      </c>
      <c r="R282" s="4">
        <f t="shared" si="59"/>
        <v>10959</v>
      </c>
      <c r="S282" s="6">
        <f t="shared" si="66"/>
        <v>25344.414000000001</v>
      </c>
      <c r="T282" s="65">
        <v>14782772</v>
      </c>
      <c r="U282" s="6">
        <f t="shared" si="67"/>
        <v>14782.772000000001</v>
      </c>
      <c r="V282" s="6">
        <f t="shared" si="60"/>
        <v>10561.642</v>
      </c>
      <c r="W282" s="4">
        <f t="shared" si="68"/>
        <v>211233</v>
      </c>
      <c r="X282" s="25">
        <f t="shared" si="61"/>
        <v>456842</v>
      </c>
      <c r="Y282" s="26">
        <v>0</v>
      </c>
      <c r="Z282" s="22">
        <v>0</v>
      </c>
      <c r="AA282" s="4">
        <f t="shared" si="62"/>
        <v>456842</v>
      </c>
      <c r="AB282" s="26"/>
      <c r="AC282" s="26"/>
      <c r="AD282" s="26"/>
      <c r="AE282" s="26"/>
      <c r="AF282" s="26"/>
      <c r="AG282" s="55">
        <v>0</v>
      </c>
      <c r="AH282" s="55">
        <v>0</v>
      </c>
      <c r="AI282" s="55"/>
      <c r="AJ282" s="7">
        <f t="shared" si="69"/>
        <v>456842</v>
      </c>
      <c r="AK282" s="48" t="str">
        <f t="shared" si="63"/>
        <v xml:space="preserve"> </v>
      </c>
      <c r="AL282" s="49" t="str">
        <f t="shared" si="64"/>
        <v xml:space="preserve"> </v>
      </c>
    </row>
    <row r="283" spans="1:38" ht="15.95" customHeight="1">
      <c r="A283" s="63" t="s">
        <v>99</v>
      </c>
      <c r="B283" s="63" t="s">
        <v>586</v>
      </c>
      <c r="C283" s="63" t="s">
        <v>52</v>
      </c>
      <c r="D283" s="63" t="s">
        <v>590</v>
      </c>
      <c r="E283" s="20">
        <v>4074.81</v>
      </c>
      <c r="F283" s="2">
        <f t="shared" si="65"/>
        <v>6413750.9399999995</v>
      </c>
      <c r="G283" s="64">
        <v>2261268.34</v>
      </c>
      <c r="H283" s="41">
        <v>414633</v>
      </c>
      <c r="I283" s="2">
        <f t="shared" si="56"/>
        <v>310974.75</v>
      </c>
      <c r="J283" s="41">
        <v>381022</v>
      </c>
      <c r="K283" s="41">
        <v>565</v>
      </c>
      <c r="L283" s="41">
        <v>892849</v>
      </c>
      <c r="M283" s="41">
        <v>37735</v>
      </c>
      <c r="N283" s="2">
        <f t="shared" si="57"/>
        <v>3884414.09</v>
      </c>
      <c r="O283" s="4">
        <f t="shared" si="58"/>
        <v>2529337</v>
      </c>
      <c r="P283" s="41">
        <v>1223</v>
      </c>
      <c r="Q283" s="41">
        <v>35</v>
      </c>
      <c r="R283" s="4">
        <f t="shared" si="59"/>
        <v>59499</v>
      </c>
      <c r="S283" s="6">
        <f t="shared" si="66"/>
        <v>297053.64899999998</v>
      </c>
      <c r="T283" s="65">
        <v>143208888</v>
      </c>
      <c r="U283" s="6">
        <f t="shared" si="67"/>
        <v>143208.88800000001</v>
      </c>
      <c r="V283" s="6">
        <f t="shared" si="60"/>
        <v>153844.76099999997</v>
      </c>
      <c r="W283" s="4">
        <f t="shared" si="68"/>
        <v>3076895</v>
      </c>
      <c r="X283" s="25">
        <f t="shared" si="61"/>
        <v>5665731</v>
      </c>
      <c r="Y283" s="26">
        <v>0</v>
      </c>
      <c r="Z283" s="22">
        <v>0</v>
      </c>
      <c r="AA283" s="4">
        <f t="shared" si="62"/>
        <v>5665731</v>
      </c>
      <c r="AB283" s="26"/>
      <c r="AC283" s="26"/>
      <c r="AD283" s="26"/>
      <c r="AE283" s="26"/>
      <c r="AF283" s="26"/>
      <c r="AG283" s="55">
        <v>0</v>
      </c>
      <c r="AH283" s="55">
        <v>0</v>
      </c>
      <c r="AI283" s="55"/>
      <c r="AJ283" s="7">
        <f t="shared" si="69"/>
        <v>5665731</v>
      </c>
      <c r="AK283" s="48" t="str">
        <f t="shared" si="63"/>
        <v xml:space="preserve"> </v>
      </c>
      <c r="AL283" s="49" t="str">
        <f t="shared" si="64"/>
        <v xml:space="preserve"> </v>
      </c>
    </row>
    <row r="284" spans="1:38" ht="15.95" customHeight="1">
      <c r="A284" s="63" t="s">
        <v>99</v>
      </c>
      <c r="B284" s="63" t="s">
        <v>586</v>
      </c>
      <c r="C284" s="63" t="s">
        <v>191</v>
      </c>
      <c r="D284" s="63" t="s">
        <v>591</v>
      </c>
      <c r="E284" s="20">
        <v>1531.98</v>
      </c>
      <c r="F284" s="2">
        <f t="shared" si="65"/>
        <v>2411336.52</v>
      </c>
      <c r="G284" s="64">
        <v>441505.67</v>
      </c>
      <c r="H284" s="41">
        <v>156277</v>
      </c>
      <c r="I284" s="2">
        <f t="shared" si="56"/>
        <v>117207.75</v>
      </c>
      <c r="J284" s="41">
        <v>143312</v>
      </c>
      <c r="K284" s="41">
        <v>212</v>
      </c>
      <c r="L284" s="41">
        <v>324660</v>
      </c>
      <c r="M284" s="41">
        <v>62108</v>
      </c>
      <c r="N284" s="2">
        <f t="shared" si="57"/>
        <v>1089005.42</v>
      </c>
      <c r="O284" s="4">
        <f t="shared" si="58"/>
        <v>1322331</v>
      </c>
      <c r="P284" s="41">
        <v>993</v>
      </c>
      <c r="Q284" s="41">
        <v>55</v>
      </c>
      <c r="R284" s="4">
        <f t="shared" si="59"/>
        <v>75915</v>
      </c>
      <c r="S284" s="6">
        <f t="shared" si="66"/>
        <v>111681.342</v>
      </c>
      <c r="T284" s="65">
        <v>25564891</v>
      </c>
      <c r="U284" s="6">
        <f t="shared" si="67"/>
        <v>25564.891</v>
      </c>
      <c r="V284" s="6">
        <f t="shared" si="60"/>
        <v>86116.451000000001</v>
      </c>
      <c r="W284" s="4">
        <f t="shared" si="68"/>
        <v>1722329</v>
      </c>
      <c r="X284" s="25">
        <f t="shared" si="61"/>
        <v>3120575</v>
      </c>
      <c r="Y284" s="26">
        <v>0</v>
      </c>
      <c r="Z284" s="22">
        <v>0</v>
      </c>
      <c r="AA284" s="4">
        <f t="shared" si="62"/>
        <v>3120575</v>
      </c>
      <c r="AB284" s="26"/>
      <c r="AC284" s="26"/>
      <c r="AD284" s="26"/>
      <c r="AE284" s="26"/>
      <c r="AF284" s="26"/>
      <c r="AG284" s="55">
        <v>0</v>
      </c>
      <c r="AH284" s="55">
        <v>0</v>
      </c>
      <c r="AI284" s="55"/>
      <c r="AJ284" s="7">
        <f t="shared" si="69"/>
        <v>3120575</v>
      </c>
      <c r="AK284" s="48" t="str">
        <f t="shared" si="63"/>
        <v xml:space="preserve"> </v>
      </c>
      <c r="AL284" s="49" t="str">
        <f t="shared" si="64"/>
        <v xml:space="preserve"> </v>
      </c>
    </row>
    <row r="285" spans="1:38" ht="15.95" customHeight="1">
      <c r="A285" s="63" t="s">
        <v>99</v>
      </c>
      <c r="B285" s="63" t="s">
        <v>586</v>
      </c>
      <c r="C285" s="63" t="s">
        <v>14</v>
      </c>
      <c r="D285" s="63" t="s">
        <v>592</v>
      </c>
      <c r="E285" s="20">
        <v>1376.73</v>
      </c>
      <c r="F285" s="2">
        <f t="shared" si="65"/>
        <v>2166973.02</v>
      </c>
      <c r="G285" s="64">
        <v>252821.77</v>
      </c>
      <c r="H285" s="41">
        <v>135075</v>
      </c>
      <c r="I285" s="2">
        <f t="shared" si="56"/>
        <v>101306.25</v>
      </c>
      <c r="J285" s="41">
        <v>123879</v>
      </c>
      <c r="K285" s="41">
        <v>184</v>
      </c>
      <c r="L285" s="41">
        <v>304961</v>
      </c>
      <c r="M285" s="41">
        <v>34348</v>
      </c>
      <c r="N285" s="2">
        <f t="shared" si="57"/>
        <v>817500.02</v>
      </c>
      <c r="O285" s="4">
        <f t="shared" si="58"/>
        <v>1349473</v>
      </c>
      <c r="P285" s="41">
        <v>666</v>
      </c>
      <c r="Q285" s="41">
        <v>44</v>
      </c>
      <c r="R285" s="4">
        <f t="shared" si="59"/>
        <v>40733</v>
      </c>
      <c r="S285" s="6">
        <f t="shared" si="66"/>
        <v>100363.617</v>
      </c>
      <c r="T285" s="65">
        <v>15625573</v>
      </c>
      <c r="U285" s="6">
        <f t="shared" si="67"/>
        <v>15625.573</v>
      </c>
      <c r="V285" s="6">
        <f t="shared" si="60"/>
        <v>84738.043999999994</v>
      </c>
      <c r="W285" s="4">
        <f t="shared" si="68"/>
        <v>1694761</v>
      </c>
      <c r="X285" s="25">
        <f t="shared" si="61"/>
        <v>3084967</v>
      </c>
      <c r="Y285" s="26">
        <v>0</v>
      </c>
      <c r="Z285" s="22">
        <v>0</v>
      </c>
      <c r="AA285" s="4">
        <f t="shared" si="62"/>
        <v>3084967</v>
      </c>
      <c r="AB285" s="26"/>
      <c r="AC285" s="26"/>
      <c r="AD285" s="26"/>
      <c r="AE285" s="26"/>
      <c r="AF285" s="26"/>
      <c r="AG285" s="55">
        <v>0</v>
      </c>
      <c r="AH285" s="55">
        <v>0</v>
      </c>
      <c r="AI285" s="55"/>
      <c r="AJ285" s="7">
        <f t="shared" si="69"/>
        <v>3084967</v>
      </c>
      <c r="AK285" s="48" t="str">
        <f t="shared" si="63"/>
        <v xml:space="preserve"> </v>
      </c>
      <c r="AL285" s="49" t="str">
        <f t="shared" si="64"/>
        <v xml:space="preserve"> </v>
      </c>
    </row>
    <row r="286" spans="1:38" ht="15.95" customHeight="1">
      <c r="A286" s="63" t="s">
        <v>99</v>
      </c>
      <c r="B286" s="63" t="s">
        <v>586</v>
      </c>
      <c r="C286" s="63" t="s">
        <v>238</v>
      </c>
      <c r="D286" s="63" t="s">
        <v>593</v>
      </c>
      <c r="E286" s="20">
        <v>2521.12</v>
      </c>
      <c r="F286" s="2">
        <f t="shared" si="65"/>
        <v>3968242.88</v>
      </c>
      <c r="G286" s="64">
        <v>465047.29</v>
      </c>
      <c r="H286" s="41">
        <v>233413</v>
      </c>
      <c r="I286" s="2">
        <f t="shared" si="56"/>
        <v>175059.75</v>
      </c>
      <c r="J286" s="41">
        <v>213859</v>
      </c>
      <c r="K286" s="41">
        <v>317</v>
      </c>
      <c r="L286" s="41">
        <v>514475</v>
      </c>
      <c r="M286" s="41">
        <v>63333</v>
      </c>
      <c r="N286" s="2">
        <f t="shared" si="57"/>
        <v>1432091.04</v>
      </c>
      <c r="O286" s="4">
        <f t="shared" si="58"/>
        <v>2536152</v>
      </c>
      <c r="P286" s="41">
        <v>1193</v>
      </c>
      <c r="Q286" s="41">
        <v>51</v>
      </c>
      <c r="R286" s="4">
        <f t="shared" si="59"/>
        <v>84572</v>
      </c>
      <c r="S286" s="6">
        <f t="shared" si="66"/>
        <v>183789.64799999999</v>
      </c>
      <c r="T286" s="65">
        <v>28226955</v>
      </c>
      <c r="U286" s="6">
        <f t="shared" si="67"/>
        <v>28226.955000000002</v>
      </c>
      <c r="V286" s="6">
        <f t="shared" si="60"/>
        <v>155562.69299999997</v>
      </c>
      <c r="W286" s="4">
        <f t="shared" si="68"/>
        <v>3111254</v>
      </c>
      <c r="X286" s="25">
        <f t="shared" si="61"/>
        <v>5731978</v>
      </c>
      <c r="Y286" s="26">
        <v>0</v>
      </c>
      <c r="Z286" s="22">
        <v>0</v>
      </c>
      <c r="AA286" s="4">
        <f t="shared" si="62"/>
        <v>5731978</v>
      </c>
      <c r="AB286" s="26"/>
      <c r="AC286" s="26"/>
      <c r="AD286" s="26"/>
      <c r="AE286" s="26"/>
      <c r="AF286" s="26"/>
      <c r="AG286" s="55">
        <v>0</v>
      </c>
      <c r="AH286" s="55">
        <v>0</v>
      </c>
      <c r="AI286" s="55"/>
      <c r="AJ286" s="7">
        <f t="shared" si="69"/>
        <v>5731978</v>
      </c>
      <c r="AK286" s="48" t="str">
        <f t="shared" si="63"/>
        <v xml:space="preserve"> </v>
      </c>
      <c r="AL286" s="49" t="str">
        <f t="shared" si="64"/>
        <v xml:space="preserve"> </v>
      </c>
    </row>
    <row r="287" spans="1:38" ht="15.95" customHeight="1">
      <c r="A287" s="63" t="s">
        <v>99</v>
      </c>
      <c r="B287" s="63" t="s">
        <v>586</v>
      </c>
      <c r="C287" s="63" t="s">
        <v>2</v>
      </c>
      <c r="D287" s="63" t="s">
        <v>594</v>
      </c>
      <c r="E287" s="20">
        <v>1458.29</v>
      </c>
      <c r="F287" s="2">
        <f t="shared" si="65"/>
        <v>2295348.46</v>
      </c>
      <c r="G287" s="64">
        <v>662242.80000000005</v>
      </c>
      <c r="H287" s="41">
        <v>131750</v>
      </c>
      <c r="I287" s="2">
        <f t="shared" si="56"/>
        <v>98812.5</v>
      </c>
      <c r="J287" s="41">
        <v>120630</v>
      </c>
      <c r="K287" s="41">
        <v>179</v>
      </c>
      <c r="L287" s="41">
        <v>315951</v>
      </c>
      <c r="M287" s="41">
        <v>2721479</v>
      </c>
      <c r="N287" s="2">
        <f t="shared" si="57"/>
        <v>3919294.3</v>
      </c>
      <c r="O287" s="4">
        <f t="shared" si="58"/>
        <v>0</v>
      </c>
      <c r="P287" s="41">
        <v>634</v>
      </c>
      <c r="Q287" s="41">
        <v>64</v>
      </c>
      <c r="R287" s="4">
        <f t="shared" si="59"/>
        <v>56401</v>
      </c>
      <c r="S287" s="6">
        <f t="shared" si="66"/>
        <v>106309.341</v>
      </c>
      <c r="T287" s="65">
        <v>41167406</v>
      </c>
      <c r="U287" s="6">
        <f t="shared" si="67"/>
        <v>41167.406000000003</v>
      </c>
      <c r="V287" s="6">
        <f t="shared" si="60"/>
        <v>65141.934999999998</v>
      </c>
      <c r="W287" s="4">
        <f t="shared" si="68"/>
        <v>1302839</v>
      </c>
      <c r="X287" s="25">
        <f t="shared" si="61"/>
        <v>1359240</v>
      </c>
      <c r="Y287" s="26">
        <v>0</v>
      </c>
      <c r="Z287" s="22">
        <v>0</v>
      </c>
      <c r="AA287" s="4">
        <f t="shared" si="62"/>
        <v>1359240</v>
      </c>
      <c r="AB287" s="26"/>
      <c r="AC287" s="26"/>
      <c r="AD287" s="26"/>
      <c r="AE287" s="26"/>
      <c r="AF287" s="26"/>
      <c r="AG287" s="55">
        <v>0</v>
      </c>
      <c r="AH287" s="55">
        <v>0</v>
      </c>
      <c r="AI287" s="55"/>
      <c r="AJ287" s="7">
        <f t="shared" si="69"/>
        <v>1359240</v>
      </c>
      <c r="AK287" s="48">
        <f t="shared" si="63"/>
        <v>1</v>
      </c>
      <c r="AL287" s="49" t="str">
        <f t="shared" si="64"/>
        <v xml:space="preserve"> </v>
      </c>
    </row>
    <row r="288" spans="1:38" ht="15.95" customHeight="1">
      <c r="A288" s="63" t="s">
        <v>199</v>
      </c>
      <c r="B288" s="63" t="s">
        <v>595</v>
      </c>
      <c r="C288" s="63" t="s">
        <v>26</v>
      </c>
      <c r="D288" s="63" t="s">
        <v>596</v>
      </c>
      <c r="E288" s="20">
        <v>104.21</v>
      </c>
      <c r="F288" s="2">
        <f t="shared" si="65"/>
        <v>164026.53999999998</v>
      </c>
      <c r="G288" s="64">
        <v>51575.58</v>
      </c>
      <c r="H288" s="41">
        <v>7183</v>
      </c>
      <c r="I288" s="2">
        <f t="shared" si="56"/>
        <v>5387.25</v>
      </c>
      <c r="J288" s="41">
        <v>8004</v>
      </c>
      <c r="K288" s="41">
        <v>0</v>
      </c>
      <c r="L288" s="41">
        <v>0</v>
      </c>
      <c r="M288" s="41">
        <v>8179</v>
      </c>
      <c r="N288" s="2">
        <f t="shared" si="57"/>
        <v>73145.83</v>
      </c>
      <c r="O288" s="4">
        <f t="shared" si="58"/>
        <v>90881</v>
      </c>
      <c r="P288" s="41">
        <v>35</v>
      </c>
      <c r="Q288" s="41">
        <v>121</v>
      </c>
      <c r="R288" s="4">
        <f t="shared" si="59"/>
        <v>5887</v>
      </c>
      <c r="S288" s="6">
        <f t="shared" si="66"/>
        <v>7596.9089999999997</v>
      </c>
      <c r="T288" s="65">
        <v>3112124</v>
      </c>
      <c r="U288" s="6">
        <f t="shared" si="67"/>
        <v>3112.1239999999998</v>
      </c>
      <c r="V288" s="6">
        <f t="shared" si="60"/>
        <v>4484.7849999999999</v>
      </c>
      <c r="W288" s="4">
        <f t="shared" si="68"/>
        <v>89696</v>
      </c>
      <c r="X288" s="25">
        <f t="shared" si="61"/>
        <v>186464</v>
      </c>
      <c r="Y288" s="26">
        <v>0</v>
      </c>
      <c r="Z288" s="22">
        <v>0</v>
      </c>
      <c r="AA288" s="4">
        <f t="shared" si="62"/>
        <v>186464</v>
      </c>
      <c r="AB288" s="26"/>
      <c r="AC288" s="26"/>
      <c r="AD288" s="26"/>
      <c r="AE288" s="26"/>
      <c r="AF288" s="26"/>
      <c r="AG288" s="55">
        <v>0</v>
      </c>
      <c r="AH288" s="55">
        <v>0</v>
      </c>
      <c r="AI288" s="55"/>
      <c r="AJ288" s="7">
        <f t="shared" si="69"/>
        <v>186464</v>
      </c>
      <c r="AK288" s="48" t="str">
        <f t="shared" si="63"/>
        <v xml:space="preserve"> </v>
      </c>
      <c r="AL288" s="49" t="str">
        <f t="shared" si="64"/>
        <v xml:space="preserve"> </v>
      </c>
    </row>
    <row r="289" spans="1:38" ht="15.95" customHeight="1">
      <c r="A289" s="63" t="s">
        <v>199</v>
      </c>
      <c r="B289" s="63" t="s">
        <v>595</v>
      </c>
      <c r="C289" s="63" t="s">
        <v>52</v>
      </c>
      <c r="D289" s="63" t="s">
        <v>597</v>
      </c>
      <c r="E289" s="20">
        <v>2742.44</v>
      </c>
      <c r="F289" s="2">
        <f t="shared" si="65"/>
        <v>4316600.5600000005</v>
      </c>
      <c r="G289" s="64">
        <v>1364901.35</v>
      </c>
      <c r="H289" s="41">
        <v>215736</v>
      </c>
      <c r="I289" s="2">
        <f t="shared" si="56"/>
        <v>161802</v>
      </c>
      <c r="J289" s="41">
        <v>240319</v>
      </c>
      <c r="K289" s="41">
        <v>194501</v>
      </c>
      <c r="L289" s="41">
        <v>451181</v>
      </c>
      <c r="M289" s="41">
        <v>163006</v>
      </c>
      <c r="N289" s="2">
        <f t="shared" si="57"/>
        <v>2575710.35</v>
      </c>
      <c r="O289" s="4">
        <f t="shared" si="58"/>
        <v>1740890</v>
      </c>
      <c r="P289" s="41">
        <v>1673</v>
      </c>
      <c r="Q289" s="41">
        <v>33</v>
      </c>
      <c r="R289" s="4">
        <f t="shared" si="59"/>
        <v>76741</v>
      </c>
      <c r="S289" s="6">
        <f t="shared" si="66"/>
        <v>199923.87599999999</v>
      </c>
      <c r="T289" s="65">
        <v>84995745</v>
      </c>
      <c r="U289" s="6">
        <f t="shared" si="67"/>
        <v>84995.744999999995</v>
      </c>
      <c r="V289" s="6">
        <f t="shared" si="60"/>
        <v>114928.13099999999</v>
      </c>
      <c r="W289" s="4">
        <f t="shared" si="68"/>
        <v>2298563</v>
      </c>
      <c r="X289" s="25">
        <f t="shared" si="61"/>
        <v>4116194</v>
      </c>
      <c r="Y289" s="26">
        <v>0</v>
      </c>
      <c r="Z289" s="22">
        <v>0</v>
      </c>
      <c r="AA289" s="4">
        <f t="shared" si="62"/>
        <v>4116194</v>
      </c>
      <c r="AB289" s="26">
        <v>52393</v>
      </c>
      <c r="AC289" s="26"/>
      <c r="AD289" s="26"/>
      <c r="AE289" s="26"/>
      <c r="AF289" s="26"/>
      <c r="AG289" s="55">
        <v>0</v>
      </c>
      <c r="AH289" s="55">
        <v>0</v>
      </c>
      <c r="AI289" s="55"/>
      <c r="AJ289" s="7">
        <f t="shared" si="69"/>
        <v>4063801</v>
      </c>
      <c r="AK289" s="48" t="str">
        <f t="shared" si="63"/>
        <v xml:space="preserve"> </v>
      </c>
      <c r="AL289" s="49" t="str">
        <f t="shared" si="64"/>
        <v xml:space="preserve"> </v>
      </c>
    </row>
    <row r="290" spans="1:38" ht="15.95" customHeight="1">
      <c r="A290" s="63" t="s">
        <v>199</v>
      </c>
      <c r="B290" s="63" t="s">
        <v>595</v>
      </c>
      <c r="C290" s="63" t="s">
        <v>191</v>
      </c>
      <c r="D290" s="63" t="s">
        <v>598</v>
      </c>
      <c r="E290" s="20">
        <v>1051.47</v>
      </c>
      <c r="F290" s="2">
        <f t="shared" si="65"/>
        <v>1655013.78</v>
      </c>
      <c r="G290" s="64">
        <v>212776.06</v>
      </c>
      <c r="H290" s="41">
        <v>87011</v>
      </c>
      <c r="I290" s="2">
        <f t="shared" si="56"/>
        <v>65258.25</v>
      </c>
      <c r="J290" s="41">
        <v>96929</v>
      </c>
      <c r="K290" s="41">
        <v>78409</v>
      </c>
      <c r="L290" s="41">
        <v>219107</v>
      </c>
      <c r="M290" s="41">
        <v>81166</v>
      </c>
      <c r="N290" s="2">
        <f t="shared" si="57"/>
        <v>753645.31</v>
      </c>
      <c r="O290" s="4">
        <f t="shared" si="58"/>
        <v>901368</v>
      </c>
      <c r="P290" s="41">
        <v>608</v>
      </c>
      <c r="Q290" s="41">
        <v>51</v>
      </c>
      <c r="R290" s="4">
        <f t="shared" si="59"/>
        <v>43101</v>
      </c>
      <c r="S290" s="6">
        <f t="shared" si="66"/>
        <v>76652.163</v>
      </c>
      <c r="T290" s="65">
        <v>13081524</v>
      </c>
      <c r="U290" s="6">
        <f t="shared" si="67"/>
        <v>13081.523999999999</v>
      </c>
      <c r="V290" s="6">
        <f t="shared" si="60"/>
        <v>63570.639000000003</v>
      </c>
      <c r="W290" s="4">
        <f t="shared" si="68"/>
        <v>1271413</v>
      </c>
      <c r="X290" s="25">
        <f t="shared" si="61"/>
        <v>2215882</v>
      </c>
      <c r="Y290" s="26">
        <v>0</v>
      </c>
      <c r="Z290" s="22">
        <v>0</v>
      </c>
      <c r="AA290" s="4">
        <f t="shared" si="62"/>
        <v>2215882</v>
      </c>
      <c r="AB290" s="26"/>
      <c r="AC290" s="26"/>
      <c r="AD290" s="26"/>
      <c r="AE290" s="26"/>
      <c r="AF290" s="26"/>
      <c r="AG290" s="55">
        <v>0</v>
      </c>
      <c r="AH290" s="55">
        <v>0</v>
      </c>
      <c r="AI290" s="55"/>
      <c r="AJ290" s="7">
        <f t="shared" si="69"/>
        <v>2215882</v>
      </c>
      <c r="AK290" s="48" t="str">
        <f t="shared" si="63"/>
        <v xml:space="preserve"> </v>
      </c>
      <c r="AL290" s="49" t="str">
        <f t="shared" si="64"/>
        <v xml:space="preserve"> </v>
      </c>
    </row>
    <row r="291" spans="1:38" ht="15.95" customHeight="1">
      <c r="A291" s="63" t="s">
        <v>199</v>
      </c>
      <c r="B291" s="63" t="s">
        <v>595</v>
      </c>
      <c r="C291" s="63" t="s">
        <v>223</v>
      </c>
      <c r="D291" s="63" t="s">
        <v>599</v>
      </c>
      <c r="E291" s="20">
        <v>1406.41</v>
      </c>
      <c r="F291" s="2">
        <f t="shared" si="65"/>
        <v>2213689.3400000003</v>
      </c>
      <c r="G291" s="64">
        <v>367938.98</v>
      </c>
      <c r="H291" s="41">
        <v>120048</v>
      </c>
      <c r="I291" s="2">
        <f t="shared" si="56"/>
        <v>90036</v>
      </c>
      <c r="J291" s="41">
        <v>133722</v>
      </c>
      <c r="K291" s="41">
        <v>108283</v>
      </c>
      <c r="L291" s="41">
        <v>248152</v>
      </c>
      <c r="M291" s="41">
        <v>163870</v>
      </c>
      <c r="N291" s="2">
        <f t="shared" si="57"/>
        <v>1112001.98</v>
      </c>
      <c r="O291" s="4">
        <f t="shared" si="58"/>
        <v>1101687</v>
      </c>
      <c r="P291" s="41">
        <v>733</v>
      </c>
      <c r="Q291" s="41">
        <v>48</v>
      </c>
      <c r="R291" s="4">
        <f t="shared" si="59"/>
        <v>48906</v>
      </c>
      <c r="S291" s="6">
        <f t="shared" si="66"/>
        <v>102527.289</v>
      </c>
      <c r="T291" s="65">
        <v>22824999</v>
      </c>
      <c r="U291" s="6">
        <f t="shared" si="67"/>
        <v>22824.999</v>
      </c>
      <c r="V291" s="6">
        <f t="shared" si="60"/>
        <v>79702.290000000008</v>
      </c>
      <c r="W291" s="4">
        <f t="shared" si="68"/>
        <v>1594046</v>
      </c>
      <c r="X291" s="25">
        <f t="shared" si="61"/>
        <v>2744639</v>
      </c>
      <c r="Y291" s="26">
        <v>0</v>
      </c>
      <c r="Z291" s="22">
        <v>0</v>
      </c>
      <c r="AA291" s="4">
        <f t="shared" si="62"/>
        <v>2744639</v>
      </c>
      <c r="AB291" s="26"/>
      <c r="AC291" s="26"/>
      <c r="AD291" s="26"/>
      <c r="AE291" s="26"/>
      <c r="AF291" s="26"/>
      <c r="AG291" s="55">
        <v>0</v>
      </c>
      <c r="AH291" s="55">
        <v>0</v>
      </c>
      <c r="AI291" s="55"/>
      <c r="AJ291" s="7">
        <f t="shared" si="69"/>
        <v>2744639</v>
      </c>
      <c r="AK291" s="48" t="str">
        <f t="shared" si="63"/>
        <v xml:space="preserve"> </v>
      </c>
      <c r="AL291" s="49" t="str">
        <f t="shared" si="64"/>
        <v xml:space="preserve"> </v>
      </c>
    </row>
    <row r="292" spans="1:38" ht="15.95" customHeight="1">
      <c r="A292" s="63" t="s">
        <v>199</v>
      </c>
      <c r="B292" s="63" t="s">
        <v>595</v>
      </c>
      <c r="C292" s="63" t="s">
        <v>115</v>
      </c>
      <c r="D292" s="63" t="s">
        <v>600</v>
      </c>
      <c r="E292" s="20">
        <v>889.67</v>
      </c>
      <c r="F292" s="2">
        <f t="shared" si="65"/>
        <v>1400340.5799999998</v>
      </c>
      <c r="G292" s="64">
        <v>272084.25</v>
      </c>
      <c r="H292" s="41">
        <v>64521</v>
      </c>
      <c r="I292" s="2">
        <f t="shared" si="56"/>
        <v>48390.75</v>
      </c>
      <c r="J292" s="41">
        <v>71860</v>
      </c>
      <c r="K292" s="41">
        <v>58270</v>
      </c>
      <c r="L292" s="41">
        <v>192996</v>
      </c>
      <c r="M292" s="41">
        <v>49191</v>
      </c>
      <c r="N292" s="2">
        <f t="shared" si="57"/>
        <v>692792</v>
      </c>
      <c r="O292" s="4">
        <f t="shared" si="58"/>
        <v>707549</v>
      </c>
      <c r="P292" s="41">
        <v>366</v>
      </c>
      <c r="Q292" s="41">
        <v>81</v>
      </c>
      <c r="R292" s="4">
        <f t="shared" si="59"/>
        <v>41208</v>
      </c>
      <c r="S292" s="6">
        <f t="shared" si="66"/>
        <v>64856.942999999999</v>
      </c>
      <c r="T292" s="65">
        <v>16805698</v>
      </c>
      <c r="U292" s="6">
        <f t="shared" si="67"/>
        <v>16805.698</v>
      </c>
      <c r="V292" s="6">
        <f t="shared" si="60"/>
        <v>48051.244999999995</v>
      </c>
      <c r="W292" s="4">
        <f t="shared" si="68"/>
        <v>961025</v>
      </c>
      <c r="X292" s="25">
        <f t="shared" si="61"/>
        <v>1709782</v>
      </c>
      <c r="Y292" s="26">
        <v>0</v>
      </c>
      <c r="Z292" s="22">
        <v>0</v>
      </c>
      <c r="AA292" s="4">
        <f t="shared" si="62"/>
        <v>1709782</v>
      </c>
      <c r="AB292" s="26"/>
      <c r="AC292" s="26"/>
      <c r="AD292" s="26"/>
      <c r="AE292" s="26"/>
      <c r="AF292" s="26"/>
      <c r="AG292" s="55">
        <v>0</v>
      </c>
      <c r="AH292" s="55">
        <v>0</v>
      </c>
      <c r="AI292" s="55"/>
      <c r="AJ292" s="7">
        <f t="shared" si="69"/>
        <v>1709782</v>
      </c>
      <c r="AK292" s="48" t="str">
        <f t="shared" si="63"/>
        <v xml:space="preserve"> </v>
      </c>
      <c r="AL292" s="49" t="str">
        <f t="shared" si="64"/>
        <v xml:space="preserve"> </v>
      </c>
    </row>
    <row r="293" spans="1:38" ht="15.95" customHeight="1">
      <c r="A293" s="63" t="s">
        <v>199</v>
      </c>
      <c r="B293" s="63" t="s">
        <v>595</v>
      </c>
      <c r="C293" s="63" t="s">
        <v>87</v>
      </c>
      <c r="D293" s="63" t="s">
        <v>601</v>
      </c>
      <c r="E293" s="20">
        <v>2325.25</v>
      </c>
      <c r="F293" s="2">
        <f t="shared" si="65"/>
        <v>3659943.5</v>
      </c>
      <c r="G293" s="64">
        <v>575224.88</v>
      </c>
      <c r="H293" s="41">
        <v>183774</v>
      </c>
      <c r="I293" s="2">
        <f t="shared" si="56"/>
        <v>137830.5</v>
      </c>
      <c r="J293" s="41">
        <v>204706</v>
      </c>
      <c r="K293" s="41">
        <v>165762</v>
      </c>
      <c r="L293" s="41">
        <v>462756</v>
      </c>
      <c r="M293" s="41">
        <v>31766</v>
      </c>
      <c r="N293" s="2">
        <f t="shared" si="57"/>
        <v>1578045.38</v>
      </c>
      <c r="O293" s="4">
        <f t="shared" si="58"/>
        <v>2081898</v>
      </c>
      <c r="P293" s="41">
        <v>810</v>
      </c>
      <c r="Q293" s="41">
        <v>33</v>
      </c>
      <c r="R293" s="4">
        <f t="shared" si="59"/>
        <v>37155</v>
      </c>
      <c r="S293" s="6">
        <f t="shared" si="66"/>
        <v>169510.72500000001</v>
      </c>
      <c r="T293" s="65">
        <v>36475896</v>
      </c>
      <c r="U293" s="6">
        <f t="shared" si="67"/>
        <v>36475.896000000001</v>
      </c>
      <c r="V293" s="6">
        <f t="shared" si="60"/>
        <v>133034.829</v>
      </c>
      <c r="W293" s="4">
        <f t="shared" si="68"/>
        <v>2660697</v>
      </c>
      <c r="X293" s="25">
        <f t="shared" si="61"/>
        <v>4779750</v>
      </c>
      <c r="Y293" s="26">
        <v>0</v>
      </c>
      <c r="Z293" s="22">
        <v>0</v>
      </c>
      <c r="AA293" s="4">
        <f t="shared" si="62"/>
        <v>4779750</v>
      </c>
      <c r="AB293" s="26"/>
      <c r="AC293" s="26"/>
      <c r="AD293" s="26"/>
      <c r="AE293" s="26"/>
      <c r="AF293" s="26"/>
      <c r="AG293" s="55">
        <v>0</v>
      </c>
      <c r="AH293" s="55">
        <v>0</v>
      </c>
      <c r="AI293" s="55"/>
      <c r="AJ293" s="7">
        <f t="shared" si="69"/>
        <v>4779750</v>
      </c>
      <c r="AK293" s="48" t="str">
        <f t="shared" si="63"/>
        <v xml:space="preserve"> </v>
      </c>
      <c r="AL293" s="49" t="str">
        <f t="shared" si="64"/>
        <v xml:space="preserve"> </v>
      </c>
    </row>
    <row r="294" spans="1:38" ht="15.95" customHeight="1">
      <c r="A294" s="63" t="s">
        <v>199</v>
      </c>
      <c r="B294" s="63" t="s">
        <v>595</v>
      </c>
      <c r="C294" s="63" t="s">
        <v>18</v>
      </c>
      <c r="D294" s="63" t="s">
        <v>602</v>
      </c>
      <c r="E294" s="20">
        <v>2829.75</v>
      </c>
      <c r="F294" s="2">
        <f t="shared" si="65"/>
        <v>4454026.5</v>
      </c>
      <c r="G294" s="64">
        <v>760560.34</v>
      </c>
      <c r="H294" s="41">
        <v>223419</v>
      </c>
      <c r="I294" s="2">
        <f t="shared" si="56"/>
        <v>167564.25</v>
      </c>
      <c r="J294" s="41">
        <v>248905</v>
      </c>
      <c r="K294" s="41">
        <v>201168</v>
      </c>
      <c r="L294" s="41">
        <v>412127</v>
      </c>
      <c r="M294" s="41">
        <v>150396</v>
      </c>
      <c r="N294" s="2">
        <f t="shared" si="57"/>
        <v>1940720.5899999999</v>
      </c>
      <c r="O294" s="4">
        <f t="shared" si="58"/>
        <v>2513306</v>
      </c>
      <c r="P294" s="41">
        <v>1303</v>
      </c>
      <c r="Q294" s="41">
        <v>33</v>
      </c>
      <c r="R294" s="4">
        <f t="shared" si="59"/>
        <v>59769</v>
      </c>
      <c r="S294" s="6">
        <f t="shared" si="66"/>
        <v>206288.77499999999</v>
      </c>
      <c r="T294" s="65">
        <v>46837105</v>
      </c>
      <c r="U294" s="6">
        <f t="shared" si="67"/>
        <v>46837.105000000003</v>
      </c>
      <c r="V294" s="6">
        <f t="shared" si="60"/>
        <v>159451.66999999998</v>
      </c>
      <c r="W294" s="4">
        <f t="shared" si="68"/>
        <v>3189033</v>
      </c>
      <c r="X294" s="25">
        <f t="shared" si="61"/>
        <v>5762108</v>
      </c>
      <c r="Y294" s="26">
        <v>0</v>
      </c>
      <c r="Z294" s="22">
        <v>0</v>
      </c>
      <c r="AA294" s="4">
        <f t="shared" si="62"/>
        <v>5762108</v>
      </c>
      <c r="AB294" s="26"/>
      <c r="AC294" s="26"/>
      <c r="AD294" s="26"/>
      <c r="AE294" s="26"/>
      <c r="AF294" s="26"/>
      <c r="AG294" s="55">
        <v>0</v>
      </c>
      <c r="AH294" s="55">
        <v>0</v>
      </c>
      <c r="AI294" s="55"/>
      <c r="AJ294" s="7">
        <f t="shared" si="69"/>
        <v>5762108</v>
      </c>
      <c r="AK294" s="48" t="str">
        <f t="shared" si="63"/>
        <v xml:space="preserve"> </v>
      </c>
      <c r="AL294" s="49" t="str">
        <f t="shared" si="64"/>
        <v xml:space="preserve"> </v>
      </c>
    </row>
    <row r="295" spans="1:38" ht="15.95" customHeight="1">
      <c r="A295" s="63" t="s">
        <v>1</v>
      </c>
      <c r="B295" s="63" t="s">
        <v>603</v>
      </c>
      <c r="C295" s="63" t="s">
        <v>205</v>
      </c>
      <c r="D295" s="63" t="s">
        <v>604</v>
      </c>
      <c r="E295" s="20">
        <v>346.35</v>
      </c>
      <c r="F295" s="2">
        <f t="shared" si="65"/>
        <v>545154.9</v>
      </c>
      <c r="G295" s="64">
        <v>83459.850000000006</v>
      </c>
      <c r="H295" s="41">
        <v>16774</v>
      </c>
      <c r="I295" s="2">
        <f t="shared" si="56"/>
        <v>12580.5</v>
      </c>
      <c r="J295" s="41">
        <v>23306</v>
      </c>
      <c r="K295" s="41">
        <v>0</v>
      </c>
      <c r="L295" s="41">
        <v>0</v>
      </c>
      <c r="M295" s="41">
        <v>35220</v>
      </c>
      <c r="N295" s="2">
        <f t="shared" si="57"/>
        <v>154566.35</v>
      </c>
      <c r="O295" s="4">
        <f t="shared" si="58"/>
        <v>390589</v>
      </c>
      <c r="P295" s="41">
        <v>155</v>
      </c>
      <c r="Q295" s="41">
        <v>70</v>
      </c>
      <c r="R295" s="4">
        <f t="shared" si="59"/>
        <v>15082</v>
      </c>
      <c r="S295" s="6">
        <f t="shared" si="66"/>
        <v>25248.915000000001</v>
      </c>
      <c r="T295" s="65">
        <v>5255658</v>
      </c>
      <c r="U295" s="6">
        <f t="shared" si="67"/>
        <v>5255.6580000000004</v>
      </c>
      <c r="V295" s="6">
        <f t="shared" si="60"/>
        <v>19993.257000000001</v>
      </c>
      <c r="W295" s="4">
        <f t="shared" si="68"/>
        <v>399865</v>
      </c>
      <c r="X295" s="25">
        <f t="shared" si="61"/>
        <v>805536</v>
      </c>
      <c r="Y295" s="26">
        <v>0</v>
      </c>
      <c r="Z295" s="22">
        <v>0</v>
      </c>
      <c r="AA295" s="4">
        <f t="shared" si="62"/>
        <v>805536</v>
      </c>
      <c r="AB295" s="26"/>
      <c r="AC295" s="26"/>
      <c r="AD295" s="26"/>
      <c r="AE295" s="26"/>
      <c r="AF295" s="26"/>
      <c r="AG295" s="55">
        <v>0</v>
      </c>
      <c r="AH295" s="55">
        <v>0</v>
      </c>
      <c r="AI295" s="55"/>
      <c r="AJ295" s="7">
        <f t="shared" si="69"/>
        <v>805536</v>
      </c>
      <c r="AK295" s="48" t="str">
        <f t="shared" si="63"/>
        <v xml:space="preserve"> </v>
      </c>
      <c r="AL295" s="49" t="str">
        <f t="shared" si="64"/>
        <v xml:space="preserve"> </v>
      </c>
    </row>
    <row r="296" spans="1:38" ht="15.95" customHeight="1">
      <c r="A296" s="63" t="s">
        <v>1</v>
      </c>
      <c r="B296" s="63" t="s">
        <v>603</v>
      </c>
      <c r="C296" s="63" t="s">
        <v>203</v>
      </c>
      <c r="D296" s="63" t="s">
        <v>605</v>
      </c>
      <c r="E296" s="20">
        <v>561.25</v>
      </c>
      <c r="F296" s="2">
        <f t="shared" si="65"/>
        <v>883407.5</v>
      </c>
      <c r="G296" s="64">
        <v>88437.96</v>
      </c>
      <c r="H296" s="41">
        <v>34520</v>
      </c>
      <c r="I296" s="2">
        <f t="shared" si="56"/>
        <v>25890</v>
      </c>
      <c r="J296" s="41">
        <v>47925</v>
      </c>
      <c r="K296" s="41">
        <v>0</v>
      </c>
      <c r="L296" s="41">
        <v>0</v>
      </c>
      <c r="M296" s="41">
        <v>21484</v>
      </c>
      <c r="N296" s="2">
        <f t="shared" si="57"/>
        <v>183736.96000000002</v>
      </c>
      <c r="O296" s="4">
        <f t="shared" si="58"/>
        <v>699671</v>
      </c>
      <c r="P296" s="41">
        <v>335</v>
      </c>
      <c r="Q296" s="41">
        <v>33</v>
      </c>
      <c r="R296" s="4">
        <f t="shared" si="59"/>
        <v>15366</v>
      </c>
      <c r="S296" s="6">
        <f t="shared" si="66"/>
        <v>40915.125</v>
      </c>
      <c r="T296" s="65">
        <v>5632991</v>
      </c>
      <c r="U296" s="6">
        <f t="shared" si="67"/>
        <v>5632.991</v>
      </c>
      <c r="V296" s="6">
        <f t="shared" si="60"/>
        <v>35282.133999999998</v>
      </c>
      <c r="W296" s="4">
        <f t="shared" si="68"/>
        <v>705643</v>
      </c>
      <c r="X296" s="25">
        <f t="shared" si="61"/>
        <v>1420680</v>
      </c>
      <c r="Y296" s="26">
        <v>0</v>
      </c>
      <c r="Z296" s="22">
        <v>0</v>
      </c>
      <c r="AA296" s="4">
        <f t="shared" si="62"/>
        <v>1420680</v>
      </c>
      <c r="AB296" s="26"/>
      <c r="AC296" s="26"/>
      <c r="AD296" s="26"/>
      <c r="AE296" s="26"/>
      <c r="AF296" s="26"/>
      <c r="AG296" s="55">
        <v>0</v>
      </c>
      <c r="AH296" s="55">
        <v>0</v>
      </c>
      <c r="AI296" s="55"/>
      <c r="AJ296" s="7">
        <f t="shared" si="69"/>
        <v>1420680</v>
      </c>
      <c r="AK296" s="48" t="str">
        <f t="shared" si="63"/>
        <v xml:space="preserve"> </v>
      </c>
      <c r="AL296" s="49" t="str">
        <f t="shared" si="64"/>
        <v xml:space="preserve"> </v>
      </c>
    </row>
    <row r="297" spans="1:38" ht="15.95" customHeight="1">
      <c r="A297" s="63" t="s">
        <v>1</v>
      </c>
      <c r="B297" s="63" t="s">
        <v>603</v>
      </c>
      <c r="C297" s="63" t="s">
        <v>56</v>
      </c>
      <c r="D297" s="63" t="s">
        <v>606</v>
      </c>
      <c r="E297" s="20">
        <v>152.43</v>
      </c>
      <c r="F297" s="2">
        <f t="shared" si="65"/>
        <v>239924.82</v>
      </c>
      <c r="G297" s="64">
        <v>32458.62</v>
      </c>
      <c r="H297" s="41">
        <v>8266</v>
      </c>
      <c r="I297" s="2">
        <f t="shared" si="56"/>
        <v>6199.5</v>
      </c>
      <c r="J297" s="41">
        <v>11466</v>
      </c>
      <c r="K297" s="41">
        <v>0</v>
      </c>
      <c r="L297" s="41">
        <v>0</v>
      </c>
      <c r="M297" s="41">
        <v>14947</v>
      </c>
      <c r="N297" s="2">
        <f t="shared" si="57"/>
        <v>65071.119999999995</v>
      </c>
      <c r="O297" s="4">
        <f t="shared" si="58"/>
        <v>174854</v>
      </c>
      <c r="P297" s="41">
        <v>77</v>
      </c>
      <c r="Q297" s="41">
        <v>77</v>
      </c>
      <c r="R297" s="4">
        <f t="shared" si="59"/>
        <v>8241</v>
      </c>
      <c r="S297" s="6">
        <f t="shared" si="66"/>
        <v>11112.147000000001</v>
      </c>
      <c r="T297" s="65">
        <v>2043994</v>
      </c>
      <c r="U297" s="6">
        <f t="shared" si="67"/>
        <v>2043.9939999999999</v>
      </c>
      <c r="V297" s="6">
        <f t="shared" si="60"/>
        <v>9068.1530000000002</v>
      </c>
      <c r="W297" s="4">
        <f t="shared" si="68"/>
        <v>181363</v>
      </c>
      <c r="X297" s="25">
        <f t="shared" si="61"/>
        <v>364458</v>
      </c>
      <c r="Y297" s="26">
        <v>0</v>
      </c>
      <c r="Z297" s="22">
        <v>0</v>
      </c>
      <c r="AA297" s="4">
        <f t="shared" si="62"/>
        <v>364458</v>
      </c>
      <c r="AB297" s="26">
        <v>699</v>
      </c>
      <c r="AC297" s="26"/>
      <c r="AD297" s="26"/>
      <c r="AE297" s="26"/>
      <c r="AF297" s="26"/>
      <c r="AG297" s="55">
        <v>0</v>
      </c>
      <c r="AH297" s="55">
        <v>0</v>
      </c>
      <c r="AI297" s="55"/>
      <c r="AJ297" s="7">
        <f t="shared" si="69"/>
        <v>363759</v>
      </c>
      <c r="AK297" s="48" t="str">
        <f t="shared" si="63"/>
        <v xml:space="preserve"> </v>
      </c>
      <c r="AL297" s="49" t="str">
        <f t="shared" si="64"/>
        <v xml:space="preserve"> </v>
      </c>
    </row>
    <row r="298" spans="1:38" ht="15.95" customHeight="1">
      <c r="A298" s="63" t="s">
        <v>1</v>
      </c>
      <c r="B298" s="63" t="s">
        <v>603</v>
      </c>
      <c r="C298" s="63" t="s">
        <v>196</v>
      </c>
      <c r="D298" s="63" t="s">
        <v>607</v>
      </c>
      <c r="E298" s="20">
        <v>481.31</v>
      </c>
      <c r="F298" s="2">
        <f t="shared" si="65"/>
        <v>757581.94000000006</v>
      </c>
      <c r="G298" s="64">
        <v>97801.2</v>
      </c>
      <c r="H298" s="41">
        <v>32316</v>
      </c>
      <c r="I298" s="2">
        <f t="shared" si="56"/>
        <v>24237</v>
      </c>
      <c r="J298" s="41">
        <v>44864</v>
      </c>
      <c r="K298" s="41">
        <v>0</v>
      </c>
      <c r="L298" s="41">
        <v>0</v>
      </c>
      <c r="M298" s="41">
        <v>27283</v>
      </c>
      <c r="N298" s="2">
        <f t="shared" si="57"/>
        <v>194185.2</v>
      </c>
      <c r="O298" s="4">
        <f t="shared" si="58"/>
        <v>563397</v>
      </c>
      <c r="P298" s="41">
        <v>117</v>
      </c>
      <c r="Q298" s="41">
        <v>66</v>
      </c>
      <c r="R298" s="4">
        <f t="shared" si="59"/>
        <v>10734</v>
      </c>
      <c r="S298" s="6">
        <f t="shared" si="66"/>
        <v>35087.499000000003</v>
      </c>
      <c r="T298" s="65">
        <v>6174318</v>
      </c>
      <c r="U298" s="6">
        <f t="shared" si="67"/>
        <v>6174.3180000000002</v>
      </c>
      <c r="V298" s="6">
        <f t="shared" si="60"/>
        <v>28913.181000000004</v>
      </c>
      <c r="W298" s="4">
        <f t="shared" si="68"/>
        <v>578264</v>
      </c>
      <c r="X298" s="25">
        <f t="shared" si="61"/>
        <v>1152395</v>
      </c>
      <c r="Y298" s="26">
        <v>0</v>
      </c>
      <c r="Z298" s="22">
        <v>0</v>
      </c>
      <c r="AA298" s="4">
        <f t="shared" si="62"/>
        <v>1152395</v>
      </c>
      <c r="AB298" s="26"/>
      <c r="AC298" s="26"/>
      <c r="AD298" s="26"/>
      <c r="AE298" s="26"/>
      <c r="AF298" s="26"/>
      <c r="AG298" s="55">
        <v>0</v>
      </c>
      <c r="AH298" s="55">
        <v>0</v>
      </c>
      <c r="AI298" s="55"/>
      <c r="AJ298" s="7">
        <f t="shared" si="69"/>
        <v>1152395</v>
      </c>
      <c r="AK298" s="48" t="str">
        <f t="shared" si="63"/>
        <v xml:space="preserve"> </v>
      </c>
      <c r="AL298" s="49" t="str">
        <f t="shared" si="64"/>
        <v xml:space="preserve"> </v>
      </c>
    </row>
    <row r="299" spans="1:38" ht="15.95" customHeight="1">
      <c r="A299" s="63" t="s">
        <v>1</v>
      </c>
      <c r="B299" s="63" t="s">
        <v>603</v>
      </c>
      <c r="C299" s="63" t="s">
        <v>76</v>
      </c>
      <c r="D299" s="63" t="s">
        <v>608</v>
      </c>
      <c r="E299" s="20">
        <v>395.1</v>
      </c>
      <c r="F299" s="2">
        <f t="shared" si="65"/>
        <v>621887.4</v>
      </c>
      <c r="G299" s="64">
        <v>40103.43</v>
      </c>
      <c r="H299" s="41">
        <v>22332</v>
      </c>
      <c r="I299" s="2">
        <f t="shared" si="56"/>
        <v>16749</v>
      </c>
      <c r="J299" s="41">
        <v>31008</v>
      </c>
      <c r="K299" s="41">
        <v>0</v>
      </c>
      <c r="L299" s="41">
        <v>0</v>
      </c>
      <c r="M299" s="41">
        <v>23331</v>
      </c>
      <c r="N299" s="2">
        <f t="shared" si="57"/>
        <v>111191.43</v>
      </c>
      <c r="O299" s="4">
        <f t="shared" si="58"/>
        <v>510696</v>
      </c>
      <c r="P299" s="41">
        <v>196</v>
      </c>
      <c r="Q299" s="41">
        <v>57</v>
      </c>
      <c r="R299" s="4">
        <f t="shared" si="59"/>
        <v>15529</v>
      </c>
      <c r="S299" s="6">
        <f t="shared" si="66"/>
        <v>28802.79</v>
      </c>
      <c r="T299" s="65">
        <v>2429039</v>
      </c>
      <c r="U299" s="6">
        <f t="shared" si="67"/>
        <v>2429.0390000000002</v>
      </c>
      <c r="V299" s="6">
        <f t="shared" si="60"/>
        <v>26373.751</v>
      </c>
      <c r="W299" s="4">
        <f t="shared" si="68"/>
        <v>527475</v>
      </c>
      <c r="X299" s="25">
        <f t="shared" si="61"/>
        <v>1053700</v>
      </c>
      <c r="Y299" s="26">
        <v>0</v>
      </c>
      <c r="Z299" s="22">
        <v>0</v>
      </c>
      <c r="AA299" s="4">
        <f t="shared" si="62"/>
        <v>1053700</v>
      </c>
      <c r="AB299" s="26"/>
      <c r="AC299" s="26"/>
      <c r="AD299" s="26"/>
      <c r="AE299" s="26"/>
      <c r="AF299" s="26"/>
      <c r="AG299" s="55">
        <v>0</v>
      </c>
      <c r="AH299" s="55">
        <v>0</v>
      </c>
      <c r="AI299" s="55"/>
      <c r="AJ299" s="7">
        <f t="shared" si="69"/>
        <v>1053700</v>
      </c>
      <c r="AK299" s="48" t="str">
        <f t="shared" si="63"/>
        <v xml:space="preserve"> </v>
      </c>
      <c r="AL299" s="49" t="str">
        <f t="shared" si="64"/>
        <v xml:space="preserve"> </v>
      </c>
    </row>
    <row r="300" spans="1:38" ht="15.95" customHeight="1">
      <c r="A300" s="63" t="s">
        <v>1</v>
      </c>
      <c r="B300" s="63" t="s">
        <v>603</v>
      </c>
      <c r="C300" s="63" t="s">
        <v>223</v>
      </c>
      <c r="D300" s="63" t="s">
        <v>609</v>
      </c>
      <c r="E300" s="20">
        <v>2070.44</v>
      </c>
      <c r="F300" s="2">
        <f t="shared" si="65"/>
        <v>3258872.56</v>
      </c>
      <c r="G300" s="64">
        <v>343141.99</v>
      </c>
      <c r="H300" s="41">
        <v>132066</v>
      </c>
      <c r="I300" s="2">
        <f t="shared" si="56"/>
        <v>99049.5</v>
      </c>
      <c r="J300" s="41">
        <v>183278</v>
      </c>
      <c r="K300" s="41">
        <v>0</v>
      </c>
      <c r="L300" s="41">
        <v>630490</v>
      </c>
      <c r="M300" s="41">
        <v>38798</v>
      </c>
      <c r="N300" s="2">
        <f t="shared" si="57"/>
        <v>1294757.49</v>
      </c>
      <c r="O300" s="4">
        <f t="shared" si="58"/>
        <v>1964115</v>
      </c>
      <c r="P300" s="41">
        <v>833</v>
      </c>
      <c r="Q300" s="41">
        <v>66</v>
      </c>
      <c r="R300" s="4">
        <f t="shared" si="59"/>
        <v>76419</v>
      </c>
      <c r="S300" s="6">
        <f t="shared" si="66"/>
        <v>150935.076</v>
      </c>
      <c r="T300" s="65">
        <v>21954062</v>
      </c>
      <c r="U300" s="6">
        <f t="shared" si="67"/>
        <v>21954.062000000002</v>
      </c>
      <c r="V300" s="6">
        <f t="shared" si="60"/>
        <v>128981.014</v>
      </c>
      <c r="W300" s="4">
        <f t="shared" si="68"/>
        <v>2579620</v>
      </c>
      <c r="X300" s="25">
        <f t="shared" si="61"/>
        <v>4620154</v>
      </c>
      <c r="Y300" s="26">
        <v>0</v>
      </c>
      <c r="Z300" s="22">
        <v>0</v>
      </c>
      <c r="AA300" s="4">
        <f t="shared" si="62"/>
        <v>4620154</v>
      </c>
      <c r="AB300" s="26"/>
      <c r="AC300" s="26"/>
      <c r="AD300" s="26"/>
      <c r="AE300" s="26"/>
      <c r="AF300" s="26"/>
      <c r="AG300" s="55">
        <v>0</v>
      </c>
      <c r="AH300" s="55">
        <v>0</v>
      </c>
      <c r="AI300" s="55"/>
      <c r="AJ300" s="7">
        <f t="shared" si="69"/>
        <v>4620154</v>
      </c>
      <c r="AK300" s="48" t="str">
        <f t="shared" si="63"/>
        <v xml:space="preserve"> </v>
      </c>
      <c r="AL300" s="49" t="str">
        <f t="shared" si="64"/>
        <v xml:space="preserve"> </v>
      </c>
    </row>
    <row r="301" spans="1:38" ht="15.95" customHeight="1">
      <c r="A301" s="63" t="s">
        <v>1</v>
      </c>
      <c r="B301" s="63" t="s">
        <v>603</v>
      </c>
      <c r="C301" s="63" t="s">
        <v>192</v>
      </c>
      <c r="D301" s="63" t="s">
        <v>610</v>
      </c>
      <c r="E301" s="20">
        <v>1136.1500000000001</v>
      </c>
      <c r="F301" s="2">
        <f t="shared" si="65"/>
        <v>1788300.1</v>
      </c>
      <c r="G301" s="64">
        <v>111797.29</v>
      </c>
      <c r="H301" s="41">
        <v>55855</v>
      </c>
      <c r="I301" s="2">
        <f t="shared" si="56"/>
        <v>41891.25</v>
      </c>
      <c r="J301" s="41">
        <v>77497</v>
      </c>
      <c r="K301" s="41">
        <v>0</v>
      </c>
      <c r="L301" s="41">
        <v>232465</v>
      </c>
      <c r="M301" s="41">
        <v>67492</v>
      </c>
      <c r="N301" s="2">
        <f t="shared" si="57"/>
        <v>531142.54</v>
      </c>
      <c r="O301" s="4">
        <f t="shared" si="58"/>
        <v>1257158</v>
      </c>
      <c r="P301" s="41">
        <v>514</v>
      </c>
      <c r="Q301" s="41">
        <v>90</v>
      </c>
      <c r="R301" s="4">
        <f t="shared" si="59"/>
        <v>64301</v>
      </c>
      <c r="S301" s="6">
        <f t="shared" si="66"/>
        <v>82825.335000000006</v>
      </c>
      <c r="T301" s="65">
        <v>6888311</v>
      </c>
      <c r="U301" s="6">
        <f t="shared" si="67"/>
        <v>6888.3109999999997</v>
      </c>
      <c r="V301" s="6">
        <f t="shared" si="60"/>
        <v>75937.024000000005</v>
      </c>
      <c r="W301" s="4">
        <f t="shared" si="68"/>
        <v>1518740</v>
      </c>
      <c r="X301" s="25">
        <f t="shared" si="61"/>
        <v>2840199</v>
      </c>
      <c r="Y301" s="26">
        <v>0</v>
      </c>
      <c r="Z301" s="22">
        <v>0</v>
      </c>
      <c r="AA301" s="4">
        <f t="shared" si="62"/>
        <v>2840199</v>
      </c>
      <c r="AB301" s="26"/>
      <c r="AC301" s="26"/>
      <c r="AD301" s="26"/>
      <c r="AE301" s="26"/>
      <c r="AF301" s="26"/>
      <c r="AG301" s="55">
        <v>0</v>
      </c>
      <c r="AH301" s="55">
        <v>0</v>
      </c>
      <c r="AI301" s="55"/>
      <c r="AJ301" s="7">
        <f t="shared" si="69"/>
        <v>2840199</v>
      </c>
      <c r="AK301" s="48" t="str">
        <f t="shared" si="63"/>
        <v xml:space="preserve"> </v>
      </c>
      <c r="AL301" s="49" t="str">
        <f t="shared" si="64"/>
        <v xml:space="preserve"> </v>
      </c>
    </row>
    <row r="302" spans="1:38" ht="15.95" customHeight="1">
      <c r="A302" s="63" t="s">
        <v>1</v>
      </c>
      <c r="B302" s="63" t="s">
        <v>603</v>
      </c>
      <c r="C302" s="63" t="s">
        <v>209</v>
      </c>
      <c r="D302" s="63" t="s">
        <v>611</v>
      </c>
      <c r="E302" s="20">
        <v>1523.37</v>
      </c>
      <c r="F302" s="2">
        <f t="shared" si="65"/>
        <v>2397784.38</v>
      </c>
      <c r="G302" s="64">
        <v>879751.58</v>
      </c>
      <c r="H302" s="41">
        <v>99516</v>
      </c>
      <c r="I302" s="2">
        <f t="shared" si="56"/>
        <v>74637</v>
      </c>
      <c r="J302" s="41">
        <v>137753</v>
      </c>
      <c r="K302" s="41">
        <v>0</v>
      </c>
      <c r="L302" s="41">
        <v>350831</v>
      </c>
      <c r="M302" s="41">
        <v>90926</v>
      </c>
      <c r="N302" s="2">
        <f t="shared" si="57"/>
        <v>1533898.58</v>
      </c>
      <c r="O302" s="4">
        <f t="shared" si="58"/>
        <v>863886</v>
      </c>
      <c r="P302" s="41">
        <v>767</v>
      </c>
      <c r="Q302" s="41">
        <v>59</v>
      </c>
      <c r="R302" s="4">
        <f t="shared" si="59"/>
        <v>62902</v>
      </c>
      <c r="S302" s="6">
        <f t="shared" si="66"/>
        <v>111053.673</v>
      </c>
      <c r="T302" s="65">
        <v>58109040</v>
      </c>
      <c r="U302" s="6">
        <f t="shared" si="67"/>
        <v>58109.04</v>
      </c>
      <c r="V302" s="6">
        <f t="shared" si="60"/>
        <v>52944.632999999994</v>
      </c>
      <c r="W302" s="4">
        <f t="shared" si="68"/>
        <v>1058893</v>
      </c>
      <c r="X302" s="25">
        <f t="shared" si="61"/>
        <v>1985681</v>
      </c>
      <c r="Y302" s="26">
        <v>0</v>
      </c>
      <c r="Z302" s="22">
        <v>0</v>
      </c>
      <c r="AA302" s="4">
        <f t="shared" si="62"/>
        <v>1985681</v>
      </c>
      <c r="AB302" s="26"/>
      <c r="AC302" s="26"/>
      <c r="AD302" s="26"/>
      <c r="AE302" s="26"/>
      <c r="AF302" s="26"/>
      <c r="AG302" s="55">
        <v>0</v>
      </c>
      <c r="AH302" s="55">
        <v>0</v>
      </c>
      <c r="AI302" s="55"/>
      <c r="AJ302" s="7">
        <f t="shared" si="69"/>
        <v>1985681</v>
      </c>
      <c r="AK302" s="48" t="str">
        <f t="shared" si="63"/>
        <v xml:space="preserve"> </v>
      </c>
      <c r="AL302" s="49" t="str">
        <f t="shared" si="64"/>
        <v xml:space="preserve"> </v>
      </c>
    </row>
    <row r="303" spans="1:38" ht="15.95" customHeight="1">
      <c r="A303" s="63" t="s">
        <v>1</v>
      </c>
      <c r="B303" s="63" t="s">
        <v>603</v>
      </c>
      <c r="C303" s="63" t="s">
        <v>198</v>
      </c>
      <c r="D303" s="63" t="s">
        <v>612</v>
      </c>
      <c r="E303" s="20">
        <v>509.82</v>
      </c>
      <c r="F303" s="2">
        <f t="shared" si="65"/>
        <v>802456.67999999993</v>
      </c>
      <c r="G303" s="64">
        <v>84097.93</v>
      </c>
      <c r="H303" s="41">
        <v>22067</v>
      </c>
      <c r="I303" s="2">
        <f t="shared" si="56"/>
        <v>16550.25</v>
      </c>
      <c r="J303" s="41">
        <v>30618</v>
      </c>
      <c r="K303" s="41">
        <v>0</v>
      </c>
      <c r="L303" s="41">
        <v>95532</v>
      </c>
      <c r="M303" s="41">
        <v>22287</v>
      </c>
      <c r="N303" s="2">
        <f t="shared" si="57"/>
        <v>249085.18</v>
      </c>
      <c r="O303" s="4">
        <f t="shared" si="58"/>
        <v>553372</v>
      </c>
      <c r="P303" s="41">
        <v>204</v>
      </c>
      <c r="Q303" s="41">
        <v>121</v>
      </c>
      <c r="R303" s="4">
        <f t="shared" si="59"/>
        <v>34311</v>
      </c>
      <c r="S303" s="6">
        <f t="shared" si="66"/>
        <v>37165.877999999997</v>
      </c>
      <c r="T303" s="65">
        <v>5415192</v>
      </c>
      <c r="U303" s="6">
        <f t="shared" si="67"/>
        <v>5415.192</v>
      </c>
      <c r="V303" s="6">
        <f t="shared" si="60"/>
        <v>31750.685999999998</v>
      </c>
      <c r="W303" s="4">
        <f t="shared" si="68"/>
        <v>635014</v>
      </c>
      <c r="X303" s="25">
        <f t="shared" si="61"/>
        <v>1222697</v>
      </c>
      <c r="Y303" s="26">
        <v>0</v>
      </c>
      <c r="Z303" s="22">
        <v>0</v>
      </c>
      <c r="AA303" s="4">
        <f t="shared" si="62"/>
        <v>1222697</v>
      </c>
      <c r="AB303" s="26"/>
      <c r="AC303" s="26"/>
      <c r="AD303" s="26"/>
      <c r="AE303" s="26"/>
      <c r="AF303" s="26"/>
      <c r="AG303" s="55">
        <v>0</v>
      </c>
      <c r="AH303" s="55">
        <v>0</v>
      </c>
      <c r="AI303" s="55"/>
      <c r="AJ303" s="7">
        <f t="shared" si="69"/>
        <v>1222697</v>
      </c>
      <c r="AK303" s="48" t="str">
        <f t="shared" si="63"/>
        <v xml:space="preserve"> </v>
      </c>
      <c r="AL303" s="49" t="str">
        <f t="shared" si="64"/>
        <v xml:space="preserve"> </v>
      </c>
    </row>
    <row r="304" spans="1:38" ht="15.95" customHeight="1">
      <c r="A304" s="63" t="s">
        <v>1</v>
      </c>
      <c r="B304" s="63" t="s">
        <v>603</v>
      </c>
      <c r="C304" s="63" t="s">
        <v>39</v>
      </c>
      <c r="D304" s="63" t="s">
        <v>613</v>
      </c>
      <c r="E304" s="20">
        <v>661.59</v>
      </c>
      <c r="F304" s="2">
        <f t="shared" si="65"/>
        <v>1041342.66</v>
      </c>
      <c r="G304" s="64">
        <v>129531.13</v>
      </c>
      <c r="H304" s="41">
        <v>29588</v>
      </c>
      <c r="I304" s="2">
        <f t="shared" si="56"/>
        <v>22191</v>
      </c>
      <c r="J304" s="41">
        <v>41035</v>
      </c>
      <c r="K304" s="41">
        <v>0</v>
      </c>
      <c r="L304" s="41">
        <v>137436</v>
      </c>
      <c r="M304" s="41">
        <v>52023</v>
      </c>
      <c r="N304" s="2">
        <f t="shared" si="57"/>
        <v>382216.13</v>
      </c>
      <c r="O304" s="4">
        <f t="shared" si="58"/>
        <v>659127</v>
      </c>
      <c r="P304" s="41">
        <v>279</v>
      </c>
      <c r="Q304" s="41">
        <v>117</v>
      </c>
      <c r="R304" s="4">
        <f t="shared" si="59"/>
        <v>45374</v>
      </c>
      <c r="S304" s="6">
        <f t="shared" si="66"/>
        <v>48229.911</v>
      </c>
      <c r="T304" s="65">
        <v>8332564</v>
      </c>
      <c r="U304" s="6">
        <f t="shared" si="67"/>
        <v>8332.5640000000003</v>
      </c>
      <c r="V304" s="6">
        <f t="shared" si="60"/>
        <v>39897.347000000002</v>
      </c>
      <c r="W304" s="4">
        <f t="shared" si="68"/>
        <v>797947</v>
      </c>
      <c r="X304" s="25">
        <f t="shared" si="61"/>
        <v>1502448</v>
      </c>
      <c r="Y304" s="26">
        <v>0</v>
      </c>
      <c r="Z304" s="22">
        <v>0</v>
      </c>
      <c r="AA304" s="4">
        <f t="shared" si="62"/>
        <v>1502448</v>
      </c>
      <c r="AB304" s="26"/>
      <c r="AC304" s="26"/>
      <c r="AD304" s="26"/>
      <c r="AE304" s="26"/>
      <c r="AF304" s="26"/>
      <c r="AG304" s="55">
        <v>0</v>
      </c>
      <c r="AH304" s="55">
        <v>0</v>
      </c>
      <c r="AI304" s="55"/>
      <c r="AJ304" s="7">
        <f t="shared" si="69"/>
        <v>1502448</v>
      </c>
      <c r="AK304" s="48" t="str">
        <f t="shared" si="63"/>
        <v xml:space="preserve"> </v>
      </c>
      <c r="AL304" s="49" t="str">
        <f t="shared" si="64"/>
        <v xml:space="preserve"> </v>
      </c>
    </row>
    <row r="305" spans="1:38" ht="15.95" customHeight="1">
      <c r="A305" s="63" t="s">
        <v>1</v>
      </c>
      <c r="B305" s="63" t="s">
        <v>603</v>
      </c>
      <c r="C305" s="63" t="s">
        <v>119</v>
      </c>
      <c r="D305" s="63" t="s">
        <v>614</v>
      </c>
      <c r="E305" s="20">
        <v>736.24</v>
      </c>
      <c r="F305" s="2">
        <f t="shared" si="65"/>
        <v>1158841.76</v>
      </c>
      <c r="G305" s="64">
        <v>61154.16</v>
      </c>
      <c r="H305" s="41">
        <v>43094</v>
      </c>
      <c r="I305" s="2">
        <f t="shared" si="56"/>
        <v>32320.5</v>
      </c>
      <c r="J305" s="41">
        <v>59786</v>
      </c>
      <c r="K305" s="41">
        <v>0</v>
      </c>
      <c r="L305" s="41">
        <v>176965</v>
      </c>
      <c r="M305" s="41">
        <v>22602</v>
      </c>
      <c r="N305" s="2">
        <f t="shared" si="57"/>
        <v>352827.66000000003</v>
      </c>
      <c r="O305" s="4">
        <f t="shared" si="58"/>
        <v>806014</v>
      </c>
      <c r="P305" s="41">
        <v>309</v>
      </c>
      <c r="Q305" s="41">
        <v>86</v>
      </c>
      <c r="R305" s="4">
        <f t="shared" si="59"/>
        <v>36938</v>
      </c>
      <c r="S305" s="6">
        <f t="shared" si="66"/>
        <v>53671.896000000001</v>
      </c>
      <c r="T305" s="65">
        <v>3955638</v>
      </c>
      <c r="U305" s="6">
        <f t="shared" si="67"/>
        <v>3955.6379999999999</v>
      </c>
      <c r="V305" s="6">
        <f t="shared" si="60"/>
        <v>49716.258000000002</v>
      </c>
      <c r="W305" s="4">
        <f t="shared" si="68"/>
        <v>994325</v>
      </c>
      <c r="X305" s="25">
        <f t="shared" si="61"/>
        <v>1837277</v>
      </c>
      <c r="Y305" s="26">
        <v>0</v>
      </c>
      <c r="Z305" s="22">
        <v>0</v>
      </c>
      <c r="AA305" s="4">
        <f t="shared" si="62"/>
        <v>1837277</v>
      </c>
      <c r="AB305" s="26"/>
      <c r="AC305" s="26"/>
      <c r="AD305" s="26"/>
      <c r="AE305" s="26"/>
      <c r="AF305" s="26"/>
      <c r="AG305" s="55">
        <v>0</v>
      </c>
      <c r="AH305" s="55">
        <v>0</v>
      </c>
      <c r="AI305" s="55"/>
      <c r="AJ305" s="7">
        <f t="shared" si="69"/>
        <v>1837277</v>
      </c>
      <c r="AK305" s="48" t="str">
        <f t="shared" si="63"/>
        <v xml:space="preserve"> </v>
      </c>
      <c r="AL305" s="49" t="str">
        <f t="shared" si="64"/>
        <v xml:space="preserve"> </v>
      </c>
    </row>
    <row r="306" spans="1:38" ht="15.95" customHeight="1">
      <c r="A306" s="63" t="s">
        <v>1</v>
      </c>
      <c r="B306" s="63" t="s">
        <v>603</v>
      </c>
      <c r="C306" s="63" t="s">
        <v>44</v>
      </c>
      <c r="D306" s="63" t="s">
        <v>615</v>
      </c>
      <c r="E306" s="20">
        <v>609.42999999999995</v>
      </c>
      <c r="F306" s="2">
        <f t="shared" si="65"/>
        <v>959242.82</v>
      </c>
      <c r="G306" s="64">
        <v>136607.46</v>
      </c>
      <c r="H306" s="41">
        <v>26504</v>
      </c>
      <c r="I306" s="2">
        <f t="shared" si="56"/>
        <v>19878</v>
      </c>
      <c r="J306" s="41">
        <v>36790</v>
      </c>
      <c r="K306" s="41">
        <v>0</v>
      </c>
      <c r="L306" s="41">
        <v>124704</v>
      </c>
      <c r="M306" s="41">
        <v>52261</v>
      </c>
      <c r="N306" s="2">
        <f t="shared" si="57"/>
        <v>370240.45999999996</v>
      </c>
      <c r="O306" s="4">
        <f t="shared" si="58"/>
        <v>589002</v>
      </c>
      <c r="P306" s="41">
        <v>253</v>
      </c>
      <c r="Q306" s="41">
        <v>125</v>
      </c>
      <c r="R306" s="4">
        <f t="shared" si="59"/>
        <v>43959</v>
      </c>
      <c r="S306" s="6">
        <f t="shared" si="66"/>
        <v>44427.447</v>
      </c>
      <c r="T306" s="65">
        <v>8707802</v>
      </c>
      <c r="U306" s="6">
        <f t="shared" si="67"/>
        <v>8707.8019999999997</v>
      </c>
      <c r="V306" s="6">
        <f t="shared" si="60"/>
        <v>35719.645000000004</v>
      </c>
      <c r="W306" s="4">
        <f t="shared" si="68"/>
        <v>714393</v>
      </c>
      <c r="X306" s="25">
        <f t="shared" si="61"/>
        <v>1347354</v>
      </c>
      <c r="Y306" s="26">
        <v>0</v>
      </c>
      <c r="Z306" s="22">
        <v>0</v>
      </c>
      <c r="AA306" s="4">
        <f t="shared" si="62"/>
        <v>1347354</v>
      </c>
      <c r="AB306" s="26"/>
      <c r="AC306" s="26"/>
      <c r="AD306" s="26"/>
      <c r="AE306" s="26"/>
      <c r="AF306" s="26"/>
      <c r="AG306" s="55">
        <v>0</v>
      </c>
      <c r="AH306" s="55">
        <v>0</v>
      </c>
      <c r="AI306" s="55"/>
      <c r="AJ306" s="7">
        <f t="shared" si="69"/>
        <v>1347354</v>
      </c>
      <c r="AK306" s="48" t="str">
        <f t="shared" si="63"/>
        <v xml:space="preserve"> </v>
      </c>
      <c r="AL306" s="49" t="str">
        <f t="shared" si="64"/>
        <v xml:space="preserve"> </v>
      </c>
    </row>
    <row r="307" spans="1:38" ht="15.95" customHeight="1">
      <c r="A307" s="63" t="s">
        <v>1</v>
      </c>
      <c r="B307" s="63" t="s">
        <v>603</v>
      </c>
      <c r="C307" s="63" t="s">
        <v>139</v>
      </c>
      <c r="D307" s="63" t="s">
        <v>616</v>
      </c>
      <c r="E307" s="20">
        <v>2720.03</v>
      </c>
      <c r="F307" s="2">
        <f t="shared" si="65"/>
        <v>4281327.2200000007</v>
      </c>
      <c r="G307" s="64">
        <v>647667.54</v>
      </c>
      <c r="H307" s="41">
        <v>174073</v>
      </c>
      <c r="I307" s="2">
        <f t="shared" si="56"/>
        <v>130554.75</v>
      </c>
      <c r="J307" s="41">
        <v>241595</v>
      </c>
      <c r="K307" s="41">
        <v>0</v>
      </c>
      <c r="L307" s="41">
        <v>620573</v>
      </c>
      <c r="M307" s="41">
        <v>112564</v>
      </c>
      <c r="N307" s="2">
        <f t="shared" si="57"/>
        <v>1752954.29</v>
      </c>
      <c r="O307" s="4">
        <f t="shared" si="58"/>
        <v>2528373</v>
      </c>
      <c r="P307" s="41">
        <v>1142</v>
      </c>
      <c r="Q307" s="41">
        <v>68</v>
      </c>
      <c r="R307" s="4">
        <f t="shared" si="59"/>
        <v>107942</v>
      </c>
      <c r="S307" s="6">
        <f t="shared" si="66"/>
        <v>198290.18700000001</v>
      </c>
      <c r="T307" s="65">
        <v>41893114</v>
      </c>
      <c r="U307" s="6">
        <f t="shared" si="67"/>
        <v>41893.114000000001</v>
      </c>
      <c r="V307" s="6">
        <f t="shared" si="60"/>
        <v>156397.073</v>
      </c>
      <c r="W307" s="4">
        <f t="shared" si="68"/>
        <v>3127941</v>
      </c>
      <c r="X307" s="25">
        <f t="shared" si="61"/>
        <v>5764256</v>
      </c>
      <c r="Y307" s="26">
        <v>0</v>
      </c>
      <c r="Z307" s="22">
        <v>0</v>
      </c>
      <c r="AA307" s="4">
        <f t="shared" si="62"/>
        <v>5764256</v>
      </c>
      <c r="AB307" s="26"/>
      <c r="AC307" s="26"/>
      <c r="AD307" s="26"/>
      <c r="AE307" s="26"/>
      <c r="AF307" s="26"/>
      <c r="AG307" s="55">
        <v>0</v>
      </c>
      <c r="AH307" s="55">
        <v>0</v>
      </c>
      <c r="AI307" s="55"/>
      <c r="AJ307" s="7">
        <f t="shared" si="69"/>
        <v>5764256</v>
      </c>
      <c r="AK307" s="48" t="str">
        <f t="shared" si="63"/>
        <v xml:space="preserve"> </v>
      </c>
      <c r="AL307" s="49" t="str">
        <f t="shared" si="64"/>
        <v xml:space="preserve"> </v>
      </c>
    </row>
    <row r="308" spans="1:38" ht="15.95" customHeight="1">
      <c r="A308" s="63" t="s">
        <v>102</v>
      </c>
      <c r="B308" s="63" t="s">
        <v>617</v>
      </c>
      <c r="C308" s="63" t="s">
        <v>159</v>
      </c>
      <c r="D308" s="63" t="s">
        <v>618</v>
      </c>
      <c r="E308" s="20">
        <v>141.44</v>
      </c>
      <c r="F308" s="2">
        <f t="shared" si="65"/>
        <v>222626.56</v>
      </c>
      <c r="G308" s="64">
        <v>9975.48</v>
      </c>
      <c r="H308" s="41">
        <v>8894</v>
      </c>
      <c r="I308" s="2">
        <f t="shared" si="56"/>
        <v>6670.5</v>
      </c>
      <c r="J308" s="41">
        <v>10473</v>
      </c>
      <c r="K308" s="41">
        <v>0</v>
      </c>
      <c r="L308" s="41">
        <v>0</v>
      </c>
      <c r="M308" s="41">
        <v>0</v>
      </c>
      <c r="N308" s="2">
        <f t="shared" si="57"/>
        <v>27118.98</v>
      </c>
      <c r="O308" s="4">
        <f t="shared" si="58"/>
        <v>195508</v>
      </c>
      <c r="P308" s="41">
        <v>64</v>
      </c>
      <c r="Q308" s="41">
        <v>70</v>
      </c>
      <c r="R308" s="4">
        <f t="shared" si="59"/>
        <v>6227</v>
      </c>
      <c r="S308" s="6">
        <f t="shared" si="66"/>
        <v>10310.976000000001</v>
      </c>
      <c r="T308" s="65">
        <v>585072</v>
      </c>
      <c r="U308" s="6">
        <f t="shared" si="67"/>
        <v>585.072</v>
      </c>
      <c r="V308" s="6">
        <f t="shared" si="60"/>
        <v>9725.9040000000005</v>
      </c>
      <c r="W308" s="4">
        <f t="shared" si="68"/>
        <v>194518</v>
      </c>
      <c r="X308" s="25">
        <f t="shared" si="61"/>
        <v>396253</v>
      </c>
      <c r="Y308" s="26">
        <v>0</v>
      </c>
      <c r="Z308" s="22">
        <v>0</v>
      </c>
      <c r="AA308" s="4">
        <f t="shared" si="62"/>
        <v>396253</v>
      </c>
      <c r="AB308" s="26"/>
      <c r="AC308" s="26"/>
      <c r="AD308" s="26"/>
      <c r="AE308" s="26"/>
      <c r="AF308" s="26"/>
      <c r="AG308" s="55">
        <v>0</v>
      </c>
      <c r="AH308" s="55">
        <v>0</v>
      </c>
      <c r="AI308" s="55"/>
      <c r="AJ308" s="7">
        <f t="shared" si="69"/>
        <v>396253</v>
      </c>
      <c r="AK308" s="48" t="str">
        <f t="shared" si="63"/>
        <v xml:space="preserve"> </v>
      </c>
      <c r="AL308" s="49" t="str">
        <f t="shared" si="64"/>
        <v xml:space="preserve"> </v>
      </c>
    </row>
    <row r="309" spans="1:38" ht="15.95" customHeight="1">
      <c r="A309" s="63" t="s">
        <v>102</v>
      </c>
      <c r="B309" s="63" t="s">
        <v>617</v>
      </c>
      <c r="C309" s="63" t="s">
        <v>118</v>
      </c>
      <c r="D309" s="63" t="s">
        <v>619</v>
      </c>
      <c r="E309" s="20">
        <v>236.63</v>
      </c>
      <c r="F309" s="2">
        <f t="shared" si="65"/>
        <v>372455.62</v>
      </c>
      <c r="G309" s="64">
        <v>33041.25</v>
      </c>
      <c r="H309" s="41">
        <v>18823</v>
      </c>
      <c r="I309" s="2">
        <f t="shared" si="56"/>
        <v>14117.25</v>
      </c>
      <c r="J309" s="41">
        <v>22378</v>
      </c>
      <c r="K309" s="41">
        <v>0</v>
      </c>
      <c r="L309" s="41">
        <v>0</v>
      </c>
      <c r="M309" s="41">
        <v>24310</v>
      </c>
      <c r="N309" s="2">
        <f t="shared" si="57"/>
        <v>93846.5</v>
      </c>
      <c r="O309" s="4">
        <f t="shared" si="58"/>
        <v>278609</v>
      </c>
      <c r="P309" s="41">
        <v>96</v>
      </c>
      <c r="Q309" s="41">
        <v>90</v>
      </c>
      <c r="R309" s="4">
        <f t="shared" si="59"/>
        <v>12010</v>
      </c>
      <c r="S309" s="6">
        <f t="shared" si="66"/>
        <v>17250.327000000001</v>
      </c>
      <c r="T309" s="65">
        <v>1894567</v>
      </c>
      <c r="U309" s="6">
        <f t="shared" si="67"/>
        <v>1894.567</v>
      </c>
      <c r="V309" s="6">
        <f t="shared" si="60"/>
        <v>15355.760000000002</v>
      </c>
      <c r="W309" s="4">
        <f t="shared" si="68"/>
        <v>307115</v>
      </c>
      <c r="X309" s="25">
        <f t="shared" si="61"/>
        <v>597734</v>
      </c>
      <c r="Y309" s="26">
        <v>0</v>
      </c>
      <c r="Z309" s="22">
        <v>0</v>
      </c>
      <c r="AA309" s="4">
        <f t="shared" si="62"/>
        <v>597734</v>
      </c>
      <c r="AB309" s="26"/>
      <c r="AC309" s="26"/>
      <c r="AD309" s="26"/>
      <c r="AE309" s="26"/>
      <c r="AF309" s="26"/>
      <c r="AG309" s="55">
        <v>0</v>
      </c>
      <c r="AH309" s="55">
        <v>0</v>
      </c>
      <c r="AI309" s="55"/>
      <c r="AJ309" s="7">
        <f t="shared" si="69"/>
        <v>597734</v>
      </c>
      <c r="AK309" s="48" t="str">
        <f t="shared" si="63"/>
        <v xml:space="preserve"> </v>
      </c>
      <c r="AL309" s="49" t="str">
        <f t="shared" si="64"/>
        <v xml:space="preserve"> </v>
      </c>
    </row>
    <row r="310" spans="1:38" ht="15.95" customHeight="1">
      <c r="A310" s="63" t="s">
        <v>102</v>
      </c>
      <c r="B310" s="63" t="s">
        <v>617</v>
      </c>
      <c r="C310" s="63" t="s">
        <v>52</v>
      </c>
      <c r="D310" s="63" t="s">
        <v>620</v>
      </c>
      <c r="E310" s="20">
        <v>2028</v>
      </c>
      <c r="F310" s="2">
        <f t="shared" si="65"/>
        <v>3192072</v>
      </c>
      <c r="G310" s="64">
        <v>653332.41999999993</v>
      </c>
      <c r="H310" s="41">
        <v>146825</v>
      </c>
      <c r="I310" s="2">
        <f t="shared" si="56"/>
        <v>110118.75</v>
      </c>
      <c r="J310" s="41">
        <v>174092</v>
      </c>
      <c r="K310" s="41">
        <v>15663</v>
      </c>
      <c r="L310" s="41">
        <v>438759</v>
      </c>
      <c r="M310" s="41">
        <v>77474</v>
      </c>
      <c r="N310" s="2">
        <f t="shared" si="57"/>
        <v>1469439.17</v>
      </c>
      <c r="O310" s="4">
        <f t="shared" si="58"/>
        <v>1722633</v>
      </c>
      <c r="P310" s="41">
        <v>1072</v>
      </c>
      <c r="Q310" s="41">
        <v>59</v>
      </c>
      <c r="R310" s="4">
        <f t="shared" si="59"/>
        <v>87915</v>
      </c>
      <c r="S310" s="6">
        <f t="shared" si="66"/>
        <v>147841.20000000001</v>
      </c>
      <c r="T310" s="65">
        <v>42451749</v>
      </c>
      <c r="U310" s="6">
        <f t="shared" si="67"/>
        <v>42451.749000000003</v>
      </c>
      <c r="V310" s="6">
        <f t="shared" si="60"/>
        <v>105389.451</v>
      </c>
      <c r="W310" s="4">
        <f t="shared" si="68"/>
        <v>2107789</v>
      </c>
      <c r="X310" s="25">
        <f t="shared" si="61"/>
        <v>3918337</v>
      </c>
      <c r="Y310" s="26">
        <v>0</v>
      </c>
      <c r="Z310" s="22">
        <v>0</v>
      </c>
      <c r="AA310" s="4">
        <f t="shared" si="62"/>
        <v>3918337</v>
      </c>
      <c r="AB310" s="26"/>
      <c r="AC310" s="26"/>
      <c r="AD310" s="26"/>
      <c r="AE310" s="26"/>
      <c r="AF310" s="26"/>
      <c r="AG310" s="55">
        <v>0</v>
      </c>
      <c r="AH310" s="55">
        <v>0</v>
      </c>
      <c r="AI310" s="55"/>
      <c r="AJ310" s="7">
        <f t="shared" si="69"/>
        <v>3918337</v>
      </c>
      <c r="AK310" s="48" t="str">
        <f t="shared" si="63"/>
        <v xml:space="preserve"> </v>
      </c>
      <c r="AL310" s="49" t="str">
        <f t="shared" si="64"/>
        <v xml:space="preserve"> </v>
      </c>
    </row>
    <row r="311" spans="1:38" ht="15.95" customHeight="1">
      <c r="A311" s="63" t="s">
        <v>102</v>
      </c>
      <c r="B311" s="63" t="s">
        <v>617</v>
      </c>
      <c r="C311" s="63" t="s">
        <v>88</v>
      </c>
      <c r="D311" s="63" t="s">
        <v>621</v>
      </c>
      <c r="E311" s="20">
        <v>2622.56</v>
      </c>
      <c r="F311" s="2">
        <f t="shared" si="65"/>
        <v>4127909.44</v>
      </c>
      <c r="G311" s="64">
        <v>765737.13</v>
      </c>
      <c r="H311" s="41">
        <v>188291</v>
      </c>
      <c r="I311" s="2">
        <f t="shared" si="56"/>
        <v>141218.25</v>
      </c>
      <c r="J311" s="41">
        <v>224155</v>
      </c>
      <c r="K311" s="41">
        <v>20013</v>
      </c>
      <c r="L311" s="41">
        <v>582267</v>
      </c>
      <c r="M311" s="41">
        <v>201725</v>
      </c>
      <c r="N311" s="2">
        <f t="shared" si="57"/>
        <v>1935115.38</v>
      </c>
      <c r="O311" s="4">
        <f t="shared" si="58"/>
        <v>2192794</v>
      </c>
      <c r="P311" s="41">
        <v>1038</v>
      </c>
      <c r="Q311" s="41">
        <v>68</v>
      </c>
      <c r="R311" s="4">
        <f t="shared" si="59"/>
        <v>98112</v>
      </c>
      <c r="S311" s="6">
        <f t="shared" si="66"/>
        <v>191184.62400000001</v>
      </c>
      <c r="T311" s="65">
        <v>48770115</v>
      </c>
      <c r="U311" s="6">
        <f t="shared" si="67"/>
        <v>48770.114999999998</v>
      </c>
      <c r="V311" s="6">
        <f t="shared" si="60"/>
        <v>142414.50900000002</v>
      </c>
      <c r="W311" s="4">
        <f t="shared" si="68"/>
        <v>2848290</v>
      </c>
      <c r="X311" s="25">
        <f t="shared" si="61"/>
        <v>5139196</v>
      </c>
      <c r="Y311" s="26">
        <v>0</v>
      </c>
      <c r="Z311" s="22">
        <v>0</v>
      </c>
      <c r="AA311" s="4">
        <f t="shared" si="62"/>
        <v>5139196</v>
      </c>
      <c r="AB311" s="26"/>
      <c r="AC311" s="26"/>
      <c r="AD311" s="26"/>
      <c r="AE311" s="26"/>
      <c r="AF311" s="26"/>
      <c r="AG311" s="55">
        <v>0</v>
      </c>
      <c r="AH311" s="55">
        <v>0</v>
      </c>
      <c r="AI311" s="55"/>
      <c r="AJ311" s="7">
        <f t="shared" si="69"/>
        <v>5139196</v>
      </c>
      <c r="AK311" s="48" t="str">
        <f t="shared" si="63"/>
        <v xml:space="preserve"> </v>
      </c>
      <c r="AL311" s="49" t="str">
        <f t="shared" si="64"/>
        <v xml:space="preserve"> </v>
      </c>
    </row>
    <row r="312" spans="1:38" ht="15.95" customHeight="1">
      <c r="A312" s="63" t="s">
        <v>102</v>
      </c>
      <c r="B312" s="63" t="s">
        <v>617</v>
      </c>
      <c r="C312" s="63" t="s">
        <v>173</v>
      </c>
      <c r="D312" s="63" t="s">
        <v>622</v>
      </c>
      <c r="E312" s="20">
        <v>456.79</v>
      </c>
      <c r="F312" s="2">
        <f t="shared" si="65"/>
        <v>718987.46000000008</v>
      </c>
      <c r="G312" s="64">
        <v>98291.45</v>
      </c>
      <c r="H312" s="41">
        <v>26798</v>
      </c>
      <c r="I312" s="2">
        <f t="shared" si="56"/>
        <v>20098.5</v>
      </c>
      <c r="J312" s="41">
        <v>31853</v>
      </c>
      <c r="K312" s="41">
        <v>2856</v>
      </c>
      <c r="L312" s="41">
        <v>137925</v>
      </c>
      <c r="M312" s="41">
        <v>33831</v>
      </c>
      <c r="N312" s="2">
        <f t="shared" si="57"/>
        <v>324854.95</v>
      </c>
      <c r="O312" s="4">
        <f t="shared" si="58"/>
        <v>394133</v>
      </c>
      <c r="P312" s="41">
        <v>217</v>
      </c>
      <c r="Q312" s="41">
        <v>90</v>
      </c>
      <c r="R312" s="4">
        <f t="shared" si="59"/>
        <v>27147</v>
      </c>
      <c r="S312" s="6">
        <f t="shared" si="66"/>
        <v>33299.991000000002</v>
      </c>
      <c r="T312" s="65">
        <v>6041754</v>
      </c>
      <c r="U312" s="6">
        <f t="shared" si="67"/>
        <v>6041.7539999999999</v>
      </c>
      <c r="V312" s="6">
        <f t="shared" si="60"/>
        <v>27258.237000000001</v>
      </c>
      <c r="W312" s="4">
        <f t="shared" si="68"/>
        <v>545165</v>
      </c>
      <c r="X312" s="25">
        <f t="shared" si="61"/>
        <v>966445</v>
      </c>
      <c r="Y312" s="26">
        <v>0</v>
      </c>
      <c r="Z312" s="22">
        <v>0</v>
      </c>
      <c r="AA312" s="4">
        <f t="shared" si="62"/>
        <v>966445</v>
      </c>
      <c r="AB312" s="26"/>
      <c r="AC312" s="26"/>
      <c r="AD312" s="26"/>
      <c r="AE312" s="26"/>
      <c r="AF312" s="26"/>
      <c r="AG312" s="55">
        <v>0</v>
      </c>
      <c r="AH312" s="55">
        <v>0</v>
      </c>
      <c r="AI312" s="55"/>
      <c r="AJ312" s="7">
        <f t="shared" si="69"/>
        <v>966445</v>
      </c>
      <c r="AK312" s="48" t="str">
        <f t="shared" si="63"/>
        <v xml:space="preserve"> </v>
      </c>
      <c r="AL312" s="49" t="str">
        <f t="shared" si="64"/>
        <v xml:space="preserve"> </v>
      </c>
    </row>
    <row r="313" spans="1:38" ht="15.95" customHeight="1">
      <c r="A313" s="63" t="s">
        <v>102</v>
      </c>
      <c r="B313" s="63" t="s">
        <v>617</v>
      </c>
      <c r="C313" s="63" t="s">
        <v>228</v>
      </c>
      <c r="D313" s="63" t="s">
        <v>623</v>
      </c>
      <c r="E313" s="20">
        <v>389.39</v>
      </c>
      <c r="F313" s="2">
        <f t="shared" si="65"/>
        <v>612899.86</v>
      </c>
      <c r="G313" s="64">
        <v>83851.41</v>
      </c>
      <c r="H313" s="41">
        <v>33584</v>
      </c>
      <c r="I313" s="2">
        <f t="shared" si="56"/>
        <v>25188</v>
      </c>
      <c r="J313" s="41">
        <v>39614</v>
      </c>
      <c r="K313" s="41">
        <v>3669</v>
      </c>
      <c r="L313" s="41">
        <v>67716</v>
      </c>
      <c r="M313" s="41">
        <v>55060</v>
      </c>
      <c r="N313" s="2">
        <f t="shared" si="57"/>
        <v>275098.41000000003</v>
      </c>
      <c r="O313" s="4">
        <f t="shared" si="58"/>
        <v>337801</v>
      </c>
      <c r="P313" s="41">
        <v>69</v>
      </c>
      <c r="Q313" s="41">
        <v>125</v>
      </c>
      <c r="R313" s="4">
        <f t="shared" si="59"/>
        <v>11989</v>
      </c>
      <c r="S313" s="6">
        <f t="shared" si="66"/>
        <v>28386.530999999999</v>
      </c>
      <c r="T313" s="65">
        <v>4976345</v>
      </c>
      <c r="U313" s="6">
        <f t="shared" si="67"/>
        <v>4976.3450000000003</v>
      </c>
      <c r="V313" s="6">
        <f t="shared" si="60"/>
        <v>23410.185999999998</v>
      </c>
      <c r="W313" s="4">
        <f t="shared" si="68"/>
        <v>468204</v>
      </c>
      <c r="X313" s="25">
        <f t="shared" si="61"/>
        <v>817994</v>
      </c>
      <c r="Y313" s="26">
        <v>0</v>
      </c>
      <c r="Z313" s="22">
        <v>0</v>
      </c>
      <c r="AA313" s="4">
        <f t="shared" si="62"/>
        <v>817994</v>
      </c>
      <c r="AB313" s="26"/>
      <c r="AC313" s="26"/>
      <c r="AD313" s="26"/>
      <c r="AE313" s="26"/>
      <c r="AF313" s="26"/>
      <c r="AG313" s="55">
        <v>0</v>
      </c>
      <c r="AH313" s="55">
        <v>0</v>
      </c>
      <c r="AI313" s="55"/>
      <c r="AJ313" s="7">
        <f t="shared" si="69"/>
        <v>817994</v>
      </c>
      <c r="AK313" s="48" t="str">
        <f t="shared" si="63"/>
        <v xml:space="preserve"> </v>
      </c>
      <c r="AL313" s="49" t="str">
        <f t="shared" si="64"/>
        <v xml:space="preserve"> </v>
      </c>
    </row>
    <row r="314" spans="1:38" ht="15.95" customHeight="1">
      <c r="A314" s="63" t="s">
        <v>7</v>
      </c>
      <c r="B314" s="63" t="s">
        <v>624</v>
      </c>
      <c r="C314" s="63" t="s">
        <v>52</v>
      </c>
      <c r="D314" s="63" t="s">
        <v>625</v>
      </c>
      <c r="E314" s="20">
        <v>2363.2399999999998</v>
      </c>
      <c r="F314" s="2">
        <f t="shared" si="65"/>
        <v>3719739.76</v>
      </c>
      <c r="G314" s="64">
        <v>522628.1</v>
      </c>
      <c r="H314" s="41">
        <v>146418</v>
      </c>
      <c r="I314" s="2">
        <f t="shared" si="56"/>
        <v>109813.5</v>
      </c>
      <c r="J314" s="41">
        <v>208889</v>
      </c>
      <c r="K314" s="41">
        <v>88817</v>
      </c>
      <c r="L314" s="41">
        <v>547634</v>
      </c>
      <c r="M314" s="41">
        <v>52968</v>
      </c>
      <c r="N314" s="2">
        <f t="shared" si="57"/>
        <v>1530749.6</v>
      </c>
      <c r="O314" s="4">
        <f t="shared" si="58"/>
        <v>2188990</v>
      </c>
      <c r="P314" s="41">
        <v>712</v>
      </c>
      <c r="Q314" s="41">
        <v>62</v>
      </c>
      <c r="R314" s="4">
        <f t="shared" si="59"/>
        <v>61360</v>
      </c>
      <c r="S314" s="6">
        <f t="shared" si="66"/>
        <v>172280.196</v>
      </c>
      <c r="T314" s="65">
        <v>32421098</v>
      </c>
      <c r="U314" s="6">
        <f t="shared" si="67"/>
        <v>32421.098000000002</v>
      </c>
      <c r="V314" s="6">
        <f t="shared" si="60"/>
        <v>139859.098</v>
      </c>
      <c r="W314" s="4">
        <f t="shared" si="68"/>
        <v>2797182</v>
      </c>
      <c r="X314" s="25">
        <f t="shared" si="61"/>
        <v>5047532</v>
      </c>
      <c r="Y314" s="26">
        <v>0</v>
      </c>
      <c r="Z314" s="22">
        <v>0</v>
      </c>
      <c r="AA314" s="4">
        <f t="shared" si="62"/>
        <v>5047532</v>
      </c>
      <c r="AB314" s="26"/>
      <c r="AC314" s="26"/>
      <c r="AD314" s="26"/>
      <c r="AE314" s="26"/>
      <c r="AF314" s="26"/>
      <c r="AG314" s="55">
        <v>0</v>
      </c>
      <c r="AH314" s="55">
        <v>0</v>
      </c>
      <c r="AI314" s="55"/>
      <c r="AJ314" s="7">
        <f t="shared" si="69"/>
        <v>5047532</v>
      </c>
      <c r="AK314" s="48" t="str">
        <f t="shared" si="63"/>
        <v xml:space="preserve"> </v>
      </c>
      <c r="AL314" s="49" t="str">
        <f t="shared" si="64"/>
        <v xml:space="preserve"> </v>
      </c>
    </row>
    <row r="315" spans="1:38" ht="15.95" customHeight="1">
      <c r="A315" s="63" t="s">
        <v>7</v>
      </c>
      <c r="B315" s="63" t="s">
        <v>624</v>
      </c>
      <c r="C315" s="63" t="s">
        <v>115</v>
      </c>
      <c r="D315" s="63" t="s">
        <v>626</v>
      </c>
      <c r="E315" s="20">
        <v>1614.35</v>
      </c>
      <c r="F315" s="2">
        <f t="shared" si="65"/>
        <v>2540986.9</v>
      </c>
      <c r="G315" s="64">
        <v>536950.76</v>
      </c>
      <c r="H315" s="41">
        <v>107814</v>
      </c>
      <c r="I315" s="2">
        <f t="shared" si="56"/>
        <v>80860.5</v>
      </c>
      <c r="J315" s="41">
        <v>153870</v>
      </c>
      <c r="K315" s="41">
        <v>65433</v>
      </c>
      <c r="L315" s="41">
        <v>348071</v>
      </c>
      <c r="M315" s="41">
        <v>13615</v>
      </c>
      <c r="N315" s="2">
        <f t="shared" si="57"/>
        <v>1198800.26</v>
      </c>
      <c r="O315" s="4">
        <f t="shared" si="58"/>
        <v>1342187</v>
      </c>
      <c r="P315" s="41">
        <v>681</v>
      </c>
      <c r="Q315" s="41">
        <v>75</v>
      </c>
      <c r="R315" s="4">
        <f t="shared" si="59"/>
        <v>70994</v>
      </c>
      <c r="S315" s="6">
        <f t="shared" si="66"/>
        <v>117686.11500000001</v>
      </c>
      <c r="T315" s="65">
        <v>33293617</v>
      </c>
      <c r="U315" s="6">
        <f t="shared" si="67"/>
        <v>33293.616999999998</v>
      </c>
      <c r="V315" s="6">
        <f t="shared" si="60"/>
        <v>84392.498000000007</v>
      </c>
      <c r="W315" s="4">
        <f t="shared" si="68"/>
        <v>1687850</v>
      </c>
      <c r="X315" s="25">
        <f t="shared" si="61"/>
        <v>3101031</v>
      </c>
      <c r="Y315" s="26">
        <v>0</v>
      </c>
      <c r="Z315" s="22">
        <v>0</v>
      </c>
      <c r="AA315" s="4">
        <f t="shared" si="62"/>
        <v>3101031</v>
      </c>
      <c r="AB315" s="26"/>
      <c r="AC315" s="26"/>
      <c r="AD315" s="26"/>
      <c r="AE315" s="26"/>
      <c r="AF315" s="26"/>
      <c r="AG315" s="55">
        <v>0</v>
      </c>
      <c r="AH315" s="55">
        <v>0</v>
      </c>
      <c r="AI315" s="55"/>
      <c r="AJ315" s="7">
        <f t="shared" si="69"/>
        <v>3101031</v>
      </c>
      <c r="AK315" s="48" t="str">
        <f t="shared" si="63"/>
        <v xml:space="preserve"> </v>
      </c>
      <c r="AL315" s="49" t="str">
        <f t="shared" si="64"/>
        <v xml:space="preserve"> </v>
      </c>
    </row>
    <row r="316" spans="1:38" ht="15.95" customHeight="1">
      <c r="A316" s="63" t="s">
        <v>240</v>
      </c>
      <c r="B316" s="63" t="s">
        <v>627</v>
      </c>
      <c r="C316" s="63" t="s">
        <v>203</v>
      </c>
      <c r="D316" s="63" t="s">
        <v>628</v>
      </c>
      <c r="E316" s="20">
        <v>254.7</v>
      </c>
      <c r="F316" s="2">
        <f t="shared" si="65"/>
        <v>400897.8</v>
      </c>
      <c r="G316" s="64">
        <v>55542.080000000002</v>
      </c>
      <c r="H316" s="41">
        <v>20008</v>
      </c>
      <c r="I316" s="2">
        <f t="shared" si="56"/>
        <v>15006</v>
      </c>
      <c r="J316" s="41">
        <v>18742</v>
      </c>
      <c r="K316" s="41">
        <v>0</v>
      </c>
      <c r="L316" s="41">
        <v>0</v>
      </c>
      <c r="M316" s="41">
        <v>12470</v>
      </c>
      <c r="N316" s="2">
        <f t="shared" si="57"/>
        <v>101760.08</v>
      </c>
      <c r="O316" s="4">
        <f t="shared" si="58"/>
        <v>299138</v>
      </c>
      <c r="P316" s="41">
        <v>75</v>
      </c>
      <c r="Q316" s="41">
        <v>90</v>
      </c>
      <c r="R316" s="4">
        <f t="shared" si="59"/>
        <v>9383</v>
      </c>
      <c r="S316" s="6">
        <f t="shared" si="66"/>
        <v>18567.63</v>
      </c>
      <c r="T316" s="65">
        <v>3267181</v>
      </c>
      <c r="U316" s="6">
        <f t="shared" si="67"/>
        <v>3267.181</v>
      </c>
      <c r="V316" s="6">
        <f t="shared" si="60"/>
        <v>15300.449000000001</v>
      </c>
      <c r="W316" s="4">
        <f t="shared" si="68"/>
        <v>306009</v>
      </c>
      <c r="X316" s="25">
        <f t="shared" si="61"/>
        <v>614530</v>
      </c>
      <c r="Y316" s="26">
        <v>0</v>
      </c>
      <c r="Z316" s="22">
        <v>0</v>
      </c>
      <c r="AA316" s="4">
        <f t="shared" si="62"/>
        <v>614530</v>
      </c>
      <c r="AB316" s="26"/>
      <c r="AC316" s="26"/>
      <c r="AD316" s="26"/>
      <c r="AE316" s="26"/>
      <c r="AF316" s="26"/>
      <c r="AG316" s="55">
        <v>0</v>
      </c>
      <c r="AH316" s="55">
        <v>0</v>
      </c>
      <c r="AI316" s="55"/>
      <c r="AJ316" s="7">
        <f t="shared" si="69"/>
        <v>614530</v>
      </c>
      <c r="AK316" s="48" t="str">
        <f t="shared" si="63"/>
        <v xml:space="preserve"> </v>
      </c>
      <c r="AL316" s="49" t="str">
        <f t="shared" si="64"/>
        <v xml:space="preserve"> </v>
      </c>
    </row>
    <row r="317" spans="1:38" ht="15.95" customHeight="1">
      <c r="A317" s="63" t="s">
        <v>240</v>
      </c>
      <c r="B317" s="63" t="s">
        <v>627</v>
      </c>
      <c r="C317" s="63" t="s">
        <v>191</v>
      </c>
      <c r="D317" s="63" t="s">
        <v>629</v>
      </c>
      <c r="E317" s="20">
        <v>1429.59</v>
      </c>
      <c r="F317" s="2">
        <f t="shared" si="65"/>
        <v>2250174.6599999997</v>
      </c>
      <c r="G317" s="64">
        <v>348237.78</v>
      </c>
      <c r="H317" s="41">
        <v>132324</v>
      </c>
      <c r="I317" s="2">
        <f t="shared" si="56"/>
        <v>99243</v>
      </c>
      <c r="J317" s="41">
        <v>123422</v>
      </c>
      <c r="K317" s="41">
        <v>2165</v>
      </c>
      <c r="L317" s="41">
        <v>377833</v>
      </c>
      <c r="M317" s="41">
        <v>59009</v>
      </c>
      <c r="N317" s="2">
        <f t="shared" si="57"/>
        <v>1009909.78</v>
      </c>
      <c r="O317" s="4">
        <f t="shared" si="58"/>
        <v>1240265</v>
      </c>
      <c r="P317" s="41">
        <v>627</v>
      </c>
      <c r="Q317" s="41">
        <v>68</v>
      </c>
      <c r="R317" s="4">
        <f t="shared" si="59"/>
        <v>59264</v>
      </c>
      <c r="S317" s="6">
        <f t="shared" si="66"/>
        <v>104217.111</v>
      </c>
      <c r="T317" s="65">
        <v>21708436</v>
      </c>
      <c r="U317" s="6">
        <f t="shared" si="67"/>
        <v>21708.436000000002</v>
      </c>
      <c r="V317" s="6">
        <f t="shared" si="60"/>
        <v>82508.675000000003</v>
      </c>
      <c r="W317" s="4">
        <f t="shared" si="68"/>
        <v>1650174</v>
      </c>
      <c r="X317" s="25">
        <f t="shared" si="61"/>
        <v>2949703</v>
      </c>
      <c r="Y317" s="26">
        <v>0</v>
      </c>
      <c r="Z317" s="22">
        <v>0</v>
      </c>
      <c r="AA317" s="4">
        <f t="shared" si="62"/>
        <v>2949703</v>
      </c>
      <c r="AB317" s="26"/>
      <c r="AC317" s="26"/>
      <c r="AD317" s="26"/>
      <c r="AE317" s="26"/>
      <c r="AF317" s="26"/>
      <c r="AG317" s="55">
        <v>0</v>
      </c>
      <c r="AH317" s="55">
        <v>0</v>
      </c>
      <c r="AI317" s="55"/>
      <c r="AJ317" s="7">
        <f t="shared" si="69"/>
        <v>2949703</v>
      </c>
      <c r="AK317" s="48" t="str">
        <f t="shared" si="63"/>
        <v xml:space="preserve"> </v>
      </c>
      <c r="AL317" s="49" t="str">
        <f t="shared" si="64"/>
        <v xml:space="preserve"> </v>
      </c>
    </row>
    <row r="318" spans="1:38" ht="15.95" customHeight="1">
      <c r="A318" s="63" t="s">
        <v>240</v>
      </c>
      <c r="B318" s="63" t="s">
        <v>627</v>
      </c>
      <c r="C318" s="63" t="s">
        <v>97</v>
      </c>
      <c r="D318" s="63" t="s">
        <v>630</v>
      </c>
      <c r="E318" s="20">
        <v>2881.49</v>
      </c>
      <c r="F318" s="2">
        <f t="shared" si="65"/>
        <v>4535465.26</v>
      </c>
      <c r="G318" s="64">
        <v>1912354.75</v>
      </c>
      <c r="H318" s="41">
        <v>280129</v>
      </c>
      <c r="I318" s="2">
        <f t="shared" si="56"/>
        <v>210096.75</v>
      </c>
      <c r="J318" s="41">
        <v>261633</v>
      </c>
      <c r="K318" s="41">
        <v>4580</v>
      </c>
      <c r="L318" s="41">
        <v>607272</v>
      </c>
      <c r="M318" s="41">
        <v>32028</v>
      </c>
      <c r="N318" s="2">
        <f t="shared" si="57"/>
        <v>3027964.5</v>
      </c>
      <c r="O318" s="4">
        <f t="shared" si="58"/>
        <v>1507501</v>
      </c>
      <c r="P318" s="41">
        <v>1724</v>
      </c>
      <c r="Q318" s="41">
        <v>33</v>
      </c>
      <c r="R318" s="4">
        <f t="shared" si="59"/>
        <v>79080</v>
      </c>
      <c r="S318" s="6">
        <f t="shared" si="66"/>
        <v>210060.62100000001</v>
      </c>
      <c r="T318" s="65">
        <v>126172276</v>
      </c>
      <c r="U318" s="6">
        <f t="shared" si="67"/>
        <v>126172.276</v>
      </c>
      <c r="V318" s="6">
        <f t="shared" si="60"/>
        <v>83888.345000000016</v>
      </c>
      <c r="W318" s="4">
        <f t="shared" si="68"/>
        <v>1677767</v>
      </c>
      <c r="X318" s="25">
        <f t="shared" si="61"/>
        <v>3264348</v>
      </c>
      <c r="Y318" s="26">
        <v>0</v>
      </c>
      <c r="Z318" s="22">
        <v>0</v>
      </c>
      <c r="AA318" s="4">
        <f t="shared" si="62"/>
        <v>3264348</v>
      </c>
      <c r="AB318" s="26"/>
      <c r="AC318" s="26"/>
      <c r="AD318" s="26"/>
      <c r="AE318" s="26"/>
      <c r="AF318" s="26"/>
      <c r="AG318" s="55">
        <v>0</v>
      </c>
      <c r="AH318" s="55">
        <v>0</v>
      </c>
      <c r="AI318" s="55"/>
      <c r="AJ318" s="7">
        <f t="shared" si="69"/>
        <v>3264348</v>
      </c>
      <c r="AK318" s="48" t="str">
        <f t="shared" si="63"/>
        <v xml:space="preserve"> </v>
      </c>
      <c r="AL318" s="49" t="str">
        <f t="shared" si="64"/>
        <v xml:space="preserve"> </v>
      </c>
    </row>
    <row r="319" spans="1:38" ht="15.95" customHeight="1">
      <c r="A319" s="63" t="s">
        <v>240</v>
      </c>
      <c r="B319" s="63" t="s">
        <v>627</v>
      </c>
      <c r="C319" s="63" t="s">
        <v>192</v>
      </c>
      <c r="D319" s="63" t="s">
        <v>631</v>
      </c>
      <c r="E319" s="20">
        <v>499.16</v>
      </c>
      <c r="F319" s="2">
        <f t="shared" si="65"/>
        <v>785677.84000000008</v>
      </c>
      <c r="G319" s="64">
        <v>104615.41</v>
      </c>
      <c r="H319" s="41">
        <v>43860</v>
      </c>
      <c r="I319" s="2">
        <f t="shared" si="56"/>
        <v>32895</v>
      </c>
      <c r="J319" s="41">
        <v>40106</v>
      </c>
      <c r="K319" s="41">
        <v>702</v>
      </c>
      <c r="L319" s="41">
        <v>129527</v>
      </c>
      <c r="M319" s="41">
        <v>71649</v>
      </c>
      <c r="N319" s="2">
        <f t="shared" si="57"/>
        <v>379494.41000000003</v>
      </c>
      <c r="O319" s="4">
        <f t="shared" si="58"/>
        <v>406183</v>
      </c>
      <c r="P319" s="41">
        <v>170</v>
      </c>
      <c r="Q319" s="41">
        <v>86</v>
      </c>
      <c r="R319" s="4">
        <f t="shared" si="59"/>
        <v>20322</v>
      </c>
      <c r="S319" s="6">
        <f t="shared" si="66"/>
        <v>36388.764000000003</v>
      </c>
      <c r="T319" s="65">
        <v>6501890</v>
      </c>
      <c r="U319" s="6">
        <f t="shared" si="67"/>
        <v>6501.89</v>
      </c>
      <c r="V319" s="6">
        <f t="shared" si="60"/>
        <v>29886.874000000003</v>
      </c>
      <c r="W319" s="4">
        <f t="shared" si="68"/>
        <v>597737</v>
      </c>
      <c r="X319" s="25">
        <f t="shared" si="61"/>
        <v>1024242</v>
      </c>
      <c r="Y319" s="26">
        <v>0</v>
      </c>
      <c r="Z319" s="22">
        <v>0</v>
      </c>
      <c r="AA319" s="4">
        <f t="shared" si="62"/>
        <v>1024242</v>
      </c>
      <c r="AB319" s="26"/>
      <c r="AC319" s="26"/>
      <c r="AD319" s="26"/>
      <c r="AE319" s="26"/>
      <c r="AF319" s="26"/>
      <c r="AG319" s="55">
        <v>0</v>
      </c>
      <c r="AH319" s="55">
        <v>0</v>
      </c>
      <c r="AI319" s="55"/>
      <c r="AJ319" s="7">
        <f t="shared" si="69"/>
        <v>1024242</v>
      </c>
      <c r="AK319" s="48" t="str">
        <f t="shared" si="63"/>
        <v xml:space="preserve"> </v>
      </c>
      <c r="AL319" s="49" t="str">
        <f t="shared" si="64"/>
        <v xml:space="preserve"> </v>
      </c>
    </row>
    <row r="320" spans="1:38" ht="15.95" customHeight="1">
      <c r="A320" s="63" t="s">
        <v>240</v>
      </c>
      <c r="B320" s="63" t="s">
        <v>627</v>
      </c>
      <c r="C320" s="63" t="s">
        <v>30</v>
      </c>
      <c r="D320" s="63" t="s">
        <v>632</v>
      </c>
      <c r="E320" s="20">
        <v>1203.43</v>
      </c>
      <c r="F320" s="2">
        <f t="shared" si="65"/>
        <v>1894198.82</v>
      </c>
      <c r="G320" s="64">
        <v>134027.75</v>
      </c>
      <c r="H320" s="41">
        <v>112455</v>
      </c>
      <c r="I320" s="2">
        <f t="shared" si="56"/>
        <v>84341.25</v>
      </c>
      <c r="J320" s="41">
        <v>104827</v>
      </c>
      <c r="K320" s="41">
        <v>1835</v>
      </c>
      <c r="L320" s="41">
        <v>198297</v>
      </c>
      <c r="M320" s="41">
        <v>63435</v>
      </c>
      <c r="N320" s="2">
        <f t="shared" si="57"/>
        <v>586763</v>
      </c>
      <c r="O320" s="4">
        <f t="shared" si="58"/>
        <v>1307436</v>
      </c>
      <c r="P320" s="41">
        <v>597</v>
      </c>
      <c r="Q320" s="41">
        <v>51</v>
      </c>
      <c r="R320" s="4">
        <f t="shared" si="59"/>
        <v>42321</v>
      </c>
      <c r="S320" s="6">
        <f t="shared" si="66"/>
        <v>87730.047000000006</v>
      </c>
      <c r="T320" s="65">
        <v>8035237</v>
      </c>
      <c r="U320" s="6">
        <f t="shared" si="67"/>
        <v>8035.2370000000001</v>
      </c>
      <c r="V320" s="6">
        <f t="shared" si="60"/>
        <v>79694.810000000012</v>
      </c>
      <c r="W320" s="4">
        <f t="shared" si="68"/>
        <v>1593896</v>
      </c>
      <c r="X320" s="25">
        <f t="shared" si="61"/>
        <v>2943653</v>
      </c>
      <c r="Y320" s="26">
        <v>0</v>
      </c>
      <c r="Z320" s="22">
        <v>0</v>
      </c>
      <c r="AA320" s="4">
        <f t="shared" si="62"/>
        <v>2943653</v>
      </c>
      <c r="AB320" s="26"/>
      <c r="AC320" s="26"/>
      <c r="AD320" s="26"/>
      <c r="AE320" s="26"/>
      <c r="AF320" s="26"/>
      <c r="AG320" s="55">
        <v>0</v>
      </c>
      <c r="AH320" s="55">
        <v>0</v>
      </c>
      <c r="AI320" s="55"/>
      <c r="AJ320" s="7">
        <f t="shared" si="69"/>
        <v>2943653</v>
      </c>
      <c r="AK320" s="48" t="str">
        <f t="shared" si="63"/>
        <v xml:space="preserve"> </v>
      </c>
      <c r="AL320" s="49" t="str">
        <f t="shared" si="64"/>
        <v xml:space="preserve"> </v>
      </c>
    </row>
    <row r="321" spans="1:38" ht="15.95" customHeight="1">
      <c r="A321" s="63" t="s">
        <v>240</v>
      </c>
      <c r="B321" s="63" t="s">
        <v>627</v>
      </c>
      <c r="C321" s="63" t="s">
        <v>27</v>
      </c>
      <c r="D321" s="63" t="s">
        <v>633</v>
      </c>
      <c r="E321" s="20">
        <v>9955.2999999999993</v>
      </c>
      <c r="F321" s="2">
        <f t="shared" si="65"/>
        <v>15669642.199999999</v>
      </c>
      <c r="G321" s="64">
        <v>3946539.27</v>
      </c>
      <c r="H321" s="41">
        <v>934305</v>
      </c>
      <c r="I321" s="2">
        <f t="shared" si="56"/>
        <v>700728.75</v>
      </c>
      <c r="J321" s="41">
        <v>871116</v>
      </c>
      <c r="K321" s="41">
        <v>15288</v>
      </c>
      <c r="L321" s="41">
        <v>2666870</v>
      </c>
      <c r="M321" s="41">
        <v>88393</v>
      </c>
      <c r="N321" s="2">
        <f t="shared" si="57"/>
        <v>8288935.0199999996</v>
      </c>
      <c r="O321" s="4">
        <f t="shared" si="58"/>
        <v>7380707</v>
      </c>
      <c r="P321" s="41">
        <v>4914</v>
      </c>
      <c r="Q321" s="41">
        <v>33</v>
      </c>
      <c r="R321" s="4">
        <f t="shared" si="59"/>
        <v>225405</v>
      </c>
      <c r="S321" s="6">
        <f t="shared" si="66"/>
        <v>725741.37</v>
      </c>
      <c r="T321" s="65">
        <v>256268784</v>
      </c>
      <c r="U321" s="6">
        <f t="shared" si="67"/>
        <v>256268.78400000001</v>
      </c>
      <c r="V321" s="6">
        <f t="shared" si="60"/>
        <v>469472.58600000001</v>
      </c>
      <c r="W321" s="4">
        <f t="shared" si="68"/>
        <v>9389452</v>
      </c>
      <c r="X321" s="25">
        <f t="shared" si="61"/>
        <v>16995564</v>
      </c>
      <c r="Y321" s="26">
        <v>0</v>
      </c>
      <c r="Z321" s="22">
        <v>0</v>
      </c>
      <c r="AA321" s="4">
        <f t="shared" si="62"/>
        <v>16995564</v>
      </c>
      <c r="AB321" s="26"/>
      <c r="AC321" s="26"/>
      <c r="AD321" s="26"/>
      <c r="AE321" s="26"/>
      <c r="AF321" s="26"/>
      <c r="AG321" s="55">
        <v>0</v>
      </c>
      <c r="AH321" s="55">
        <v>0</v>
      </c>
      <c r="AI321" s="55"/>
      <c r="AJ321" s="7">
        <f t="shared" si="69"/>
        <v>16995564</v>
      </c>
      <c r="AK321" s="48" t="str">
        <f t="shared" si="63"/>
        <v xml:space="preserve"> </v>
      </c>
      <c r="AL321" s="49" t="str">
        <f t="shared" si="64"/>
        <v xml:space="preserve"> </v>
      </c>
    </row>
    <row r="322" spans="1:38" ht="15.95" customHeight="1">
      <c r="A322" s="63" t="s">
        <v>240</v>
      </c>
      <c r="B322" s="63" t="s">
        <v>627</v>
      </c>
      <c r="C322" s="63" t="s">
        <v>18</v>
      </c>
      <c r="D322" s="63" t="s">
        <v>634</v>
      </c>
      <c r="E322" s="20">
        <v>2837.67</v>
      </c>
      <c r="F322" s="2">
        <f t="shared" si="65"/>
        <v>4466492.58</v>
      </c>
      <c r="G322" s="64">
        <v>711618.14</v>
      </c>
      <c r="H322" s="41">
        <v>268218</v>
      </c>
      <c r="I322" s="2">
        <f t="shared" si="56"/>
        <v>201163.5</v>
      </c>
      <c r="J322" s="41">
        <v>254003</v>
      </c>
      <c r="K322" s="41">
        <v>4449</v>
      </c>
      <c r="L322" s="41">
        <v>594064</v>
      </c>
      <c r="M322" s="41">
        <v>13861</v>
      </c>
      <c r="N322" s="2">
        <f t="shared" si="57"/>
        <v>1779158.6400000001</v>
      </c>
      <c r="O322" s="4">
        <f t="shared" si="58"/>
        <v>2687334</v>
      </c>
      <c r="P322" s="41">
        <v>1682</v>
      </c>
      <c r="Q322" s="41">
        <v>33</v>
      </c>
      <c r="R322" s="4">
        <f t="shared" si="59"/>
        <v>77153</v>
      </c>
      <c r="S322" s="6">
        <f t="shared" si="66"/>
        <v>206866.14300000001</v>
      </c>
      <c r="T322" s="65">
        <v>45239551</v>
      </c>
      <c r="U322" s="6">
        <f t="shared" si="67"/>
        <v>45239.550999999999</v>
      </c>
      <c r="V322" s="6">
        <f t="shared" si="60"/>
        <v>161626.592</v>
      </c>
      <c r="W322" s="4">
        <f t="shared" si="68"/>
        <v>3232532</v>
      </c>
      <c r="X322" s="25">
        <f t="shared" si="61"/>
        <v>5997019</v>
      </c>
      <c r="Y322" s="26">
        <v>0</v>
      </c>
      <c r="Z322" s="22">
        <v>0</v>
      </c>
      <c r="AA322" s="4">
        <f t="shared" si="62"/>
        <v>5997019</v>
      </c>
      <c r="AB322" s="26"/>
      <c r="AC322" s="26"/>
      <c r="AD322" s="26"/>
      <c r="AE322" s="26"/>
      <c r="AF322" s="26"/>
      <c r="AG322" s="55">
        <v>0</v>
      </c>
      <c r="AH322" s="55">
        <v>0</v>
      </c>
      <c r="AI322" s="55"/>
      <c r="AJ322" s="7">
        <f t="shared" si="69"/>
        <v>5997019</v>
      </c>
      <c r="AK322" s="48" t="str">
        <f t="shared" si="63"/>
        <v xml:space="preserve"> </v>
      </c>
      <c r="AL322" s="49" t="str">
        <f t="shared" si="64"/>
        <v xml:space="preserve"> </v>
      </c>
    </row>
    <row r="323" spans="1:38" ht="15.95" customHeight="1">
      <c r="A323" s="63" t="s">
        <v>240</v>
      </c>
      <c r="B323" s="63" t="s">
        <v>627</v>
      </c>
      <c r="C323" s="63" t="s">
        <v>53</v>
      </c>
      <c r="D323" s="63" t="s">
        <v>635</v>
      </c>
      <c r="E323" s="20">
        <v>345.33</v>
      </c>
      <c r="F323" s="2">
        <f t="shared" si="65"/>
        <v>543549.41999999993</v>
      </c>
      <c r="G323" s="64">
        <v>74417.960000000006</v>
      </c>
      <c r="H323" s="41">
        <v>30123</v>
      </c>
      <c r="I323" s="2">
        <f t="shared" si="56"/>
        <v>22592.25</v>
      </c>
      <c r="J323" s="41">
        <v>27461</v>
      </c>
      <c r="K323" s="41">
        <v>483</v>
      </c>
      <c r="L323" s="41">
        <v>92166</v>
      </c>
      <c r="M323" s="41">
        <v>17121</v>
      </c>
      <c r="N323" s="2">
        <f t="shared" si="57"/>
        <v>234241.21000000002</v>
      </c>
      <c r="O323" s="4">
        <f t="shared" si="58"/>
        <v>309308</v>
      </c>
      <c r="P323" s="41">
        <v>152</v>
      </c>
      <c r="Q323" s="41">
        <v>84</v>
      </c>
      <c r="R323" s="4">
        <f t="shared" si="59"/>
        <v>17748</v>
      </c>
      <c r="S323" s="6">
        <f t="shared" si="66"/>
        <v>25174.557000000001</v>
      </c>
      <c r="T323" s="65">
        <v>4779734</v>
      </c>
      <c r="U323" s="6">
        <f t="shared" si="67"/>
        <v>4779.7340000000004</v>
      </c>
      <c r="V323" s="6">
        <f t="shared" si="60"/>
        <v>20394.823</v>
      </c>
      <c r="W323" s="4">
        <f t="shared" si="68"/>
        <v>407896</v>
      </c>
      <c r="X323" s="25">
        <f t="shared" si="61"/>
        <v>734952</v>
      </c>
      <c r="Y323" s="26">
        <v>0</v>
      </c>
      <c r="Z323" s="22">
        <v>0</v>
      </c>
      <c r="AA323" s="4">
        <f t="shared" si="62"/>
        <v>734952</v>
      </c>
      <c r="AB323" s="26"/>
      <c r="AC323" s="26"/>
      <c r="AD323" s="26"/>
      <c r="AE323" s="26"/>
      <c r="AF323" s="26"/>
      <c r="AG323" s="55">
        <v>0</v>
      </c>
      <c r="AH323" s="55">
        <v>0</v>
      </c>
      <c r="AI323" s="55"/>
      <c r="AJ323" s="7">
        <f t="shared" si="69"/>
        <v>734952</v>
      </c>
      <c r="AK323" s="48" t="str">
        <f t="shared" si="63"/>
        <v xml:space="preserve"> </v>
      </c>
      <c r="AL323" s="49" t="str">
        <f t="shared" si="64"/>
        <v xml:space="preserve"> </v>
      </c>
    </row>
    <row r="324" spans="1:38" ht="15.95" customHeight="1">
      <c r="A324" s="63" t="s">
        <v>240</v>
      </c>
      <c r="B324" s="63" t="s">
        <v>627</v>
      </c>
      <c r="C324" s="63" t="s">
        <v>139</v>
      </c>
      <c r="D324" s="63" t="s">
        <v>636</v>
      </c>
      <c r="E324" s="20">
        <v>1155.3399999999999</v>
      </c>
      <c r="F324" s="2">
        <f t="shared" si="65"/>
        <v>1818505.16</v>
      </c>
      <c r="G324" s="64">
        <v>207324.41</v>
      </c>
      <c r="H324" s="41">
        <v>110121</v>
      </c>
      <c r="I324" s="2">
        <f t="shared" ref="I324:I387" si="70">ROUND(H324*0.75,2)</f>
        <v>82590.75</v>
      </c>
      <c r="J324" s="41">
        <v>102789</v>
      </c>
      <c r="K324" s="41">
        <v>1801</v>
      </c>
      <c r="L324" s="41">
        <v>272038</v>
      </c>
      <c r="M324" s="41">
        <v>28908</v>
      </c>
      <c r="N324" s="2">
        <f t="shared" ref="N324:N387" si="71">SUM(G324+I324+J324+K324+L324+M324)</f>
        <v>695451.16</v>
      </c>
      <c r="O324" s="4">
        <f t="shared" ref="O324:O387" si="72">IF(F324&gt;N324,ROUND(SUM(F324-N324),0),0)</f>
        <v>1123054</v>
      </c>
      <c r="P324" s="41">
        <v>549</v>
      </c>
      <c r="Q324" s="41">
        <v>53</v>
      </c>
      <c r="R324" s="4">
        <f t="shared" ref="R324:R387" si="73">ROUND(SUM(P324*Q324*1.39),0)</f>
        <v>40445</v>
      </c>
      <c r="S324" s="6">
        <f t="shared" si="66"/>
        <v>84224.285999999993</v>
      </c>
      <c r="T324" s="65">
        <v>13024636</v>
      </c>
      <c r="U324" s="6">
        <f t="shared" si="67"/>
        <v>13024.636</v>
      </c>
      <c r="V324" s="6">
        <f t="shared" ref="V324:V387" si="74">IF(S324-U324&lt;0,0,S324-U324)</f>
        <v>71199.649999999994</v>
      </c>
      <c r="W324" s="4">
        <f t="shared" si="68"/>
        <v>1423993</v>
      </c>
      <c r="X324" s="25">
        <f t="shared" ref="X324:X387" si="75">SUM(O324+R324+W324)</f>
        <v>2587492</v>
      </c>
      <c r="Y324" s="26">
        <v>0</v>
      </c>
      <c r="Z324" s="22">
        <v>0</v>
      </c>
      <c r="AA324" s="4">
        <f t="shared" ref="AA324:AA387" si="76">ROUND(X324+Z324,0)</f>
        <v>2587492</v>
      </c>
      <c r="AB324" s="26"/>
      <c r="AC324" s="26"/>
      <c r="AD324" s="26"/>
      <c r="AE324" s="26"/>
      <c r="AF324" s="26"/>
      <c r="AG324" s="55">
        <v>0</v>
      </c>
      <c r="AH324" s="55">
        <v>0</v>
      </c>
      <c r="AI324" s="55"/>
      <c r="AJ324" s="7">
        <f t="shared" si="69"/>
        <v>2587492</v>
      </c>
      <c r="AK324" s="48" t="str">
        <f t="shared" ref="AK324:AK387" si="77">IF(O324&gt;0," ",1)</f>
        <v xml:space="preserve"> </v>
      </c>
      <c r="AL324" s="49" t="str">
        <f t="shared" ref="AL324:AL387" si="78">IF(W324&gt;0," ",1)</f>
        <v xml:space="preserve"> </v>
      </c>
    </row>
    <row r="325" spans="1:38" ht="15.95" customHeight="1">
      <c r="A325" s="63" t="s">
        <v>240</v>
      </c>
      <c r="B325" s="63" t="s">
        <v>627</v>
      </c>
      <c r="C325" s="63" t="s">
        <v>5</v>
      </c>
      <c r="D325" s="63" t="s">
        <v>637</v>
      </c>
      <c r="E325" s="20">
        <v>834.38</v>
      </c>
      <c r="F325" s="2">
        <f t="shared" ref="F325:F388" si="79">SUM(E325*$F$3)</f>
        <v>1313314.1199999999</v>
      </c>
      <c r="G325" s="64">
        <v>91532.18</v>
      </c>
      <c r="H325" s="41">
        <v>73721</v>
      </c>
      <c r="I325" s="2">
        <f t="shared" si="70"/>
        <v>55290.75</v>
      </c>
      <c r="J325" s="41">
        <v>68632</v>
      </c>
      <c r="K325" s="41">
        <v>1207</v>
      </c>
      <c r="L325" s="41">
        <v>183123</v>
      </c>
      <c r="M325" s="41">
        <v>26842</v>
      </c>
      <c r="N325" s="2">
        <f t="shared" si="71"/>
        <v>426626.93</v>
      </c>
      <c r="O325" s="4">
        <f t="shared" si="72"/>
        <v>886687</v>
      </c>
      <c r="P325" s="41">
        <v>371</v>
      </c>
      <c r="Q325" s="41">
        <v>68</v>
      </c>
      <c r="R325" s="4">
        <f t="shared" si="73"/>
        <v>35067</v>
      </c>
      <c r="S325" s="6">
        <f t="shared" ref="S325:S388" si="80">ROUND(SUM(E325*$S$3),4)</f>
        <v>60826.302000000003</v>
      </c>
      <c r="T325" s="65">
        <v>5664120</v>
      </c>
      <c r="U325" s="6">
        <f t="shared" ref="U325:U388" si="81">ROUND(T325/1000,4)</f>
        <v>5664.12</v>
      </c>
      <c r="V325" s="6">
        <f t="shared" si="74"/>
        <v>55162.182000000001</v>
      </c>
      <c r="W325" s="4">
        <f t="shared" ref="W325:W388" si="82">IF(V325&gt;0,ROUND(SUM(V325*$W$3),0),0)</f>
        <v>1103244</v>
      </c>
      <c r="X325" s="25">
        <f t="shared" si="75"/>
        <v>2024998</v>
      </c>
      <c r="Y325" s="26">
        <v>0</v>
      </c>
      <c r="Z325" s="22">
        <v>0</v>
      </c>
      <c r="AA325" s="4">
        <f t="shared" si="76"/>
        <v>2024998</v>
      </c>
      <c r="AB325" s="26"/>
      <c r="AC325" s="26"/>
      <c r="AD325" s="26"/>
      <c r="AE325" s="26"/>
      <c r="AF325" s="26"/>
      <c r="AG325" s="55">
        <v>0</v>
      </c>
      <c r="AH325" s="55">
        <v>0</v>
      </c>
      <c r="AI325" s="55"/>
      <c r="AJ325" s="7">
        <f t="shared" si="69"/>
        <v>2024998</v>
      </c>
      <c r="AK325" s="48" t="str">
        <f t="shared" si="77"/>
        <v xml:space="preserve"> </v>
      </c>
      <c r="AL325" s="49" t="str">
        <f t="shared" si="78"/>
        <v xml:space="preserve"> </v>
      </c>
    </row>
    <row r="326" spans="1:38" ht="15.95" customHeight="1">
      <c r="A326" s="63" t="s">
        <v>6</v>
      </c>
      <c r="B326" s="63" t="s">
        <v>638</v>
      </c>
      <c r="C326" s="63" t="s">
        <v>52</v>
      </c>
      <c r="D326" s="63" t="s">
        <v>639</v>
      </c>
      <c r="E326" s="20">
        <v>1716.61</v>
      </c>
      <c r="F326" s="2">
        <f t="shared" si="79"/>
        <v>2701944.1399999997</v>
      </c>
      <c r="G326" s="64">
        <v>771283.13</v>
      </c>
      <c r="H326" s="41">
        <v>348241</v>
      </c>
      <c r="I326" s="2">
        <f t="shared" si="70"/>
        <v>261180.75</v>
      </c>
      <c r="J326" s="41">
        <v>163228</v>
      </c>
      <c r="K326" s="41">
        <v>291048</v>
      </c>
      <c r="L326" s="41">
        <v>503941</v>
      </c>
      <c r="M326" s="41">
        <v>133177</v>
      </c>
      <c r="N326" s="2">
        <f t="shared" si="71"/>
        <v>2123857.88</v>
      </c>
      <c r="O326" s="4">
        <f t="shared" si="72"/>
        <v>578086</v>
      </c>
      <c r="P326" s="41">
        <v>484</v>
      </c>
      <c r="Q326" s="41">
        <v>79</v>
      </c>
      <c r="R326" s="4">
        <f t="shared" si="73"/>
        <v>53148</v>
      </c>
      <c r="S326" s="6">
        <f t="shared" si="80"/>
        <v>125140.86900000001</v>
      </c>
      <c r="T326" s="65">
        <v>47086882</v>
      </c>
      <c r="U326" s="6">
        <f t="shared" si="81"/>
        <v>47086.881999999998</v>
      </c>
      <c r="V326" s="6">
        <f t="shared" si="74"/>
        <v>78053.987000000008</v>
      </c>
      <c r="W326" s="4">
        <f t="shared" si="82"/>
        <v>1561080</v>
      </c>
      <c r="X326" s="25">
        <f t="shared" si="75"/>
        <v>2192314</v>
      </c>
      <c r="Y326" s="26">
        <v>0</v>
      </c>
      <c r="Z326" s="22">
        <v>0</v>
      </c>
      <c r="AA326" s="4">
        <f t="shared" si="76"/>
        <v>2192314</v>
      </c>
      <c r="AB326" s="26"/>
      <c r="AC326" s="26"/>
      <c r="AD326" s="26"/>
      <c r="AE326" s="26"/>
      <c r="AF326" s="26"/>
      <c r="AG326" s="55">
        <v>0</v>
      </c>
      <c r="AH326" s="55">
        <v>0</v>
      </c>
      <c r="AI326" s="55"/>
      <c r="AJ326" s="7">
        <f t="shared" ref="AJ326:AJ389" si="83">SUM(AA326-AB326-AC326-AD326-AE326+AG326-AH326+AI326)</f>
        <v>2192314</v>
      </c>
      <c r="AK326" s="48" t="str">
        <f t="shared" si="77"/>
        <v xml:space="preserve"> </v>
      </c>
      <c r="AL326" s="49" t="str">
        <f t="shared" si="78"/>
        <v xml:space="preserve"> </v>
      </c>
    </row>
    <row r="327" spans="1:38" ht="15.95" customHeight="1">
      <c r="A327" s="63" t="s">
        <v>6</v>
      </c>
      <c r="B327" s="63" t="s">
        <v>638</v>
      </c>
      <c r="C327" s="63" t="s">
        <v>191</v>
      </c>
      <c r="D327" s="63" t="s">
        <v>640</v>
      </c>
      <c r="E327" s="20">
        <v>166.24</v>
      </c>
      <c r="F327" s="2">
        <f t="shared" si="79"/>
        <v>261661.76</v>
      </c>
      <c r="G327" s="64">
        <v>187858.38</v>
      </c>
      <c r="H327" s="41">
        <v>24563</v>
      </c>
      <c r="I327" s="2">
        <f t="shared" si="70"/>
        <v>18422.25</v>
      </c>
      <c r="J327" s="41">
        <v>11496</v>
      </c>
      <c r="K327" s="41">
        <v>20783</v>
      </c>
      <c r="L327" s="41">
        <v>70086</v>
      </c>
      <c r="M327" s="41">
        <v>55410</v>
      </c>
      <c r="N327" s="2">
        <f t="shared" si="71"/>
        <v>364055.63</v>
      </c>
      <c r="O327" s="4">
        <f t="shared" si="72"/>
        <v>0</v>
      </c>
      <c r="P327" s="41">
        <v>9</v>
      </c>
      <c r="Q327" s="41">
        <v>167</v>
      </c>
      <c r="R327" s="4">
        <f t="shared" si="73"/>
        <v>2089</v>
      </c>
      <c r="S327" s="6">
        <f t="shared" si="80"/>
        <v>12118.896000000001</v>
      </c>
      <c r="T327" s="65">
        <v>11603879</v>
      </c>
      <c r="U327" s="6">
        <f t="shared" si="81"/>
        <v>11603.879000000001</v>
      </c>
      <c r="V327" s="6">
        <f t="shared" si="74"/>
        <v>515.01699999999983</v>
      </c>
      <c r="W327" s="4">
        <f t="shared" si="82"/>
        <v>10300</v>
      </c>
      <c r="X327" s="25">
        <f t="shared" si="75"/>
        <v>12389</v>
      </c>
      <c r="Y327" s="26">
        <v>0</v>
      </c>
      <c r="Z327" s="22">
        <v>0</v>
      </c>
      <c r="AA327" s="4">
        <f t="shared" si="76"/>
        <v>12389</v>
      </c>
      <c r="AB327" s="26"/>
      <c r="AC327" s="26"/>
      <c r="AD327" s="26"/>
      <c r="AE327" s="26"/>
      <c r="AF327" s="26"/>
      <c r="AG327" s="55">
        <v>21866</v>
      </c>
      <c r="AH327" s="55">
        <v>0</v>
      </c>
      <c r="AI327" s="55"/>
      <c r="AJ327" s="7">
        <f t="shared" si="83"/>
        <v>34255</v>
      </c>
      <c r="AK327" s="48">
        <f t="shared" si="77"/>
        <v>1</v>
      </c>
      <c r="AL327" s="49" t="str">
        <f t="shared" si="78"/>
        <v xml:space="preserve"> </v>
      </c>
    </row>
    <row r="328" spans="1:38" ht="15.95" customHeight="1">
      <c r="A328" s="63" t="s">
        <v>6</v>
      </c>
      <c r="B328" s="63" t="s">
        <v>638</v>
      </c>
      <c r="C328" s="63" t="s">
        <v>208</v>
      </c>
      <c r="D328" s="63" t="s">
        <v>641</v>
      </c>
      <c r="E328" s="20">
        <v>711.66</v>
      </c>
      <c r="F328" s="2">
        <f t="shared" si="79"/>
        <v>1120152.8399999999</v>
      </c>
      <c r="G328" s="64">
        <v>1283364.1399999999</v>
      </c>
      <c r="H328" s="41">
        <v>103622</v>
      </c>
      <c r="I328" s="2">
        <f t="shared" si="70"/>
        <v>77716.5</v>
      </c>
      <c r="J328" s="41">
        <v>48015</v>
      </c>
      <c r="K328" s="41">
        <v>85328</v>
      </c>
      <c r="L328" s="41">
        <v>138029</v>
      </c>
      <c r="M328" s="41">
        <v>72397</v>
      </c>
      <c r="N328" s="2">
        <f t="shared" si="71"/>
        <v>1704849.64</v>
      </c>
      <c r="O328" s="4">
        <f t="shared" si="72"/>
        <v>0</v>
      </c>
      <c r="P328" s="41">
        <v>324</v>
      </c>
      <c r="Q328" s="41">
        <v>92</v>
      </c>
      <c r="R328" s="4">
        <f t="shared" si="73"/>
        <v>41433</v>
      </c>
      <c r="S328" s="6">
        <f t="shared" si="80"/>
        <v>51880.014000000003</v>
      </c>
      <c r="T328" s="65">
        <v>83870181</v>
      </c>
      <c r="U328" s="6">
        <f t="shared" si="81"/>
        <v>83870.180999999997</v>
      </c>
      <c r="V328" s="6">
        <f t="shared" si="74"/>
        <v>0</v>
      </c>
      <c r="W328" s="4">
        <f t="shared" si="82"/>
        <v>0</v>
      </c>
      <c r="X328" s="25">
        <f t="shared" si="75"/>
        <v>41433</v>
      </c>
      <c r="Y328" s="26">
        <v>0</v>
      </c>
      <c r="Z328" s="22">
        <v>0</v>
      </c>
      <c r="AA328" s="4">
        <f t="shared" si="76"/>
        <v>41433</v>
      </c>
      <c r="AB328" s="26"/>
      <c r="AC328" s="26"/>
      <c r="AD328" s="26"/>
      <c r="AE328" s="26"/>
      <c r="AF328" s="26"/>
      <c r="AG328" s="55">
        <v>0</v>
      </c>
      <c r="AH328" s="55">
        <v>0</v>
      </c>
      <c r="AI328" s="55"/>
      <c r="AJ328" s="7">
        <f t="shared" si="83"/>
        <v>41433</v>
      </c>
      <c r="AK328" s="48">
        <f t="shared" si="77"/>
        <v>1</v>
      </c>
      <c r="AL328" s="49">
        <f t="shared" si="78"/>
        <v>1</v>
      </c>
    </row>
    <row r="329" spans="1:38" ht="15.95" customHeight="1">
      <c r="A329" s="63" t="s">
        <v>6</v>
      </c>
      <c r="B329" s="63" t="s">
        <v>638</v>
      </c>
      <c r="C329" s="63" t="s">
        <v>192</v>
      </c>
      <c r="D329" s="63" t="s">
        <v>642</v>
      </c>
      <c r="E329" s="20">
        <v>859.5</v>
      </c>
      <c r="F329" s="2">
        <f t="shared" si="79"/>
        <v>1352853</v>
      </c>
      <c r="G329" s="64">
        <v>509668.32</v>
      </c>
      <c r="H329" s="41">
        <v>175144</v>
      </c>
      <c r="I329" s="2">
        <f t="shared" si="70"/>
        <v>131358</v>
      </c>
      <c r="J329" s="41">
        <v>81171</v>
      </c>
      <c r="K329" s="41">
        <v>144211</v>
      </c>
      <c r="L329" s="41">
        <v>166051</v>
      </c>
      <c r="M329" s="41">
        <v>45263</v>
      </c>
      <c r="N329" s="2">
        <f t="shared" si="71"/>
        <v>1077722.32</v>
      </c>
      <c r="O329" s="4">
        <f t="shared" si="72"/>
        <v>275131</v>
      </c>
      <c r="P329" s="41">
        <v>394</v>
      </c>
      <c r="Q329" s="41">
        <v>77</v>
      </c>
      <c r="R329" s="4">
        <f t="shared" si="73"/>
        <v>42170</v>
      </c>
      <c r="S329" s="6">
        <f t="shared" si="80"/>
        <v>62657.55</v>
      </c>
      <c r="T329" s="65">
        <v>30615327</v>
      </c>
      <c r="U329" s="6">
        <f t="shared" si="81"/>
        <v>30615.327000000001</v>
      </c>
      <c r="V329" s="6">
        <f t="shared" si="74"/>
        <v>32042.223000000002</v>
      </c>
      <c r="W329" s="4">
        <f t="shared" si="82"/>
        <v>640844</v>
      </c>
      <c r="X329" s="25">
        <f t="shared" si="75"/>
        <v>958145</v>
      </c>
      <c r="Y329" s="26">
        <v>0</v>
      </c>
      <c r="Z329" s="22">
        <v>0</v>
      </c>
      <c r="AA329" s="4">
        <f t="shared" si="76"/>
        <v>958145</v>
      </c>
      <c r="AB329" s="26"/>
      <c r="AC329" s="26"/>
      <c r="AD329" s="26"/>
      <c r="AE329" s="26"/>
      <c r="AF329" s="26"/>
      <c r="AG329" s="55">
        <v>0</v>
      </c>
      <c r="AH329" s="55">
        <v>0</v>
      </c>
      <c r="AI329" s="55"/>
      <c r="AJ329" s="7">
        <f t="shared" si="83"/>
        <v>958145</v>
      </c>
      <c r="AK329" s="48" t="str">
        <f t="shared" si="77"/>
        <v xml:space="preserve"> </v>
      </c>
      <c r="AL329" s="49" t="str">
        <f t="shared" si="78"/>
        <v xml:space="preserve"> </v>
      </c>
    </row>
    <row r="330" spans="1:38" ht="15.95" customHeight="1">
      <c r="A330" s="63" t="s">
        <v>90</v>
      </c>
      <c r="B330" s="63" t="s">
        <v>643</v>
      </c>
      <c r="C330" s="63" t="s">
        <v>97</v>
      </c>
      <c r="D330" s="63" t="s">
        <v>644</v>
      </c>
      <c r="E330" s="20">
        <v>1165.17</v>
      </c>
      <c r="F330" s="2">
        <f t="shared" si="79"/>
        <v>1833977.58</v>
      </c>
      <c r="G330" s="64">
        <v>287639.40000000002</v>
      </c>
      <c r="H330" s="41">
        <v>73235</v>
      </c>
      <c r="I330" s="2">
        <f t="shared" si="70"/>
        <v>54926.25</v>
      </c>
      <c r="J330" s="41">
        <v>94806</v>
      </c>
      <c r="K330" s="41">
        <v>37127</v>
      </c>
      <c r="L330" s="41">
        <v>185034</v>
      </c>
      <c r="M330" s="41">
        <v>142983</v>
      </c>
      <c r="N330" s="2">
        <f t="shared" si="71"/>
        <v>802515.65</v>
      </c>
      <c r="O330" s="4">
        <f t="shared" si="72"/>
        <v>1031462</v>
      </c>
      <c r="P330" s="41">
        <v>630</v>
      </c>
      <c r="Q330" s="41">
        <v>84</v>
      </c>
      <c r="R330" s="4">
        <f t="shared" si="73"/>
        <v>73559</v>
      </c>
      <c r="S330" s="6">
        <f t="shared" si="80"/>
        <v>84940.892999999996</v>
      </c>
      <c r="T330" s="65">
        <v>17032205</v>
      </c>
      <c r="U330" s="6">
        <f t="shared" si="81"/>
        <v>17032.205000000002</v>
      </c>
      <c r="V330" s="6">
        <f t="shared" si="74"/>
        <v>67908.687999999995</v>
      </c>
      <c r="W330" s="4">
        <f t="shared" si="82"/>
        <v>1358174</v>
      </c>
      <c r="X330" s="25">
        <f t="shared" si="75"/>
        <v>2463195</v>
      </c>
      <c r="Y330" s="26">
        <v>0</v>
      </c>
      <c r="Z330" s="22">
        <v>0</v>
      </c>
      <c r="AA330" s="4">
        <f t="shared" si="76"/>
        <v>2463195</v>
      </c>
      <c r="AB330" s="26"/>
      <c r="AC330" s="26"/>
      <c r="AD330" s="26"/>
      <c r="AE330" s="26"/>
      <c r="AF330" s="26"/>
      <c r="AG330" s="55">
        <v>0</v>
      </c>
      <c r="AH330" s="55">
        <v>0</v>
      </c>
      <c r="AI330" s="55"/>
      <c r="AJ330" s="7">
        <f t="shared" si="83"/>
        <v>2463195</v>
      </c>
      <c r="AK330" s="48" t="str">
        <f t="shared" si="77"/>
        <v xml:space="preserve"> </v>
      </c>
      <c r="AL330" s="49" t="str">
        <f t="shared" si="78"/>
        <v xml:space="preserve"> </v>
      </c>
    </row>
    <row r="331" spans="1:38" ht="15.95" customHeight="1">
      <c r="A331" s="63" t="s">
        <v>90</v>
      </c>
      <c r="B331" s="63" t="s">
        <v>643</v>
      </c>
      <c r="C331" s="63" t="s">
        <v>224</v>
      </c>
      <c r="D331" s="63" t="s">
        <v>645</v>
      </c>
      <c r="E331" s="20">
        <v>1565.45</v>
      </c>
      <c r="F331" s="2">
        <f t="shared" si="79"/>
        <v>2464018.3000000003</v>
      </c>
      <c r="G331" s="64">
        <v>416503.24</v>
      </c>
      <c r="H331" s="41">
        <v>115391</v>
      </c>
      <c r="I331" s="2">
        <f t="shared" si="70"/>
        <v>86543.25</v>
      </c>
      <c r="J331" s="41">
        <v>143580</v>
      </c>
      <c r="K331" s="41">
        <v>56113</v>
      </c>
      <c r="L331" s="41">
        <v>415325</v>
      </c>
      <c r="M331" s="41">
        <v>56885</v>
      </c>
      <c r="N331" s="2">
        <f t="shared" si="71"/>
        <v>1174949.49</v>
      </c>
      <c r="O331" s="4">
        <f t="shared" si="72"/>
        <v>1289069</v>
      </c>
      <c r="P331" s="41">
        <v>507</v>
      </c>
      <c r="Q331" s="41">
        <v>79</v>
      </c>
      <c r="R331" s="4">
        <f t="shared" si="73"/>
        <v>55674</v>
      </c>
      <c r="S331" s="6">
        <f t="shared" si="80"/>
        <v>114121.30499999999</v>
      </c>
      <c r="T331" s="65">
        <v>25075451</v>
      </c>
      <c r="U331" s="6">
        <f t="shared" si="81"/>
        <v>25075.451000000001</v>
      </c>
      <c r="V331" s="6">
        <f t="shared" si="74"/>
        <v>89045.853999999992</v>
      </c>
      <c r="W331" s="4">
        <f t="shared" si="82"/>
        <v>1780917</v>
      </c>
      <c r="X331" s="25">
        <f t="shared" si="75"/>
        <v>3125660</v>
      </c>
      <c r="Y331" s="26">
        <v>0</v>
      </c>
      <c r="Z331" s="22">
        <v>0</v>
      </c>
      <c r="AA331" s="4">
        <f t="shared" si="76"/>
        <v>3125660</v>
      </c>
      <c r="AB331" s="26">
        <v>26777</v>
      </c>
      <c r="AC331" s="26"/>
      <c r="AD331" s="26"/>
      <c r="AE331" s="26"/>
      <c r="AF331" s="26"/>
      <c r="AG331" s="55">
        <v>0</v>
      </c>
      <c r="AH331" s="55">
        <v>0</v>
      </c>
      <c r="AI331" s="55"/>
      <c r="AJ331" s="7">
        <f t="shared" si="83"/>
        <v>3098883</v>
      </c>
      <c r="AK331" s="48" t="str">
        <f t="shared" si="77"/>
        <v xml:space="preserve"> </v>
      </c>
      <c r="AL331" s="49" t="str">
        <f t="shared" si="78"/>
        <v xml:space="preserve"> </v>
      </c>
    </row>
    <row r="332" spans="1:38" ht="15.95" customHeight="1">
      <c r="A332" s="63" t="s">
        <v>90</v>
      </c>
      <c r="B332" s="63" t="s">
        <v>643</v>
      </c>
      <c r="C332" s="63" t="s">
        <v>219</v>
      </c>
      <c r="D332" s="63" t="s">
        <v>646</v>
      </c>
      <c r="E332" s="20">
        <v>443.91</v>
      </c>
      <c r="F332" s="2">
        <f t="shared" si="79"/>
        <v>698714.34000000008</v>
      </c>
      <c r="G332" s="64">
        <v>111734.21</v>
      </c>
      <c r="H332" s="41">
        <v>58774</v>
      </c>
      <c r="I332" s="2">
        <f t="shared" si="70"/>
        <v>44080.5</v>
      </c>
      <c r="J332" s="41">
        <v>38421</v>
      </c>
      <c r="K332" s="41">
        <v>15080</v>
      </c>
      <c r="L332" s="41">
        <v>101109</v>
      </c>
      <c r="M332" s="41">
        <v>21974</v>
      </c>
      <c r="N332" s="2">
        <f t="shared" si="71"/>
        <v>332398.71000000002</v>
      </c>
      <c r="O332" s="4">
        <f t="shared" si="72"/>
        <v>366316</v>
      </c>
      <c r="P332" s="41">
        <v>112</v>
      </c>
      <c r="Q332" s="41">
        <v>86</v>
      </c>
      <c r="R332" s="4">
        <f t="shared" si="73"/>
        <v>13388</v>
      </c>
      <c r="S332" s="6">
        <f t="shared" si="80"/>
        <v>32361.039000000001</v>
      </c>
      <c r="T332" s="65">
        <v>6615406</v>
      </c>
      <c r="U332" s="6">
        <f t="shared" si="81"/>
        <v>6615.4059999999999</v>
      </c>
      <c r="V332" s="6">
        <f t="shared" si="74"/>
        <v>25745.633000000002</v>
      </c>
      <c r="W332" s="4">
        <f t="shared" si="82"/>
        <v>514913</v>
      </c>
      <c r="X332" s="25">
        <f t="shared" si="75"/>
        <v>894617</v>
      </c>
      <c r="Y332" s="26">
        <v>0</v>
      </c>
      <c r="Z332" s="22">
        <v>0</v>
      </c>
      <c r="AA332" s="4">
        <f t="shared" si="76"/>
        <v>894617</v>
      </c>
      <c r="AB332" s="26"/>
      <c r="AC332" s="26"/>
      <c r="AD332" s="26"/>
      <c r="AE332" s="26"/>
      <c r="AF332" s="26"/>
      <c r="AG332" s="55">
        <v>0</v>
      </c>
      <c r="AH332" s="55">
        <v>0</v>
      </c>
      <c r="AI332" s="55"/>
      <c r="AJ332" s="7">
        <f t="shared" si="83"/>
        <v>894617</v>
      </c>
      <c r="AK332" s="48" t="str">
        <f t="shared" si="77"/>
        <v xml:space="preserve"> </v>
      </c>
      <c r="AL332" s="49" t="str">
        <f t="shared" si="78"/>
        <v xml:space="preserve"> </v>
      </c>
    </row>
    <row r="333" spans="1:38" ht="15.95" customHeight="1">
      <c r="A333" s="63" t="s">
        <v>91</v>
      </c>
      <c r="B333" s="63" t="s">
        <v>647</v>
      </c>
      <c r="C333" s="63" t="s">
        <v>42</v>
      </c>
      <c r="D333" s="63" t="s">
        <v>648</v>
      </c>
      <c r="E333" s="20">
        <v>202.52</v>
      </c>
      <c r="F333" s="2">
        <f t="shared" si="79"/>
        <v>318766.48000000004</v>
      </c>
      <c r="G333" s="64">
        <v>62192.95</v>
      </c>
      <c r="H333" s="41">
        <v>7957</v>
      </c>
      <c r="I333" s="2">
        <f t="shared" si="70"/>
        <v>5967.75</v>
      </c>
      <c r="J333" s="41">
        <v>16125</v>
      </c>
      <c r="K333" s="41">
        <v>0</v>
      </c>
      <c r="L333" s="41">
        <v>0</v>
      </c>
      <c r="M333" s="41">
        <v>53429</v>
      </c>
      <c r="N333" s="2">
        <f t="shared" si="71"/>
        <v>137714.70000000001</v>
      </c>
      <c r="O333" s="4">
        <f t="shared" si="72"/>
        <v>181052</v>
      </c>
      <c r="P333" s="41">
        <v>72</v>
      </c>
      <c r="Q333" s="41">
        <v>95</v>
      </c>
      <c r="R333" s="4">
        <f t="shared" si="73"/>
        <v>9508</v>
      </c>
      <c r="S333" s="6">
        <f t="shared" si="80"/>
        <v>14763.708000000001</v>
      </c>
      <c r="T333" s="65">
        <v>3505803</v>
      </c>
      <c r="U333" s="6">
        <f t="shared" si="81"/>
        <v>3505.8029999999999</v>
      </c>
      <c r="V333" s="6">
        <f t="shared" si="74"/>
        <v>11257.905000000001</v>
      </c>
      <c r="W333" s="4">
        <f t="shared" si="82"/>
        <v>225158</v>
      </c>
      <c r="X333" s="25">
        <f t="shared" si="75"/>
        <v>415718</v>
      </c>
      <c r="Y333" s="26">
        <v>0</v>
      </c>
      <c r="Z333" s="22">
        <v>0</v>
      </c>
      <c r="AA333" s="4">
        <f t="shared" si="76"/>
        <v>415718</v>
      </c>
      <c r="AB333" s="26"/>
      <c r="AC333" s="26"/>
      <c r="AD333" s="26"/>
      <c r="AE333" s="26"/>
      <c r="AF333" s="26"/>
      <c r="AG333" s="55">
        <v>0</v>
      </c>
      <c r="AH333" s="55">
        <v>0</v>
      </c>
      <c r="AI333" s="55"/>
      <c r="AJ333" s="7">
        <f t="shared" si="83"/>
        <v>415718</v>
      </c>
      <c r="AK333" s="48" t="str">
        <f t="shared" si="77"/>
        <v xml:space="preserve"> </v>
      </c>
      <c r="AL333" s="49" t="str">
        <f t="shared" si="78"/>
        <v xml:space="preserve"> </v>
      </c>
    </row>
    <row r="334" spans="1:38" ht="15.95" customHeight="1">
      <c r="A334" s="63" t="s">
        <v>91</v>
      </c>
      <c r="B334" s="63" t="s">
        <v>647</v>
      </c>
      <c r="C334" s="63" t="s">
        <v>245</v>
      </c>
      <c r="D334" s="63" t="s">
        <v>911</v>
      </c>
      <c r="E334" s="20">
        <v>4147.57</v>
      </c>
      <c r="F334" s="2">
        <f t="shared" si="79"/>
        <v>6528275.1799999997</v>
      </c>
      <c r="G334" s="64">
        <v>0</v>
      </c>
      <c r="H334" s="41">
        <v>0</v>
      </c>
      <c r="I334" s="2">
        <f t="shared" si="70"/>
        <v>0</v>
      </c>
      <c r="J334" s="41">
        <v>0</v>
      </c>
      <c r="K334" s="41">
        <v>0</v>
      </c>
      <c r="L334" s="41">
        <v>0</v>
      </c>
      <c r="M334" s="41">
        <v>0</v>
      </c>
      <c r="N334" s="2">
        <f t="shared" si="71"/>
        <v>0</v>
      </c>
      <c r="O334" s="4">
        <f t="shared" si="72"/>
        <v>6528275</v>
      </c>
      <c r="P334" s="41">
        <v>0</v>
      </c>
      <c r="Q334" s="41">
        <v>0</v>
      </c>
      <c r="R334" s="4">
        <f t="shared" si="73"/>
        <v>0</v>
      </c>
      <c r="S334" s="6">
        <f t="shared" si="80"/>
        <v>302357.853</v>
      </c>
      <c r="T334" s="65">
        <v>0</v>
      </c>
      <c r="U334" s="6">
        <f t="shared" si="81"/>
        <v>0</v>
      </c>
      <c r="V334" s="6">
        <f t="shared" si="74"/>
        <v>302357.853</v>
      </c>
      <c r="W334" s="4">
        <f t="shared" si="82"/>
        <v>6047157</v>
      </c>
      <c r="X334" s="25">
        <f t="shared" si="75"/>
        <v>12575432</v>
      </c>
      <c r="Y334" s="26">
        <v>0</v>
      </c>
      <c r="Z334" s="22">
        <v>0</v>
      </c>
      <c r="AA334" s="4">
        <f t="shared" si="76"/>
        <v>12575432</v>
      </c>
      <c r="AB334" s="26"/>
      <c r="AC334" s="26"/>
      <c r="AD334" s="26"/>
      <c r="AE334" s="26"/>
      <c r="AF334" s="26"/>
      <c r="AG334" s="55">
        <v>0</v>
      </c>
      <c r="AH334" s="55">
        <v>0</v>
      </c>
      <c r="AI334" s="55"/>
      <c r="AJ334" s="7">
        <f t="shared" si="83"/>
        <v>12575432</v>
      </c>
      <c r="AK334" s="48" t="str">
        <f t="shared" si="77"/>
        <v xml:space="preserve"> </v>
      </c>
      <c r="AL334" s="49" t="str">
        <f t="shared" si="78"/>
        <v xml:space="preserve"> </v>
      </c>
    </row>
    <row r="335" spans="1:38" ht="15.95" customHeight="1">
      <c r="A335" s="63" t="s">
        <v>91</v>
      </c>
      <c r="B335" s="63" t="s">
        <v>647</v>
      </c>
      <c r="C335" s="63" t="s">
        <v>191</v>
      </c>
      <c r="D335" s="63" t="s">
        <v>649</v>
      </c>
      <c r="E335" s="20">
        <v>473.82</v>
      </c>
      <c r="F335" s="2">
        <f t="shared" si="79"/>
        <v>745792.67999999993</v>
      </c>
      <c r="G335" s="64">
        <v>87020.54</v>
      </c>
      <c r="H335" s="41">
        <v>18024</v>
      </c>
      <c r="I335" s="2">
        <f t="shared" si="70"/>
        <v>13518</v>
      </c>
      <c r="J335" s="41">
        <v>36864</v>
      </c>
      <c r="K335" s="41">
        <v>19717</v>
      </c>
      <c r="L335" s="41">
        <v>86340</v>
      </c>
      <c r="M335" s="41">
        <v>61146</v>
      </c>
      <c r="N335" s="2">
        <f t="shared" si="71"/>
        <v>304605.53999999998</v>
      </c>
      <c r="O335" s="4">
        <f t="shared" si="72"/>
        <v>441187</v>
      </c>
      <c r="P335" s="41">
        <v>260</v>
      </c>
      <c r="Q335" s="41">
        <v>84</v>
      </c>
      <c r="R335" s="4">
        <f t="shared" si="73"/>
        <v>30358</v>
      </c>
      <c r="S335" s="6">
        <f t="shared" si="80"/>
        <v>34541.478000000003</v>
      </c>
      <c r="T335" s="65">
        <v>4577619</v>
      </c>
      <c r="U335" s="6">
        <f t="shared" si="81"/>
        <v>4577.6189999999997</v>
      </c>
      <c r="V335" s="6">
        <f t="shared" si="74"/>
        <v>29963.859000000004</v>
      </c>
      <c r="W335" s="4">
        <f t="shared" si="82"/>
        <v>599277</v>
      </c>
      <c r="X335" s="25">
        <f t="shared" si="75"/>
        <v>1070822</v>
      </c>
      <c r="Y335" s="26">
        <v>0</v>
      </c>
      <c r="Z335" s="22">
        <v>0</v>
      </c>
      <c r="AA335" s="4">
        <f t="shared" si="76"/>
        <v>1070822</v>
      </c>
      <c r="AB335" s="26"/>
      <c r="AC335" s="26"/>
      <c r="AD335" s="26"/>
      <c r="AE335" s="26"/>
      <c r="AF335" s="26"/>
      <c r="AG335" s="55">
        <v>0</v>
      </c>
      <c r="AH335" s="55">
        <v>0</v>
      </c>
      <c r="AI335" s="55"/>
      <c r="AJ335" s="7">
        <f t="shared" si="83"/>
        <v>1070822</v>
      </c>
      <c r="AK335" s="48" t="str">
        <f t="shared" si="77"/>
        <v xml:space="preserve"> </v>
      </c>
      <c r="AL335" s="49" t="str">
        <f t="shared" si="78"/>
        <v xml:space="preserve"> </v>
      </c>
    </row>
    <row r="336" spans="1:38" ht="15.95" customHeight="1">
      <c r="A336" s="63" t="s">
        <v>91</v>
      </c>
      <c r="B336" s="63" t="s">
        <v>647</v>
      </c>
      <c r="C336" s="63" t="s">
        <v>39</v>
      </c>
      <c r="D336" s="63" t="s">
        <v>650</v>
      </c>
      <c r="E336" s="20">
        <v>449.84</v>
      </c>
      <c r="F336" s="2">
        <f t="shared" si="79"/>
        <v>708048.15999999992</v>
      </c>
      <c r="G336" s="64">
        <v>265633.77</v>
      </c>
      <c r="H336" s="41">
        <v>17875</v>
      </c>
      <c r="I336" s="2">
        <f t="shared" si="70"/>
        <v>13406.25</v>
      </c>
      <c r="J336" s="41">
        <v>36250</v>
      </c>
      <c r="K336" s="41">
        <v>19751</v>
      </c>
      <c r="L336" s="41">
        <v>97367</v>
      </c>
      <c r="M336" s="41">
        <v>57295</v>
      </c>
      <c r="N336" s="2">
        <f t="shared" si="71"/>
        <v>489703.02</v>
      </c>
      <c r="O336" s="4">
        <f t="shared" si="72"/>
        <v>218345</v>
      </c>
      <c r="P336" s="41">
        <v>155</v>
      </c>
      <c r="Q336" s="41">
        <v>90</v>
      </c>
      <c r="R336" s="4">
        <f t="shared" si="73"/>
        <v>19391</v>
      </c>
      <c r="S336" s="6">
        <f t="shared" si="80"/>
        <v>32793.336000000003</v>
      </c>
      <c r="T336" s="65">
        <v>15392235</v>
      </c>
      <c r="U336" s="6">
        <f t="shared" si="81"/>
        <v>15392.235000000001</v>
      </c>
      <c r="V336" s="6">
        <f t="shared" si="74"/>
        <v>17401.101000000002</v>
      </c>
      <c r="W336" s="4">
        <f t="shared" si="82"/>
        <v>348022</v>
      </c>
      <c r="X336" s="25">
        <f t="shared" si="75"/>
        <v>585758</v>
      </c>
      <c r="Y336" s="26">
        <v>0</v>
      </c>
      <c r="Z336" s="22">
        <v>0</v>
      </c>
      <c r="AA336" s="4">
        <f t="shared" si="76"/>
        <v>585758</v>
      </c>
      <c r="AB336" s="26"/>
      <c r="AC336" s="26"/>
      <c r="AD336" s="26"/>
      <c r="AE336" s="26"/>
      <c r="AF336" s="26"/>
      <c r="AG336" s="55">
        <v>0</v>
      </c>
      <c r="AH336" s="55">
        <v>0</v>
      </c>
      <c r="AI336" s="55"/>
      <c r="AJ336" s="7">
        <f t="shared" si="83"/>
        <v>585758</v>
      </c>
      <c r="AK336" s="48" t="str">
        <f t="shared" si="77"/>
        <v xml:space="preserve"> </v>
      </c>
      <c r="AL336" s="49" t="str">
        <f t="shared" si="78"/>
        <v xml:space="preserve"> </v>
      </c>
    </row>
    <row r="337" spans="1:38" ht="15.95" customHeight="1">
      <c r="A337" s="63" t="s">
        <v>91</v>
      </c>
      <c r="B337" s="63" t="s">
        <v>647</v>
      </c>
      <c r="C337" s="63" t="s">
        <v>89</v>
      </c>
      <c r="D337" s="63" t="s">
        <v>651</v>
      </c>
      <c r="E337" s="20">
        <v>1476.51</v>
      </c>
      <c r="F337" s="2">
        <f t="shared" si="79"/>
        <v>2324026.7399999998</v>
      </c>
      <c r="G337" s="64">
        <v>340468.47999999998</v>
      </c>
      <c r="H337" s="41">
        <v>64981</v>
      </c>
      <c r="I337" s="2">
        <f t="shared" si="70"/>
        <v>48735.75</v>
      </c>
      <c r="J337" s="41">
        <v>130978</v>
      </c>
      <c r="K337" s="41">
        <v>71577</v>
      </c>
      <c r="L337" s="41">
        <v>326680</v>
      </c>
      <c r="M337" s="41">
        <v>63716</v>
      </c>
      <c r="N337" s="2">
        <f t="shared" si="71"/>
        <v>982155.23</v>
      </c>
      <c r="O337" s="4">
        <f t="shared" si="72"/>
        <v>1341872</v>
      </c>
      <c r="P337" s="41">
        <v>380</v>
      </c>
      <c r="Q337" s="41">
        <v>86</v>
      </c>
      <c r="R337" s="4">
        <f t="shared" si="73"/>
        <v>45425</v>
      </c>
      <c r="S337" s="6">
        <f t="shared" si="80"/>
        <v>107637.579</v>
      </c>
      <c r="T337" s="65">
        <v>20265981</v>
      </c>
      <c r="U337" s="6">
        <f t="shared" si="81"/>
        <v>20265.981</v>
      </c>
      <c r="V337" s="6">
        <f t="shared" si="74"/>
        <v>87371.597999999998</v>
      </c>
      <c r="W337" s="4">
        <f t="shared" si="82"/>
        <v>1747432</v>
      </c>
      <c r="X337" s="25">
        <f t="shared" si="75"/>
        <v>3134729</v>
      </c>
      <c r="Y337" s="26">
        <v>0</v>
      </c>
      <c r="Z337" s="22">
        <v>0</v>
      </c>
      <c r="AA337" s="4">
        <f t="shared" si="76"/>
        <v>3134729</v>
      </c>
      <c r="AB337" s="26"/>
      <c r="AC337" s="26"/>
      <c r="AD337" s="26"/>
      <c r="AE337" s="26"/>
      <c r="AF337" s="26"/>
      <c r="AG337" s="55">
        <v>0</v>
      </c>
      <c r="AH337" s="55">
        <v>0</v>
      </c>
      <c r="AI337" s="55"/>
      <c r="AJ337" s="7">
        <f t="shared" si="83"/>
        <v>3134729</v>
      </c>
      <c r="AK337" s="48" t="str">
        <f t="shared" si="77"/>
        <v xml:space="preserve"> </v>
      </c>
      <c r="AL337" s="49" t="str">
        <f t="shared" si="78"/>
        <v xml:space="preserve"> </v>
      </c>
    </row>
    <row r="338" spans="1:38" ht="15.95" customHeight="1">
      <c r="A338" s="63" t="s">
        <v>91</v>
      </c>
      <c r="B338" s="63" t="s">
        <v>647</v>
      </c>
      <c r="C338" s="63" t="s">
        <v>193</v>
      </c>
      <c r="D338" s="63" t="s">
        <v>652</v>
      </c>
      <c r="E338" s="20">
        <v>757.42</v>
      </c>
      <c r="F338" s="2">
        <f t="shared" si="79"/>
        <v>1192179.0799999998</v>
      </c>
      <c r="G338" s="64">
        <v>244382.93</v>
      </c>
      <c r="H338" s="41">
        <v>31180</v>
      </c>
      <c r="I338" s="2">
        <f t="shared" si="70"/>
        <v>23385</v>
      </c>
      <c r="J338" s="41">
        <v>63144</v>
      </c>
      <c r="K338" s="41">
        <v>34380</v>
      </c>
      <c r="L338" s="41">
        <v>153234</v>
      </c>
      <c r="M338" s="41">
        <v>112756</v>
      </c>
      <c r="N338" s="2">
        <f t="shared" si="71"/>
        <v>631281.92999999993</v>
      </c>
      <c r="O338" s="4">
        <f t="shared" si="72"/>
        <v>560897</v>
      </c>
      <c r="P338" s="41">
        <v>221</v>
      </c>
      <c r="Q338" s="41">
        <v>90</v>
      </c>
      <c r="R338" s="4">
        <f t="shared" si="73"/>
        <v>27647</v>
      </c>
      <c r="S338" s="6">
        <f t="shared" si="80"/>
        <v>55215.917999999998</v>
      </c>
      <c r="T338" s="65">
        <v>15159811</v>
      </c>
      <c r="U338" s="6">
        <f t="shared" si="81"/>
        <v>15159.811</v>
      </c>
      <c r="V338" s="6">
        <f t="shared" si="74"/>
        <v>40056.106999999996</v>
      </c>
      <c r="W338" s="4">
        <f t="shared" si="82"/>
        <v>801122</v>
      </c>
      <c r="X338" s="25">
        <f t="shared" si="75"/>
        <v>1389666</v>
      </c>
      <c r="Y338" s="26">
        <v>0</v>
      </c>
      <c r="Z338" s="22">
        <v>0</v>
      </c>
      <c r="AA338" s="4">
        <f t="shared" si="76"/>
        <v>1389666</v>
      </c>
      <c r="AB338" s="26"/>
      <c r="AC338" s="26"/>
      <c r="AD338" s="26"/>
      <c r="AE338" s="26"/>
      <c r="AF338" s="26"/>
      <c r="AG338" s="55">
        <v>0</v>
      </c>
      <c r="AH338" s="55">
        <v>0</v>
      </c>
      <c r="AI338" s="55"/>
      <c r="AJ338" s="7">
        <f t="shared" si="83"/>
        <v>1389666</v>
      </c>
      <c r="AK338" s="48" t="str">
        <f t="shared" si="77"/>
        <v xml:space="preserve"> </v>
      </c>
      <c r="AL338" s="49" t="str">
        <f t="shared" si="78"/>
        <v xml:space="preserve"> </v>
      </c>
    </row>
    <row r="339" spans="1:38" ht="15.95" customHeight="1">
      <c r="A339" s="63" t="s">
        <v>91</v>
      </c>
      <c r="B339" s="63" t="s">
        <v>647</v>
      </c>
      <c r="C339" s="63" t="s">
        <v>59</v>
      </c>
      <c r="D339" s="63" t="s">
        <v>905</v>
      </c>
      <c r="E339" s="20">
        <v>316.44</v>
      </c>
      <c r="F339" s="2">
        <f t="shared" si="79"/>
        <v>498076.56</v>
      </c>
      <c r="G339" s="64">
        <v>116285.47</v>
      </c>
      <c r="H339" s="41">
        <v>134565</v>
      </c>
      <c r="I339" s="2">
        <f t="shared" si="70"/>
        <v>100923.75</v>
      </c>
      <c r="J339" s="41">
        <v>263920</v>
      </c>
      <c r="K339" s="41">
        <v>144941</v>
      </c>
      <c r="L339" s="41">
        <v>132159</v>
      </c>
      <c r="M339" s="41">
        <v>61388</v>
      </c>
      <c r="N339" s="2">
        <f t="shared" si="71"/>
        <v>819617.22</v>
      </c>
      <c r="O339" s="4">
        <f t="shared" si="72"/>
        <v>0</v>
      </c>
      <c r="P339" s="41">
        <v>127</v>
      </c>
      <c r="Q339" s="41">
        <v>110</v>
      </c>
      <c r="R339" s="4">
        <f t="shared" si="73"/>
        <v>19418</v>
      </c>
      <c r="S339" s="6">
        <f t="shared" si="80"/>
        <v>23068.475999999999</v>
      </c>
      <c r="T339" s="65">
        <v>6850687</v>
      </c>
      <c r="U339" s="6">
        <f t="shared" si="81"/>
        <v>6850.6869999999999</v>
      </c>
      <c r="V339" s="6">
        <f t="shared" si="74"/>
        <v>16217.788999999999</v>
      </c>
      <c r="W339" s="4">
        <f t="shared" si="82"/>
        <v>324356</v>
      </c>
      <c r="X339" s="25">
        <f t="shared" si="75"/>
        <v>343774</v>
      </c>
      <c r="Y339" s="26">
        <v>0</v>
      </c>
      <c r="Z339" s="22">
        <v>0</v>
      </c>
      <c r="AA339" s="4">
        <f t="shared" si="76"/>
        <v>343774</v>
      </c>
      <c r="AB339" s="26"/>
      <c r="AC339" s="26"/>
      <c r="AD339" s="26"/>
      <c r="AE339" s="26"/>
      <c r="AF339" s="26"/>
      <c r="AG339" s="55">
        <v>0</v>
      </c>
      <c r="AH339" s="55">
        <v>0</v>
      </c>
      <c r="AI339" s="55"/>
      <c r="AJ339" s="7">
        <f t="shared" si="83"/>
        <v>343774</v>
      </c>
      <c r="AK339" s="48">
        <f t="shared" si="77"/>
        <v>1</v>
      </c>
      <c r="AL339" s="49" t="str">
        <f t="shared" si="78"/>
        <v xml:space="preserve"> </v>
      </c>
    </row>
    <row r="340" spans="1:38" ht="15.95" customHeight="1">
      <c r="A340" s="63" t="s">
        <v>111</v>
      </c>
      <c r="B340" s="63" t="s">
        <v>653</v>
      </c>
      <c r="C340" s="63" t="s">
        <v>42</v>
      </c>
      <c r="D340" s="63" t="s">
        <v>654</v>
      </c>
      <c r="E340" s="20">
        <v>881.19</v>
      </c>
      <c r="F340" s="2">
        <f t="shared" si="79"/>
        <v>1386993.06</v>
      </c>
      <c r="G340" s="64">
        <v>1290207.19</v>
      </c>
      <c r="H340" s="41">
        <v>119270</v>
      </c>
      <c r="I340" s="2">
        <f t="shared" si="70"/>
        <v>89452.5</v>
      </c>
      <c r="J340" s="41">
        <v>84024</v>
      </c>
      <c r="K340" s="41">
        <v>0</v>
      </c>
      <c r="L340" s="41">
        <v>0</v>
      </c>
      <c r="M340" s="41">
        <v>0</v>
      </c>
      <c r="N340" s="2">
        <f t="shared" si="71"/>
        <v>1463683.69</v>
      </c>
      <c r="O340" s="4">
        <f t="shared" si="72"/>
        <v>0</v>
      </c>
      <c r="P340" s="41">
        <v>447</v>
      </c>
      <c r="Q340" s="41">
        <v>33</v>
      </c>
      <c r="R340" s="4">
        <f t="shared" si="73"/>
        <v>20504</v>
      </c>
      <c r="S340" s="6">
        <f t="shared" si="80"/>
        <v>64238.750999999997</v>
      </c>
      <c r="T340" s="65">
        <v>77396952</v>
      </c>
      <c r="U340" s="6">
        <f t="shared" si="81"/>
        <v>77396.952000000005</v>
      </c>
      <c r="V340" s="6">
        <f t="shared" si="74"/>
        <v>0</v>
      </c>
      <c r="W340" s="4">
        <f t="shared" si="82"/>
        <v>0</v>
      </c>
      <c r="X340" s="25">
        <f t="shared" si="75"/>
        <v>20504</v>
      </c>
      <c r="Y340" s="26">
        <v>0</v>
      </c>
      <c r="Z340" s="22">
        <v>0</v>
      </c>
      <c r="AA340" s="4">
        <f t="shared" si="76"/>
        <v>20504</v>
      </c>
      <c r="AB340" s="26"/>
      <c r="AC340" s="26"/>
      <c r="AD340" s="26"/>
      <c r="AE340" s="26"/>
      <c r="AF340" s="26"/>
      <c r="AG340" s="55">
        <v>0</v>
      </c>
      <c r="AH340" s="55">
        <v>0</v>
      </c>
      <c r="AI340" s="55"/>
      <c r="AJ340" s="7">
        <f t="shared" si="83"/>
        <v>20504</v>
      </c>
      <c r="AK340" s="48">
        <f t="shared" si="77"/>
        <v>1</v>
      </c>
      <c r="AL340" s="49">
        <f t="shared" si="78"/>
        <v>1</v>
      </c>
    </row>
    <row r="341" spans="1:38" ht="15.95" customHeight="1">
      <c r="A341" s="63" t="s">
        <v>111</v>
      </c>
      <c r="B341" s="63" t="s">
        <v>653</v>
      </c>
      <c r="C341" s="63" t="s">
        <v>116</v>
      </c>
      <c r="D341" s="63" t="s">
        <v>655</v>
      </c>
      <c r="E341" s="20">
        <v>633.02</v>
      </c>
      <c r="F341" s="2">
        <f t="shared" si="79"/>
        <v>996373.48</v>
      </c>
      <c r="G341" s="64">
        <v>240346.71</v>
      </c>
      <c r="H341" s="41">
        <v>60497</v>
      </c>
      <c r="I341" s="2">
        <f t="shared" si="70"/>
        <v>45372.75</v>
      </c>
      <c r="J341" s="41">
        <v>42498</v>
      </c>
      <c r="K341" s="41">
        <v>0</v>
      </c>
      <c r="L341" s="41">
        <v>0</v>
      </c>
      <c r="M341" s="41">
        <v>0</v>
      </c>
      <c r="N341" s="2">
        <f t="shared" si="71"/>
        <v>328217.45999999996</v>
      </c>
      <c r="O341" s="4">
        <f t="shared" si="72"/>
        <v>668156</v>
      </c>
      <c r="P341" s="41">
        <v>0</v>
      </c>
      <c r="Q341" s="41">
        <v>0</v>
      </c>
      <c r="R341" s="4">
        <f t="shared" si="73"/>
        <v>0</v>
      </c>
      <c r="S341" s="6">
        <f t="shared" si="80"/>
        <v>46147.158000000003</v>
      </c>
      <c r="T341" s="65">
        <v>15466326</v>
      </c>
      <c r="U341" s="6">
        <f t="shared" si="81"/>
        <v>15466.325999999999</v>
      </c>
      <c r="V341" s="6">
        <f t="shared" si="74"/>
        <v>30680.832000000002</v>
      </c>
      <c r="W341" s="4">
        <f t="shared" si="82"/>
        <v>613617</v>
      </c>
      <c r="X341" s="25">
        <f t="shared" si="75"/>
        <v>1281773</v>
      </c>
      <c r="Y341" s="26">
        <v>0</v>
      </c>
      <c r="Z341" s="22">
        <v>0</v>
      </c>
      <c r="AA341" s="4">
        <f t="shared" si="76"/>
        <v>1281773</v>
      </c>
      <c r="AB341" s="26"/>
      <c r="AC341" s="26"/>
      <c r="AD341" s="26"/>
      <c r="AE341" s="26"/>
      <c r="AF341" s="26"/>
      <c r="AG341" s="55">
        <v>0</v>
      </c>
      <c r="AH341" s="55">
        <v>0</v>
      </c>
      <c r="AI341" s="55"/>
      <c r="AJ341" s="7">
        <f t="shared" si="83"/>
        <v>1281773</v>
      </c>
      <c r="AK341" s="48" t="str">
        <f t="shared" si="77"/>
        <v xml:space="preserve"> </v>
      </c>
      <c r="AL341" s="49" t="str">
        <f t="shared" si="78"/>
        <v xml:space="preserve"> </v>
      </c>
    </row>
    <row r="342" spans="1:38" ht="15.95" customHeight="1">
      <c r="A342" s="63" t="s">
        <v>111</v>
      </c>
      <c r="B342" s="63" t="s">
        <v>653</v>
      </c>
      <c r="C342" s="63" t="s">
        <v>241</v>
      </c>
      <c r="D342" s="63" t="s">
        <v>656</v>
      </c>
      <c r="E342" s="20">
        <v>456.79</v>
      </c>
      <c r="F342" s="2">
        <f t="shared" si="79"/>
        <v>718987.46000000008</v>
      </c>
      <c r="G342" s="64">
        <v>0</v>
      </c>
      <c r="H342" s="41">
        <v>0</v>
      </c>
      <c r="I342" s="2">
        <f t="shared" si="70"/>
        <v>0</v>
      </c>
      <c r="J342" s="41">
        <v>0</v>
      </c>
      <c r="K342" s="41">
        <v>0</v>
      </c>
      <c r="L342" s="41">
        <v>0</v>
      </c>
      <c r="M342" s="41">
        <v>0</v>
      </c>
      <c r="N342" s="2">
        <f t="shared" si="71"/>
        <v>0</v>
      </c>
      <c r="O342" s="4">
        <f t="shared" si="72"/>
        <v>718987</v>
      </c>
      <c r="P342" s="41">
        <v>0</v>
      </c>
      <c r="Q342" s="41">
        <v>0</v>
      </c>
      <c r="R342" s="4">
        <f t="shared" si="73"/>
        <v>0</v>
      </c>
      <c r="S342" s="6">
        <f t="shared" si="80"/>
        <v>33299.991000000002</v>
      </c>
      <c r="T342" s="65">
        <v>0</v>
      </c>
      <c r="U342" s="6">
        <f t="shared" si="81"/>
        <v>0</v>
      </c>
      <c r="V342" s="6">
        <f t="shared" si="74"/>
        <v>33299.991000000002</v>
      </c>
      <c r="W342" s="4">
        <f t="shared" si="82"/>
        <v>666000</v>
      </c>
      <c r="X342" s="25">
        <f t="shared" si="75"/>
        <v>1384987</v>
      </c>
      <c r="Y342" s="26">
        <v>0</v>
      </c>
      <c r="Z342" s="22">
        <v>0</v>
      </c>
      <c r="AA342" s="4">
        <f t="shared" si="76"/>
        <v>1384987</v>
      </c>
      <c r="AB342" s="26"/>
      <c r="AC342" s="26"/>
      <c r="AD342" s="26"/>
      <c r="AE342" s="26"/>
      <c r="AF342" s="26"/>
      <c r="AG342" s="55">
        <v>0</v>
      </c>
      <c r="AH342" s="55">
        <v>0</v>
      </c>
      <c r="AI342" s="55"/>
      <c r="AJ342" s="7">
        <f t="shared" si="83"/>
        <v>1384987</v>
      </c>
      <c r="AK342" s="48" t="str">
        <f t="shared" si="77"/>
        <v xml:space="preserve"> </v>
      </c>
      <c r="AL342" s="49" t="str">
        <f t="shared" si="78"/>
        <v xml:space="preserve"> </v>
      </c>
    </row>
    <row r="343" spans="1:38" ht="15.95" customHeight="1">
      <c r="A343" s="63" t="s">
        <v>111</v>
      </c>
      <c r="B343" s="63" t="s">
        <v>653</v>
      </c>
      <c r="C343" s="63" t="s">
        <v>242</v>
      </c>
      <c r="D343" s="63" t="s">
        <v>657</v>
      </c>
      <c r="E343" s="20">
        <v>854.72</v>
      </c>
      <c r="F343" s="2">
        <f t="shared" si="79"/>
        <v>1345329.28</v>
      </c>
      <c r="G343" s="64">
        <v>0</v>
      </c>
      <c r="H343" s="41">
        <v>0</v>
      </c>
      <c r="I343" s="2">
        <f t="shared" si="70"/>
        <v>0</v>
      </c>
      <c r="J343" s="41">
        <v>0</v>
      </c>
      <c r="K343" s="41">
        <v>0</v>
      </c>
      <c r="L343" s="41">
        <v>0</v>
      </c>
      <c r="M343" s="41">
        <v>0</v>
      </c>
      <c r="N343" s="2">
        <f t="shared" si="71"/>
        <v>0</v>
      </c>
      <c r="O343" s="4">
        <f t="shared" si="72"/>
        <v>1345329</v>
      </c>
      <c r="P343" s="41">
        <v>388</v>
      </c>
      <c r="Q343" s="41">
        <v>33</v>
      </c>
      <c r="R343" s="4">
        <f t="shared" si="73"/>
        <v>17798</v>
      </c>
      <c r="S343" s="6">
        <f t="shared" si="80"/>
        <v>62309.088000000003</v>
      </c>
      <c r="T343" s="65">
        <v>0</v>
      </c>
      <c r="U343" s="6">
        <f t="shared" si="81"/>
        <v>0</v>
      </c>
      <c r="V343" s="6">
        <f t="shared" si="74"/>
        <v>62309.088000000003</v>
      </c>
      <c r="W343" s="4">
        <f t="shared" si="82"/>
        <v>1246182</v>
      </c>
      <c r="X343" s="25">
        <f t="shared" si="75"/>
        <v>2609309</v>
      </c>
      <c r="Y343" s="26">
        <v>0</v>
      </c>
      <c r="Z343" s="22">
        <v>0</v>
      </c>
      <c r="AA343" s="4">
        <f t="shared" si="76"/>
        <v>2609309</v>
      </c>
      <c r="AB343" s="26"/>
      <c r="AC343" s="26"/>
      <c r="AD343" s="26"/>
      <c r="AE343" s="26"/>
      <c r="AF343" s="26"/>
      <c r="AG343" s="55">
        <v>0</v>
      </c>
      <c r="AH343" s="55">
        <v>0</v>
      </c>
      <c r="AI343" s="55"/>
      <c r="AJ343" s="7">
        <f t="shared" si="83"/>
        <v>2609309</v>
      </c>
      <c r="AK343" s="48" t="str">
        <f t="shared" si="77"/>
        <v xml:space="preserve"> </v>
      </c>
      <c r="AL343" s="49" t="str">
        <f t="shared" si="78"/>
        <v xml:space="preserve"> </v>
      </c>
    </row>
    <row r="344" spans="1:38" ht="15.95" customHeight="1">
      <c r="A344" s="63" t="s">
        <v>111</v>
      </c>
      <c r="B344" s="63" t="s">
        <v>653</v>
      </c>
      <c r="C344" s="63" t="s">
        <v>243</v>
      </c>
      <c r="D344" s="63" t="s">
        <v>879</v>
      </c>
      <c r="E344" s="20">
        <v>522.98</v>
      </c>
      <c r="F344" s="2">
        <f t="shared" si="79"/>
        <v>823170.52</v>
      </c>
      <c r="G344" s="64">
        <v>0</v>
      </c>
      <c r="H344" s="41">
        <v>0</v>
      </c>
      <c r="I344" s="2">
        <f t="shared" si="70"/>
        <v>0</v>
      </c>
      <c r="J344" s="41">
        <v>0</v>
      </c>
      <c r="K344" s="41">
        <v>0</v>
      </c>
      <c r="L344" s="41">
        <v>0</v>
      </c>
      <c r="M344" s="41">
        <v>0</v>
      </c>
      <c r="N344" s="2">
        <f t="shared" si="71"/>
        <v>0</v>
      </c>
      <c r="O344" s="4">
        <f t="shared" si="72"/>
        <v>823171</v>
      </c>
      <c r="P344" s="41">
        <v>0</v>
      </c>
      <c r="Q344" s="41">
        <v>0</v>
      </c>
      <c r="R344" s="4">
        <f t="shared" si="73"/>
        <v>0</v>
      </c>
      <c r="S344" s="6">
        <f t="shared" si="80"/>
        <v>38125.241999999998</v>
      </c>
      <c r="T344" s="65">
        <v>0</v>
      </c>
      <c r="U344" s="6">
        <f t="shared" si="81"/>
        <v>0</v>
      </c>
      <c r="V344" s="6">
        <f t="shared" si="74"/>
        <v>38125.241999999998</v>
      </c>
      <c r="W344" s="4">
        <f t="shared" si="82"/>
        <v>762505</v>
      </c>
      <c r="X344" s="25">
        <f t="shared" si="75"/>
        <v>1585676</v>
      </c>
      <c r="Y344" s="26">
        <v>0</v>
      </c>
      <c r="Z344" s="22">
        <v>0</v>
      </c>
      <c r="AA344" s="4">
        <f t="shared" si="76"/>
        <v>1585676</v>
      </c>
      <c r="AB344" s="26"/>
      <c r="AC344" s="26"/>
      <c r="AD344" s="26"/>
      <c r="AE344" s="26"/>
      <c r="AF344" s="26"/>
      <c r="AG344" s="55">
        <v>0</v>
      </c>
      <c r="AH344" s="55">
        <v>0</v>
      </c>
      <c r="AI344" s="55"/>
      <c r="AJ344" s="7">
        <f t="shared" si="83"/>
        <v>1585676</v>
      </c>
      <c r="AK344" s="48" t="str">
        <f t="shared" si="77"/>
        <v xml:space="preserve"> </v>
      </c>
      <c r="AL344" s="49" t="str">
        <f t="shared" si="78"/>
        <v xml:space="preserve"> </v>
      </c>
    </row>
    <row r="345" spans="1:38" ht="15.95" customHeight="1">
      <c r="A345" s="63" t="s">
        <v>111</v>
      </c>
      <c r="B345" s="63" t="s">
        <v>653</v>
      </c>
      <c r="C345" s="63" t="s">
        <v>244</v>
      </c>
      <c r="D345" s="63" t="s">
        <v>658</v>
      </c>
      <c r="E345" s="20">
        <v>1319.49</v>
      </c>
      <c r="F345" s="2">
        <f t="shared" si="79"/>
        <v>2076877.26</v>
      </c>
      <c r="G345" s="64">
        <v>0</v>
      </c>
      <c r="H345" s="41">
        <v>0</v>
      </c>
      <c r="I345" s="2">
        <f t="shared" si="70"/>
        <v>0</v>
      </c>
      <c r="J345" s="41">
        <v>0</v>
      </c>
      <c r="K345" s="41">
        <v>0</v>
      </c>
      <c r="L345" s="41">
        <v>0</v>
      </c>
      <c r="M345" s="41">
        <v>0</v>
      </c>
      <c r="N345" s="2">
        <f t="shared" si="71"/>
        <v>0</v>
      </c>
      <c r="O345" s="4">
        <f t="shared" si="72"/>
        <v>2076877</v>
      </c>
      <c r="P345" s="41">
        <v>0</v>
      </c>
      <c r="Q345" s="41">
        <v>0</v>
      </c>
      <c r="R345" s="4">
        <f t="shared" si="73"/>
        <v>0</v>
      </c>
      <c r="S345" s="6">
        <f t="shared" si="80"/>
        <v>96190.820999999996</v>
      </c>
      <c r="T345" s="65">
        <v>0</v>
      </c>
      <c r="U345" s="6">
        <f t="shared" si="81"/>
        <v>0</v>
      </c>
      <c r="V345" s="6">
        <f t="shared" si="74"/>
        <v>96190.820999999996</v>
      </c>
      <c r="W345" s="4">
        <f t="shared" si="82"/>
        <v>1923816</v>
      </c>
      <c r="X345" s="25">
        <f t="shared" si="75"/>
        <v>4000693</v>
      </c>
      <c r="Y345" s="26">
        <v>0</v>
      </c>
      <c r="Z345" s="22">
        <v>0</v>
      </c>
      <c r="AA345" s="4">
        <f t="shared" si="76"/>
        <v>4000693</v>
      </c>
      <c r="AB345" s="26"/>
      <c r="AC345" s="26"/>
      <c r="AD345" s="26"/>
      <c r="AE345" s="26"/>
      <c r="AF345" s="26"/>
      <c r="AG345" s="55">
        <v>0</v>
      </c>
      <c r="AH345" s="55">
        <v>0</v>
      </c>
      <c r="AI345" s="55"/>
      <c r="AJ345" s="7">
        <f t="shared" si="83"/>
        <v>4000693</v>
      </c>
      <c r="AK345" s="48" t="str">
        <f t="shared" si="77"/>
        <v xml:space="preserve"> </v>
      </c>
      <c r="AL345" s="49" t="str">
        <f t="shared" si="78"/>
        <v xml:space="preserve"> </v>
      </c>
    </row>
    <row r="346" spans="1:38" ht="15.95" customHeight="1">
      <c r="A346" s="63" t="s">
        <v>111</v>
      </c>
      <c r="B346" s="63" t="s">
        <v>653</v>
      </c>
      <c r="C346" s="63" t="s">
        <v>245</v>
      </c>
      <c r="D346" s="63" t="s">
        <v>659</v>
      </c>
      <c r="E346" s="20">
        <v>826.66</v>
      </c>
      <c r="F346" s="2">
        <f t="shared" si="79"/>
        <v>1301162.8399999999</v>
      </c>
      <c r="G346" s="64">
        <v>0</v>
      </c>
      <c r="H346" s="41">
        <v>0</v>
      </c>
      <c r="I346" s="2">
        <f t="shared" si="70"/>
        <v>0</v>
      </c>
      <c r="J346" s="41">
        <v>0</v>
      </c>
      <c r="K346" s="41">
        <v>0</v>
      </c>
      <c r="L346" s="41">
        <v>0</v>
      </c>
      <c r="M346" s="41">
        <v>0</v>
      </c>
      <c r="N346" s="2">
        <f t="shared" si="71"/>
        <v>0</v>
      </c>
      <c r="O346" s="4">
        <f t="shared" si="72"/>
        <v>1301163</v>
      </c>
      <c r="P346" s="41">
        <v>0</v>
      </c>
      <c r="Q346" s="41">
        <v>0</v>
      </c>
      <c r="R346" s="4">
        <f t="shared" si="73"/>
        <v>0</v>
      </c>
      <c r="S346" s="6">
        <f t="shared" si="80"/>
        <v>60263.514000000003</v>
      </c>
      <c r="T346" s="65">
        <v>0</v>
      </c>
      <c r="U346" s="6">
        <f t="shared" si="81"/>
        <v>0</v>
      </c>
      <c r="V346" s="6">
        <f t="shared" si="74"/>
        <v>60263.514000000003</v>
      </c>
      <c r="W346" s="4">
        <f t="shared" si="82"/>
        <v>1205270</v>
      </c>
      <c r="X346" s="25">
        <f t="shared" si="75"/>
        <v>2506433</v>
      </c>
      <c r="Y346" s="26">
        <v>0</v>
      </c>
      <c r="Z346" s="22">
        <v>0</v>
      </c>
      <c r="AA346" s="4">
        <f t="shared" si="76"/>
        <v>2506433</v>
      </c>
      <c r="AB346" s="26">
        <v>83016</v>
      </c>
      <c r="AC346" s="26"/>
      <c r="AD346" s="26"/>
      <c r="AE346" s="26"/>
      <c r="AF346" s="26"/>
      <c r="AG346" s="55">
        <v>0</v>
      </c>
      <c r="AH346" s="55">
        <v>0</v>
      </c>
      <c r="AI346" s="55"/>
      <c r="AJ346" s="7">
        <f t="shared" si="83"/>
        <v>2423417</v>
      </c>
      <c r="AK346" s="48" t="str">
        <f t="shared" si="77"/>
        <v xml:space="preserve"> </v>
      </c>
      <c r="AL346" s="49" t="str">
        <f t="shared" si="78"/>
        <v xml:space="preserve"> </v>
      </c>
    </row>
    <row r="347" spans="1:38" ht="15.95" customHeight="1">
      <c r="A347" s="63" t="s">
        <v>111</v>
      </c>
      <c r="B347" s="63" t="s">
        <v>653</v>
      </c>
      <c r="C347" s="63" t="s">
        <v>246</v>
      </c>
      <c r="D347" s="63" t="s">
        <v>660</v>
      </c>
      <c r="E347" s="20">
        <v>919.89</v>
      </c>
      <c r="F347" s="2">
        <f t="shared" si="79"/>
        <v>1447906.8599999999</v>
      </c>
      <c r="G347" s="64">
        <v>0</v>
      </c>
      <c r="H347" s="41">
        <v>0</v>
      </c>
      <c r="I347" s="2">
        <f t="shared" si="70"/>
        <v>0</v>
      </c>
      <c r="J347" s="41">
        <v>0</v>
      </c>
      <c r="K347" s="41">
        <v>0</v>
      </c>
      <c r="L347" s="41">
        <v>0</v>
      </c>
      <c r="M347" s="41">
        <v>0</v>
      </c>
      <c r="N347" s="2">
        <f t="shared" si="71"/>
        <v>0</v>
      </c>
      <c r="O347" s="4">
        <f t="shared" si="72"/>
        <v>1447907</v>
      </c>
      <c r="P347" s="41">
        <v>474</v>
      </c>
      <c r="Q347" s="41">
        <v>33</v>
      </c>
      <c r="R347" s="4">
        <f t="shared" si="73"/>
        <v>21742</v>
      </c>
      <c r="S347" s="6">
        <f t="shared" si="80"/>
        <v>67059.981</v>
      </c>
      <c r="T347" s="65">
        <v>0</v>
      </c>
      <c r="U347" s="6">
        <f t="shared" si="81"/>
        <v>0</v>
      </c>
      <c r="V347" s="6">
        <f t="shared" si="74"/>
        <v>67059.981</v>
      </c>
      <c r="W347" s="4">
        <f t="shared" si="82"/>
        <v>1341200</v>
      </c>
      <c r="X347" s="25">
        <f t="shared" si="75"/>
        <v>2810849</v>
      </c>
      <c r="Y347" s="26">
        <v>0</v>
      </c>
      <c r="Z347" s="22">
        <v>0</v>
      </c>
      <c r="AA347" s="4">
        <f t="shared" si="76"/>
        <v>2810849</v>
      </c>
      <c r="AB347" s="26"/>
      <c r="AC347" s="26"/>
      <c r="AD347" s="26"/>
      <c r="AE347" s="26"/>
      <c r="AF347" s="26"/>
      <c r="AG347" s="55">
        <v>0</v>
      </c>
      <c r="AH347" s="55">
        <v>0</v>
      </c>
      <c r="AI347" s="55"/>
      <c r="AJ347" s="7">
        <f t="shared" si="83"/>
        <v>2810849</v>
      </c>
      <c r="AK347" s="48" t="str">
        <f t="shared" si="77"/>
        <v xml:space="preserve"> </v>
      </c>
      <c r="AL347" s="49" t="str">
        <f t="shared" si="78"/>
        <v xml:space="preserve"> </v>
      </c>
    </row>
    <row r="348" spans="1:38" ht="15.95" customHeight="1">
      <c r="A348" s="63" t="s">
        <v>111</v>
      </c>
      <c r="B348" s="63" t="s">
        <v>653</v>
      </c>
      <c r="C348" s="63" t="s">
        <v>247</v>
      </c>
      <c r="D348" s="63" t="s">
        <v>661</v>
      </c>
      <c r="E348" s="20">
        <v>711.44</v>
      </c>
      <c r="F348" s="2">
        <f t="shared" si="79"/>
        <v>1119806.56</v>
      </c>
      <c r="G348" s="64">
        <v>0</v>
      </c>
      <c r="H348" s="41">
        <v>0</v>
      </c>
      <c r="I348" s="2">
        <f t="shared" si="70"/>
        <v>0</v>
      </c>
      <c r="J348" s="41">
        <v>0</v>
      </c>
      <c r="K348" s="41">
        <v>0</v>
      </c>
      <c r="L348" s="41">
        <v>0</v>
      </c>
      <c r="M348" s="41">
        <v>0</v>
      </c>
      <c r="N348" s="2">
        <f t="shared" si="71"/>
        <v>0</v>
      </c>
      <c r="O348" s="4">
        <f t="shared" si="72"/>
        <v>1119807</v>
      </c>
      <c r="P348" s="41">
        <v>0</v>
      </c>
      <c r="Q348" s="41">
        <v>0</v>
      </c>
      <c r="R348" s="4">
        <f t="shared" si="73"/>
        <v>0</v>
      </c>
      <c r="S348" s="6">
        <f t="shared" si="80"/>
        <v>51863.976000000002</v>
      </c>
      <c r="T348" s="65">
        <v>0</v>
      </c>
      <c r="U348" s="6">
        <f t="shared" si="81"/>
        <v>0</v>
      </c>
      <c r="V348" s="6">
        <f t="shared" si="74"/>
        <v>51863.976000000002</v>
      </c>
      <c r="W348" s="4">
        <f t="shared" si="82"/>
        <v>1037280</v>
      </c>
      <c r="X348" s="25">
        <f t="shared" si="75"/>
        <v>2157087</v>
      </c>
      <c r="Y348" s="26">
        <v>0</v>
      </c>
      <c r="Z348" s="22">
        <v>0</v>
      </c>
      <c r="AA348" s="4">
        <f t="shared" si="76"/>
        <v>2157087</v>
      </c>
      <c r="AB348" s="26"/>
      <c r="AC348" s="26"/>
      <c r="AD348" s="26"/>
      <c r="AE348" s="26"/>
      <c r="AF348" s="26"/>
      <c r="AG348" s="55">
        <v>0</v>
      </c>
      <c r="AH348" s="55">
        <v>0</v>
      </c>
      <c r="AI348" s="55"/>
      <c r="AJ348" s="7">
        <f t="shared" si="83"/>
        <v>2157087</v>
      </c>
      <c r="AK348" s="48" t="str">
        <f t="shared" si="77"/>
        <v xml:space="preserve"> </v>
      </c>
      <c r="AL348" s="49" t="str">
        <f t="shared" si="78"/>
        <v xml:space="preserve"> </v>
      </c>
    </row>
    <row r="349" spans="1:38" ht="15.95" customHeight="1">
      <c r="A349" s="63" t="s">
        <v>111</v>
      </c>
      <c r="B349" s="63" t="s">
        <v>653</v>
      </c>
      <c r="C349" s="63" t="s">
        <v>248</v>
      </c>
      <c r="D349" s="63" t="s">
        <v>662</v>
      </c>
      <c r="E349" s="20">
        <v>523.97</v>
      </c>
      <c r="F349" s="2">
        <f t="shared" si="79"/>
        <v>824728.78</v>
      </c>
      <c r="G349" s="64">
        <v>0</v>
      </c>
      <c r="H349" s="41">
        <v>0</v>
      </c>
      <c r="I349" s="2">
        <f t="shared" si="70"/>
        <v>0</v>
      </c>
      <c r="J349" s="41">
        <v>0</v>
      </c>
      <c r="K349" s="41">
        <v>0</v>
      </c>
      <c r="L349" s="41">
        <v>0</v>
      </c>
      <c r="M349" s="41">
        <v>0</v>
      </c>
      <c r="N349" s="2">
        <f t="shared" si="71"/>
        <v>0</v>
      </c>
      <c r="O349" s="4">
        <f t="shared" si="72"/>
        <v>824729</v>
      </c>
      <c r="P349" s="41">
        <v>307</v>
      </c>
      <c r="Q349" s="41">
        <v>33</v>
      </c>
      <c r="R349" s="4">
        <f t="shared" si="73"/>
        <v>14082</v>
      </c>
      <c r="S349" s="6">
        <f t="shared" si="80"/>
        <v>38197.413</v>
      </c>
      <c r="T349" s="65">
        <v>0</v>
      </c>
      <c r="U349" s="6">
        <f t="shared" si="81"/>
        <v>0</v>
      </c>
      <c r="V349" s="6">
        <f t="shared" si="74"/>
        <v>38197.413</v>
      </c>
      <c r="W349" s="4">
        <f t="shared" si="82"/>
        <v>763948</v>
      </c>
      <c r="X349" s="25">
        <f t="shared" si="75"/>
        <v>1602759</v>
      </c>
      <c r="Y349" s="26">
        <v>0</v>
      </c>
      <c r="Z349" s="22">
        <v>0</v>
      </c>
      <c r="AA349" s="4">
        <f t="shared" si="76"/>
        <v>1602759</v>
      </c>
      <c r="AB349" s="26"/>
      <c r="AC349" s="26"/>
      <c r="AD349" s="26"/>
      <c r="AE349" s="26"/>
      <c r="AF349" s="26"/>
      <c r="AG349" s="55">
        <v>0</v>
      </c>
      <c r="AH349" s="55">
        <v>0</v>
      </c>
      <c r="AI349" s="55"/>
      <c r="AJ349" s="7">
        <f t="shared" si="83"/>
        <v>1602759</v>
      </c>
      <c r="AK349" s="48" t="str">
        <f t="shared" si="77"/>
        <v xml:space="preserve"> </v>
      </c>
      <c r="AL349" s="49" t="str">
        <f t="shared" si="78"/>
        <v xml:space="preserve"> </v>
      </c>
    </row>
    <row r="350" spans="1:38" ht="15.95" customHeight="1">
      <c r="A350" s="63" t="s">
        <v>111</v>
      </c>
      <c r="B350" s="63" t="s">
        <v>653</v>
      </c>
      <c r="C350" s="63" t="s">
        <v>249</v>
      </c>
      <c r="D350" s="63" t="s">
        <v>868</v>
      </c>
      <c r="E350" s="20">
        <v>642.13</v>
      </c>
      <c r="F350" s="2">
        <f t="shared" si="79"/>
        <v>1010712.62</v>
      </c>
      <c r="G350" s="64">
        <v>0</v>
      </c>
      <c r="H350" s="41">
        <v>0</v>
      </c>
      <c r="I350" s="2">
        <f t="shared" si="70"/>
        <v>0</v>
      </c>
      <c r="J350" s="41">
        <v>0</v>
      </c>
      <c r="K350" s="41">
        <v>0</v>
      </c>
      <c r="L350" s="41">
        <v>0</v>
      </c>
      <c r="M350" s="41">
        <v>0</v>
      </c>
      <c r="N350" s="2">
        <f t="shared" si="71"/>
        <v>0</v>
      </c>
      <c r="O350" s="4">
        <f t="shared" si="72"/>
        <v>1010713</v>
      </c>
      <c r="P350" s="41">
        <v>342</v>
      </c>
      <c r="Q350" s="41">
        <v>33</v>
      </c>
      <c r="R350" s="4">
        <f t="shared" si="73"/>
        <v>15688</v>
      </c>
      <c r="S350" s="6">
        <f t="shared" si="80"/>
        <v>46811.277000000002</v>
      </c>
      <c r="T350" s="65">
        <v>0</v>
      </c>
      <c r="U350" s="6">
        <f t="shared" si="81"/>
        <v>0</v>
      </c>
      <c r="V350" s="6">
        <f t="shared" si="74"/>
        <v>46811.277000000002</v>
      </c>
      <c r="W350" s="4">
        <f t="shared" si="82"/>
        <v>936226</v>
      </c>
      <c r="X350" s="25">
        <f t="shared" si="75"/>
        <v>1962627</v>
      </c>
      <c r="Y350" s="26">
        <v>0</v>
      </c>
      <c r="Z350" s="22">
        <v>0</v>
      </c>
      <c r="AA350" s="4">
        <f t="shared" si="76"/>
        <v>1962627</v>
      </c>
      <c r="AB350" s="26"/>
      <c r="AC350" s="26"/>
      <c r="AD350" s="26"/>
      <c r="AE350" s="26"/>
      <c r="AF350" s="26"/>
      <c r="AG350" s="55">
        <v>0</v>
      </c>
      <c r="AH350" s="55">
        <v>0</v>
      </c>
      <c r="AI350" s="55"/>
      <c r="AJ350" s="7">
        <f t="shared" si="83"/>
        <v>1962627</v>
      </c>
      <c r="AK350" s="48" t="str">
        <f t="shared" si="77"/>
        <v xml:space="preserve"> </v>
      </c>
      <c r="AL350" s="49" t="str">
        <f t="shared" si="78"/>
        <v xml:space="preserve"> </v>
      </c>
    </row>
    <row r="351" spans="1:38" ht="15.95" customHeight="1">
      <c r="A351" s="63" t="s">
        <v>111</v>
      </c>
      <c r="B351" s="63" t="s">
        <v>653</v>
      </c>
      <c r="C351" s="63" t="s">
        <v>264</v>
      </c>
      <c r="D351" s="63" t="s">
        <v>663</v>
      </c>
      <c r="E351" s="20">
        <v>398.85</v>
      </c>
      <c r="F351" s="2">
        <f t="shared" si="79"/>
        <v>627789.9</v>
      </c>
      <c r="G351" s="64">
        <v>0</v>
      </c>
      <c r="H351" s="41">
        <v>0</v>
      </c>
      <c r="I351" s="2">
        <f t="shared" si="70"/>
        <v>0</v>
      </c>
      <c r="J351" s="41">
        <v>0</v>
      </c>
      <c r="K351" s="41">
        <v>0</v>
      </c>
      <c r="L351" s="41">
        <v>0</v>
      </c>
      <c r="M351" s="41">
        <v>0</v>
      </c>
      <c r="N351" s="2">
        <f t="shared" si="71"/>
        <v>0</v>
      </c>
      <c r="O351" s="4">
        <f t="shared" si="72"/>
        <v>627790</v>
      </c>
      <c r="P351" s="41">
        <v>0</v>
      </c>
      <c r="Q351" s="41">
        <v>0</v>
      </c>
      <c r="R351" s="4">
        <f t="shared" si="73"/>
        <v>0</v>
      </c>
      <c r="S351" s="6">
        <f t="shared" si="80"/>
        <v>29076.165000000001</v>
      </c>
      <c r="T351" s="65">
        <v>0</v>
      </c>
      <c r="U351" s="6">
        <f t="shared" si="81"/>
        <v>0</v>
      </c>
      <c r="V351" s="6">
        <f t="shared" si="74"/>
        <v>29076.165000000001</v>
      </c>
      <c r="W351" s="4">
        <f t="shared" si="82"/>
        <v>581523</v>
      </c>
      <c r="X351" s="25">
        <f t="shared" si="75"/>
        <v>1209313</v>
      </c>
      <c r="Y351" s="26">
        <v>0</v>
      </c>
      <c r="Z351" s="22">
        <v>0</v>
      </c>
      <c r="AA351" s="4">
        <f t="shared" si="76"/>
        <v>1209313</v>
      </c>
      <c r="AB351" s="26"/>
      <c r="AC351" s="26"/>
      <c r="AD351" s="26"/>
      <c r="AE351" s="26"/>
      <c r="AF351" s="26"/>
      <c r="AG351" s="55">
        <v>0</v>
      </c>
      <c r="AH351" s="55">
        <v>0</v>
      </c>
      <c r="AI351" s="55"/>
      <c r="AJ351" s="7">
        <f t="shared" si="83"/>
        <v>1209313</v>
      </c>
      <c r="AK351" s="48" t="str">
        <f t="shared" si="77"/>
        <v xml:space="preserve"> </v>
      </c>
      <c r="AL351" s="49" t="str">
        <f t="shared" si="78"/>
        <v xml:space="preserve"> </v>
      </c>
    </row>
    <row r="352" spans="1:38" ht="15.95" customHeight="1">
      <c r="A352" s="63" t="s">
        <v>111</v>
      </c>
      <c r="B352" s="63" t="s">
        <v>653</v>
      </c>
      <c r="C352" s="63" t="s">
        <v>265</v>
      </c>
      <c r="D352" s="63" t="s">
        <v>664</v>
      </c>
      <c r="E352" s="20">
        <v>479.15</v>
      </c>
      <c r="F352" s="2">
        <f t="shared" si="79"/>
        <v>754182.1</v>
      </c>
      <c r="G352" s="64">
        <v>0</v>
      </c>
      <c r="H352" s="41">
        <v>0</v>
      </c>
      <c r="I352" s="2">
        <f t="shared" si="70"/>
        <v>0</v>
      </c>
      <c r="J352" s="41">
        <v>0</v>
      </c>
      <c r="K352" s="41">
        <v>0</v>
      </c>
      <c r="L352" s="41">
        <v>0</v>
      </c>
      <c r="M352" s="41">
        <v>0</v>
      </c>
      <c r="N352" s="2">
        <f t="shared" si="71"/>
        <v>0</v>
      </c>
      <c r="O352" s="4">
        <f t="shared" si="72"/>
        <v>754182</v>
      </c>
      <c r="P352" s="41">
        <v>0</v>
      </c>
      <c r="Q352" s="41">
        <v>0</v>
      </c>
      <c r="R352" s="4">
        <f t="shared" si="73"/>
        <v>0</v>
      </c>
      <c r="S352" s="6">
        <f t="shared" si="80"/>
        <v>34930.035000000003</v>
      </c>
      <c r="T352" s="65">
        <v>0</v>
      </c>
      <c r="U352" s="6">
        <f t="shared" si="81"/>
        <v>0</v>
      </c>
      <c r="V352" s="6">
        <f t="shared" si="74"/>
        <v>34930.035000000003</v>
      </c>
      <c r="W352" s="4">
        <f t="shared" si="82"/>
        <v>698601</v>
      </c>
      <c r="X352" s="25">
        <f t="shared" si="75"/>
        <v>1452783</v>
      </c>
      <c r="Y352" s="26">
        <v>0</v>
      </c>
      <c r="Z352" s="22">
        <v>0</v>
      </c>
      <c r="AA352" s="4">
        <f t="shared" si="76"/>
        <v>1452783</v>
      </c>
      <c r="AB352" s="26"/>
      <c r="AC352" s="26"/>
      <c r="AD352" s="26"/>
      <c r="AE352" s="26"/>
      <c r="AF352" s="26"/>
      <c r="AG352" s="55">
        <v>0</v>
      </c>
      <c r="AH352" s="55">
        <v>0</v>
      </c>
      <c r="AI352" s="55"/>
      <c r="AJ352" s="7">
        <f t="shared" si="83"/>
        <v>1452783</v>
      </c>
      <c r="AK352" s="48" t="str">
        <f t="shared" si="77"/>
        <v xml:space="preserve"> </v>
      </c>
      <c r="AL352" s="49" t="str">
        <f t="shared" si="78"/>
        <v xml:space="preserve"> </v>
      </c>
    </row>
    <row r="353" spans="1:38" ht="15.95" customHeight="1">
      <c r="A353" s="63" t="s">
        <v>111</v>
      </c>
      <c r="B353" s="63" t="s">
        <v>653</v>
      </c>
      <c r="C353" s="63" t="s">
        <v>877</v>
      </c>
      <c r="D353" s="63" t="s">
        <v>882</v>
      </c>
      <c r="E353" s="20">
        <v>3895.01</v>
      </c>
      <c r="F353" s="2">
        <f t="shared" si="79"/>
        <v>6130745.7400000002</v>
      </c>
      <c r="G353" s="64">
        <v>0</v>
      </c>
      <c r="H353" s="41">
        <v>0</v>
      </c>
      <c r="I353" s="2">
        <f t="shared" si="70"/>
        <v>0</v>
      </c>
      <c r="J353" s="41">
        <v>0</v>
      </c>
      <c r="K353" s="41">
        <v>0</v>
      </c>
      <c r="L353" s="41">
        <v>0</v>
      </c>
      <c r="M353" s="41">
        <v>0</v>
      </c>
      <c r="N353" s="2">
        <f t="shared" si="71"/>
        <v>0</v>
      </c>
      <c r="O353" s="4">
        <f t="shared" si="72"/>
        <v>6130746</v>
      </c>
      <c r="P353" s="41">
        <v>0</v>
      </c>
      <c r="Q353" s="41">
        <v>0</v>
      </c>
      <c r="R353" s="4">
        <f t="shared" si="73"/>
        <v>0</v>
      </c>
      <c r="S353" s="6">
        <f t="shared" si="80"/>
        <v>283946.22899999999</v>
      </c>
      <c r="T353" s="65">
        <v>0</v>
      </c>
      <c r="U353" s="6">
        <f t="shared" si="81"/>
        <v>0</v>
      </c>
      <c r="V353" s="6">
        <f t="shared" si="74"/>
        <v>283946.22899999999</v>
      </c>
      <c r="W353" s="4">
        <f t="shared" si="82"/>
        <v>5678925</v>
      </c>
      <c r="X353" s="25">
        <f t="shared" si="75"/>
        <v>11809671</v>
      </c>
      <c r="Y353" s="26">
        <v>0</v>
      </c>
      <c r="Z353" s="22">
        <v>0</v>
      </c>
      <c r="AA353" s="4">
        <f t="shared" si="76"/>
        <v>11809671</v>
      </c>
      <c r="AB353" s="26"/>
      <c r="AC353" s="26"/>
      <c r="AD353" s="26"/>
      <c r="AE353" s="26"/>
      <c r="AF353" s="26"/>
      <c r="AG353" s="55">
        <v>0</v>
      </c>
      <c r="AH353" s="55">
        <v>0</v>
      </c>
      <c r="AI353" s="55">
        <v>1062</v>
      </c>
      <c r="AJ353" s="7">
        <f t="shared" si="83"/>
        <v>11810733</v>
      </c>
      <c r="AK353" s="48" t="str">
        <f t="shared" si="77"/>
        <v xml:space="preserve"> </v>
      </c>
      <c r="AL353" s="49" t="str">
        <f t="shared" si="78"/>
        <v xml:space="preserve"> </v>
      </c>
    </row>
    <row r="354" spans="1:38" ht="15.95" customHeight="1">
      <c r="A354" s="63" t="s">
        <v>111</v>
      </c>
      <c r="B354" s="63" t="s">
        <v>653</v>
      </c>
      <c r="C354" s="63" t="s">
        <v>910</v>
      </c>
      <c r="D354" s="63" t="s">
        <v>912</v>
      </c>
      <c r="E354" s="20">
        <v>109.75</v>
      </c>
      <c r="F354" s="2">
        <f t="shared" si="79"/>
        <v>172746.5</v>
      </c>
      <c r="G354" s="64">
        <v>0</v>
      </c>
      <c r="H354" s="41">
        <v>0</v>
      </c>
      <c r="I354" s="2">
        <f t="shared" si="70"/>
        <v>0</v>
      </c>
      <c r="J354" s="41">
        <v>0</v>
      </c>
      <c r="K354" s="41">
        <v>0</v>
      </c>
      <c r="L354" s="41">
        <v>0</v>
      </c>
      <c r="M354" s="41">
        <v>0</v>
      </c>
      <c r="N354" s="2">
        <f t="shared" si="71"/>
        <v>0</v>
      </c>
      <c r="O354" s="4">
        <f t="shared" si="72"/>
        <v>172747</v>
      </c>
      <c r="P354" s="41">
        <v>56</v>
      </c>
      <c r="Q354" s="41">
        <v>33</v>
      </c>
      <c r="R354" s="4">
        <f t="shared" si="73"/>
        <v>2569</v>
      </c>
      <c r="S354" s="6">
        <f t="shared" si="80"/>
        <v>8000.7749999999996</v>
      </c>
      <c r="T354" s="65">
        <v>0</v>
      </c>
      <c r="U354" s="6">
        <f t="shared" si="81"/>
        <v>0</v>
      </c>
      <c r="V354" s="6">
        <f t="shared" si="74"/>
        <v>8000.7749999999996</v>
      </c>
      <c r="W354" s="4">
        <f t="shared" si="82"/>
        <v>160016</v>
      </c>
      <c r="X354" s="25">
        <f t="shared" si="75"/>
        <v>335332</v>
      </c>
      <c r="Y354" s="26">
        <v>0</v>
      </c>
      <c r="Z354" s="22">
        <v>0</v>
      </c>
      <c r="AA354" s="4">
        <f t="shared" si="76"/>
        <v>335332</v>
      </c>
      <c r="AB354" s="26"/>
      <c r="AC354" s="26"/>
      <c r="AD354" s="26"/>
      <c r="AE354" s="26"/>
      <c r="AF354" s="26"/>
      <c r="AG354" s="55">
        <v>0</v>
      </c>
      <c r="AH354" s="55">
        <v>0</v>
      </c>
      <c r="AI354" s="55"/>
      <c r="AJ354" s="7">
        <f t="shared" si="83"/>
        <v>335332</v>
      </c>
      <c r="AK354" s="48" t="str">
        <f t="shared" si="77"/>
        <v xml:space="preserve"> </v>
      </c>
      <c r="AL354" s="49" t="str">
        <f t="shared" si="78"/>
        <v xml:space="preserve"> </v>
      </c>
    </row>
    <row r="355" spans="1:38" ht="15.95" customHeight="1">
      <c r="A355" s="63" t="s">
        <v>111</v>
      </c>
      <c r="B355" s="63" t="s">
        <v>653</v>
      </c>
      <c r="C355" s="63" t="s">
        <v>266</v>
      </c>
      <c r="D355" s="63" t="s">
        <v>869</v>
      </c>
      <c r="E355" s="20">
        <v>812.28</v>
      </c>
      <c r="F355" s="2">
        <f t="shared" si="79"/>
        <v>1278528.72</v>
      </c>
      <c r="G355" s="64">
        <v>0</v>
      </c>
      <c r="H355" s="41">
        <v>0</v>
      </c>
      <c r="I355" s="2">
        <f t="shared" si="70"/>
        <v>0</v>
      </c>
      <c r="J355" s="41">
        <v>0</v>
      </c>
      <c r="K355" s="41">
        <v>0</v>
      </c>
      <c r="L355" s="41">
        <v>0</v>
      </c>
      <c r="M355" s="41">
        <v>0</v>
      </c>
      <c r="N355" s="2">
        <f t="shared" si="71"/>
        <v>0</v>
      </c>
      <c r="O355" s="4">
        <f t="shared" si="72"/>
        <v>1278529</v>
      </c>
      <c r="P355" s="41">
        <v>433</v>
      </c>
      <c r="Q355" s="41">
        <v>33</v>
      </c>
      <c r="R355" s="4">
        <f t="shared" si="73"/>
        <v>19862</v>
      </c>
      <c r="S355" s="6">
        <f t="shared" si="80"/>
        <v>59215.212</v>
      </c>
      <c r="T355" s="65">
        <v>0</v>
      </c>
      <c r="U355" s="6">
        <f t="shared" si="81"/>
        <v>0</v>
      </c>
      <c r="V355" s="6">
        <f t="shared" si="74"/>
        <v>59215.212</v>
      </c>
      <c r="W355" s="4">
        <f t="shared" si="82"/>
        <v>1184304</v>
      </c>
      <c r="X355" s="25">
        <f t="shared" si="75"/>
        <v>2482695</v>
      </c>
      <c r="Y355" s="26">
        <v>0</v>
      </c>
      <c r="Z355" s="22">
        <v>0</v>
      </c>
      <c r="AA355" s="4">
        <f t="shared" si="76"/>
        <v>2482695</v>
      </c>
      <c r="AB355" s="26"/>
      <c r="AC355" s="26"/>
      <c r="AD355" s="26"/>
      <c r="AE355" s="26"/>
      <c r="AF355" s="26"/>
      <c r="AG355" s="55">
        <v>0</v>
      </c>
      <c r="AH355" s="55">
        <v>0</v>
      </c>
      <c r="AI355" s="55"/>
      <c r="AJ355" s="7">
        <f t="shared" si="83"/>
        <v>2482695</v>
      </c>
      <c r="AK355" s="48" t="str">
        <f t="shared" si="77"/>
        <v xml:space="preserve"> </v>
      </c>
      <c r="AL355" s="49" t="str">
        <f t="shared" si="78"/>
        <v xml:space="preserve"> </v>
      </c>
    </row>
    <row r="356" spans="1:38" ht="15.95" customHeight="1">
      <c r="A356" s="63" t="s">
        <v>111</v>
      </c>
      <c r="B356" s="63" t="s">
        <v>653</v>
      </c>
      <c r="C356" s="63" t="s">
        <v>875</v>
      </c>
      <c r="D356" s="63" t="s">
        <v>913</v>
      </c>
      <c r="E356" s="20">
        <v>74.63</v>
      </c>
      <c r="F356" s="2">
        <f t="shared" si="79"/>
        <v>117467.62</v>
      </c>
      <c r="G356" s="64">
        <v>0</v>
      </c>
      <c r="H356" s="41">
        <v>0</v>
      </c>
      <c r="I356" s="2">
        <f t="shared" si="70"/>
        <v>0</v>
      </c>
      <c r="J356" s="41">
        <v>0</v>
      </c>
      <c r="K356" s="41">
        <v>0</v>
      </c>
      <c r="L356" s="41">
        <v>0</v>
      </c>
      <c r="M356" s="41">
        <v>0</v>
      </c>
      <c r="N356" s="2">
        <f t="shared" si="71"/>
        <v>0</v>
      </c>
      <c r="O356" s="4">
        <f t="shared" si="72"/>
        <v>117468</v>
      </c>
      <c r="P356" s="41">
        <v>0</v>
      </c>
      <c r="Q356" s="41">
        <v>0</v>
      </c>
      <c r="R356" s="4">
        <f t="shared" si="73"/>
        <v>0</v>
      </c>
      <c r="S356" s="6">
        <f t="shared" si="80"/>
        <v>5440.527</v>
      </c>
      <c r="T356" s="65">
        <v>0</v>
      </c>
      <c r="U356" s="6">
        <f t="shared" si="81"/>
        <v>0</v>
      </c>
      <c r="V356" s="6">
        <f t="shared" si="74"/>
        <v>5440.527</v>
      </c>
      <c r="W356" s="4">
        <f t="shared" si="82"/>
        <v>108811</v>
      </c>
      <c r="X356" s="25">
        <f t="shared" si="75"/>
        <v>226279</v>
      </c>
      <c r="Y356" s="26">
        <v>0</v>
      </c>
      <c r="Z356" s="22">
        <v>0</v>
      </c>
      <c r="AA356" s="4">
        <f t="shared" si="76"/>
        <v>226279</v>
      </c>
      <c r="AB356" s="26"/>
      <c r="AC356" s="26"/>
      <c r="AD356" s="26"/>
      <c r="AE356" s="26"/>
      <c r="AF356" s="26"/>
      <c r="AG356" s="55">
        <v>0</v>
      </c>
      <c r="AH356" s="55">
        <v>0</v>
      </c>
      <c r="AI356" s="55"/>
      <c r="AJ356" s="7">
        <f t="shared" si="83"/>
        <v>226279</v>
      </c>
      <c r="AK356" s="48" t="str">
        <f t="shared" si="77"/>
        <v xml:space="preserve"> </v>
      </c>
      <c r="AL356" s="49" t="str">
        <f t="shared" si="78"/>
        <v xml:space="preserve"> </v>
      </c>
    </row>
    <row r="357" spans="1:38" ht="15.95" customHeight="1">
      <c r="A357" s="63" t="s">
        <v>111</v>
      </c>
      <c r="B357" s="63" t="s">
        <v>653</v>
      </c>
      <c r="C357" s="63" t="s">
        <v>52</v>
      </c>
      <c r="D357" s="63" t="s">
        <v>665</v>
      </c>
      <c r="E357" s="20">
        <v>31177.74</v>
      </c>
      <c r="F357" s="2">
        <f t="shared" si="79"/>
        <v>49073762.760000005</v>
      </c>
      <c r="G357" s="64">
        <v>14975806.98</v>
      </c>
      <c r="H357" s="41">
        <v>3779897</v>
      </c>
      <c r="I357" s="2">
        <f t="shared" si="70"/>
        <v>2834922.75</v>
      </c>
      <c r="J357" s="41">
        <v>2658568</v>
      </c>
      <c r="K357" s="41">
        <v>246295</v>
      </c>
      <c r="L357" s="41">
        <v>8512315</v>
      </c>
      <c r="M357" s="41">
        <v>0</v>
      </c>
      <c r="N357" s="2">
        <f t="shared" si="71"/>
        <v>29227907.73</v>
      </c>
      <c r="O357" s="4">
        <f t="shared" si="72"/>
        <v>19845855</v>
      </c>
      <c r="P357" s="41">
        <v>7868</v>
      </c>
      <c r="Q357" s="41">
        <v>33</v>
      </c>
      <c r="R357" s="4">
        <f t="shared" si="73"/>
        <v>360905</v>
      </c>
      <c r="S357" s="6">
        <f t="shared" si="80"/>
        <v>2272857.2459999998</v>
      </c>
      <c r="T357" s="65">
        <v>909830315</v>
      </c>
      <c r="U357" s="6">
        <f t="shared" si="81"/>
        <v>909830.31499999994</v>
      </c>
      <c r="V357" s="6">
        <f t="shared" si="74"/>
        <v>1363026.9309999999</v>
      </c>
      <c r="W357" s="4">
        <f t="shared" si="82"/>
        <v>27260539</v>
      </c>
      <c r="X357" s="25">
        <f t="shared" si="75"/>
        <v>47467299</v>
      </c>
      <c r="Y357" s="26">
        <v>0</v>
      </c>
      <c r="Z357" s="22">
        <v>0</v>
      </c>
      <c r="AA357" s="4">
        <f t="shared" si="76"/>
        <v>47467299</v>
      </c>
      <c r="AB357" s="26"/>
      <c r="AC357" s="26"/>
      <c r="AD357" s="26"/>
      <c r="AE357" s="26"/>
      <c r="AF357" s="26"/>
      <c r="AG357" s="55">
        <v>0</v>
      </c>
      <c r="AH357" s="55">
        <v>0</v>
      </c>
      <c r="AI357" s="55">
        <v>301</v>
      </c>
      <c r="AJ357" s="7">
        <f t="shared" si="83"/>
        <v>47467600</v>
      </c>
      <c r="AK357" s="48" t="str">
        <f t="shared" si="77"/>
        <v xml:space="preserve"> </v>
      </c>
      <c r="AL357" s="49" t="str">
        <f t="shared" si="78"/>
        <v xml:space="preserve"> </v>
      </c>
    </row>
    <row r="358" spans="1:38" ht="15.95" customHeight="1">
      <c r="A358" s="63" t="s">
        <v>111</v>
      </c>
      <c r="B358" s="63" t="s">
        <v>653</v>
      </c>
      <c r="C358" s="63" t="s">
        <v>97</v>
      </c>
      <c r="D358" s="63" t="s">
        <v>666</v>
      </c>
      <c r="E358" s="20">
        <v>1387.23</v>
      </c>
      <c r="F358" s="2">
        <f t="shared" si="79"/>
        <v>2183500.02</v>
      </c>
      <c r="G358" s="64">
        <v>1210849.1100000001</v>
      </c>
      <c r="H358" s="41">
        <v>170074</v>
      </c>
      <c r="I358" s="2">
        <f t="shared" si="70"/>
        <v>127555.5</v>
      </c>
      <c r="J358" s="41">
        <v>119482</v>
      </c>
      <c r="K358" s="41">
        <v>11116</v>
      </c>
      <c r="L358" s="41">
        <v>342170</v>
      </c>
      <c r="M358" s="41">
        <v>141161</v>
      </c>
      <c r="N358" s="2">
        <f t="shared" si="71"/>
        <v>1952333.61</v>
      </c>
      <c r="O358" s="4">
        <f t="shared" si="72"/>
        <v>231166</v>
      </c>
      <c r="P358" s="41">
        <v>722</v>
      </c>
      <c r="Q358" s="41">
        <v>59</v>
      </c>
      <c r="R358" s="4">
        <f t="shared" si="73"/>
        <v>59211</v>
      </c>
      <c r="S358" s="6">
        <f t="shared" si="80"/>
        <v>101129.067</v>
      </c>
      <c r="T358" s="65">
        <v>73293162</v>
      </c>
      <c r="U358" s="6">
        <f t="shared" si="81"/>
        <v>73293.161999999997</v>
      </c>
      <c r="V358" s="6">
        <f t="shared" si="74"/>
        <v>27835.904999999999</v>
      </c>
      <c r="W358" s="4">
        <f t="shared" si="82"/>
        <v>556718</v>
      </c>
      <c r="X358" s="25">
        <f t="shared" si="75"/>
        <v>847095</v>
      </c>
      <c r="Y358" s="26">
        <v>0</v>
      </c>
      <c r="Z358" s="22">
        <v>0</v>
      </c>
      <c r="AA358" s="4">
        <f t="shared" si="76"/>
        <v>847095</v>
      </c>
      <c r="AB358" s="26"/>
      <c r="AC358" s="26"/>
      <c r="AD358" s="26"/>
      <c r="AE358" s="26"/>
      <c r="AF358" s="26"/>
      <c r="AG358" s="55">
        <v>0</v>
      </c>
      <c r="AH358" s="55">
        <v>0</v>
      </c>
      <c r="AI358" s="55"/>
      <c r="AJ358" s="7">
        <f t="shared" si="83"/>
        <v>847095</v>
      </c>
      <c r="AK358" s="48" t="str">
        <f t="shared" si="77"/>
        <v xml:space="preserve"> </v>
      </c>
      <c r="AL358" s="49" t="str">
        <f t="shared" si="78"/>
        <v xml:space="preserve"> </v>
      </c>
    </row>
    <row r="359" spans="1:38" ht="15.95" customHeight="1">
      <c r="A359" s="63" t="s">
        <v>111</v>
      </c>
      <c r="B359" s="63" t="s">
        <v>653</v>
      </c>
      <c r="C359" s="63" t="s">
        <v>208</v>
      </c>
      <c r="D359" s="63" t="s">
        <v>883</v>
      </c>
      <c r="E359" s="20">
        <v>8217.39</v>
      </c>
      <c r="F359" s="2">
        <f t="shared" si="79"/>
        <v>12934171.859999999</v>
      </c>
      <c r="G359" s="64">
        <v>3115232.17</v>
      </c>
      <c r="H359" s="41">
        <v>1204602</v>
      </c>
      <c r="I359" s="2">
        <f t="shared" si="70"/>
        <v>903451.5</v>
      </c>
      <c r="J359" s="41">
        <v>851902</v>
      </c>
      <c r="K359" s="41">
        <v>77766</v>
      </c>
      <c r="L359" s="41">
        <v>2200709</v>
      </c>
      <c r="M359" s="41">
        <v>24070</v>
      </c>
      <c r="N359" s="2">
        <f t="shared" si="71"/>
        <v>7173130.6699999999</v>
      </c>
      <c r="O359" s="4">
        <f t="shared" si="72"/>
        <v>5761041</v>
      </c>
      <c r="P359" s="41">
        <v>3960</v>
      </c>
      <c r="Q359" s="41">
        <v>33</v>
      </c>
      <c r="R359" s="4">
        <f t="shared" si="73"/>
        <v>181645</v>
      </c>
      <c r="S359" s="6">
        <f t="shared" si="80"/>
        <v>599047.73100000003</v>
      </c>
      <c r="T359" s="65">
        <v>184224256</v>
      </c>
      <c r="U359" s="6">
        <f t="shared" si="81"/>
        <v>184224.25599999999</v>
      </c>
      <c r="V359" s="6">
        <f t="shared" si="74"/>
        <v>414823.47500000003</v>
      </c>
      <c r="W359" s="4">
        <f t="shared" si="82"/>
        <v>8296470</v>
      </c>
      <c r="X359" s="25">
        <f t="shared" si="75"/>
        <v>14239156</v>
      </c>
      <c r="Y359" s="26">
        <v>0</v>
      </c>
      <c r="Z359" s="22">
        <v>0</v>
      </c>
      <c r="AA359" s="4">
        <f t="shared" si="76"/>
        <v>14239156</v>
      </c>
      <c r="AB359" s="26"/>
      <c r="AC359" s="26"/>
      <c r="AD359" s="26"/>
      <c r="AE359" s="26"/>
      <c r="AF359" s="26"/>
      <c r="AG359" s="55">
        <v>0</v>
      </c>
      <c r="AH359" s="55">
        <v>0</v>
      </c>
      <c r="AI359" s="55"/>
      <c r="AJ359" s="7">
        <f t="shared" si="83"/>
        <v>14239156</v>
      </c>
      <c r="AK359" s="48" t="str">
        <f t="shared" si="77"/>
        <v xml:space="preserve"> </v>
      </c>
      <c r="AL359" s="49" t="str">
        <f t="shared" si="78"/>
        <v xml:space="preserve"> </v>
      </c>
    </row>
    <row r="360" spans="1:38" ht="15.95" customHeight="1">
      <c r="A360" s="63" t="s">
        <v>111</v>
      </c>
      <c r="B360" s="63" t="s">
        <v>653</v>
      </c>
      <c r="C360" s="63" t="s">
        <v>192</v>
      </c>
      <c r="D360" s="63" t="s">
        <v>667</v>
      </c>
      <c r="E360" s="20">
        <v>6935.84</v>
      </c>
      <c r="F360" s="2">
        <f t="shared" si="79"/>
        <v>10917012.16</v>
      </c>
      <c r="G360" s="64">
        <v>4729859.66</v>
      </c>
      <c r="H360" s="41">
        <v>862295</v>
      </c>
      <c r="I360" s="2">
        <f t="shared" si="70"/>
        <v>646721.25</v>
      </c>
      <c r="J360" s="41">
        <v>607395</v>
      </c>
      <c r="K360" s="41">
        <v>55684</v>
      </c>
      <c r="L360" s="41">
        <v>562551</v>
      </c>
      <c r="M360" s="41">
        <v>4704</v>
      </c>
      <c r="N360" s="2">
        <f t="shared" si="71"/>
        <v>6606914.9100000001</v>
      </c>
      <c r="O360" s="4">
        <f t="shared" si="72"/>
        <v>4310097</v>
      </c>
      <c r="P360" s="41">
        <v>4181</v>
      </c>
      <c r="Q360" s="41">
        <v>33</v>
      </c>
      <c r="R360" s="4">
        <f t="shared" si="73"/>
        <v>191782</v>
      </c>
      <c r="S360" s="6">
        <f t="shared" si="80"/>
        <v>505622.73599999998</v>
      </c>
      <c r="T360" s="65">
        <v>281780394</v>
      </c>
      <c r="U360" s="6">
        <f t="shared" si="81"/>
        <v>281780.39399999997</v>
      </c>
      <c r="V360" s="6">
        <f t="shared" si="74"/>
        <v>223842.342</v>
      </c>
      <c r="W360" s="4">
        <f t="shared" si="82"/>
        <v>4476847</v>
      </c>
      <c r="X360" s="25">
        <f t="shared" si="75"/>
        <v>8978726</v>
      </c>
      <c r="Y360" s="26">
        <v>0</v>
      </c>
      <c r="Z360" s="22">
        <v>0</v>
      </c>
      <c r="AA360" s="4">
        <f t="shared" si="76"/>
        <v>8978726</v>
      </c>
      <c r="AB360" s="26"/>
      <c r="AC360" s="26"/>
      <c r="AD360" s="26"/>
      <c r="AE360" s="26"/>
      <c r="AF360" s="26"/>
      <c r="AG360" s="55">
        <v>0</v>
      </c>
      <c r="AH360" s="55">
        <v>0</v>
      </c>
      <c r="AI360" s="55"/>
      <c r="AJ360" s="7">
        <f t="shared" si="83"/>
        <v>8978726</v>
      </c>
      <c r="AK360" s="48" t="str">
        <f t="shared" si="77"/>
        <v xml:space="preserve"> </v>
      </c>
      <c r="AL360" s="49" t="str">
        <f t="shared" si="78"/>
        <v xml:space="preserve"> </v>
      </c>
    </row>
    <row r="361" spans="1:38" ht="15.95" customHeight="1">
      <c r="A361" s="63" t="s">
        <v>111</v>
      </c>
      <c r="B361" s="63" t="s">
        <v>653</v>
      </c>
      <c r="C361" s="63" t="s">
        <v>57</v>
      </c>
      <c r="D361" s="63" t="s">
        <v>668</v>
      </c>
      <c r="E361" s="20">
        <v>3252.2</v>
      </c>
      <c r="F361" s="2">
        <f t="shared" si="79"/>
        <v>5118962.8</v>
      </c>
      <c r="G361" s="64">
        <v>1155971.5900000001</v>
      </c>
      <c r="H361" s="41">
        <v>432263</v>
      </c>
      <c r="I361" s="2">
        <f t="shared" si="70"/>
        <v>324197.25</v>
      </c>
      <c r="J361" s="41">
        <v>303399</v>
      </c>
      <c r="K361" s="41">
        <v>28218</v>
      </c>
      <c r="L361" s="41">
        <v>994649</v>
      </c>
      <c r="M361" s="41">
        <v>43156</v>
      </c>
      <c r="N361" s="2">
        <f t="shared" si="71"/>
        <v>2849590.84</v>
      </c>
      <c r="O361" s="4">
        <f t="shared" si="72"/>
        <v>2269372</v>
      </c>
      <c r="P361" s="41">
        <v>1481</v>
      </c>
      <c r="Q361" s="41">
        <v>33</v>
      </c>
      <c r="R361" s="4">
        <f t="shared" si="73"/>
        <v>67933</v>
      </c>
      <c r="S361" s="6">
        <f t="shared" si="80"/>
        <v>237085.38</v>
      </c>
      <c r="T361" s="65">
        <v>72674961</v>
      </c>
      <c r="U361" s="6">
        <f t="shared" si="81"/>
        <v>72674.960999999996</v>
      </c>
      <c r="V361" s="6">
        <f t="shared" si="74"/>
        <v>164410.41899999999</v>
      </c>
      <c r="W361" s="4">
        <f t="shared" si="82"/>
        <v>3288208</v>
      </c>
      <c r="X361" s="25">
        <f t="shared" si="75"/>
        <v>5625513</v>
      </c>
      <c r="Y361" s="26">
        <v>0</v>
      </c>
      <c r="Z361" s="22">
        <v>0</v>
      </c>
      <c r="AA361" s="4">
        <f t="shared" si="76"/>
        <v>5625513</v>
      </c>
      <c r="AB361" s="26"/>
      <c r="AC361" s="26"/>
      <c r="AD361" s="26"/>
      <c r="AE361" s="26"/>
      <c r="AF361" s="26"/>
      <c r="AG361" s="55">
        <v>0</v>
      </c>
      <c r="AH361" s="55">
        <v>0</v>
      </c>
      <c r="AI361" s="55"/>
      <c r="AJ361" s="7">
        <f t="shared" si="83"/>
        <v>5625513</v>
      </c>
      <c r="AK361" s="48" t="str">
        <f t="shared" si="77"/>
        <v xml:space="preserve"> </v>
      </c>
      <c r="AL361" s="49" t="str">
        <f t="shared" si="78"/>
        <v xml:space="preserve"> </v>
      </c>
    </row>
    <row r="362" spans="1:38" ht="15.95" customHeight="1">
      <c r="A362" s="63" t="s">
        <v>111</v>
      </c>
      <c r="B362" s="63" t="s">
        <v>653</v>
      </c>
      <c r="C362" s="63" t="s">
        <v>94</v>
      </c>
      <c r="D362" s="63" t="s">
        <v>669</v>
      </c>
      <c r="E362" s="20">
        <v>1712.18</v>
      </c>
      <c r="F362" s="2">
        <f t="shared" si="79"/>
        <v>2694971.3200000003</v>
      </c>
      <c r="G362" s="64">
        <v>562565.98</v>
      </c>
      <c r="H362" s="41">
        <v>233937</v>
      </c>
      <c r="I362" s="2">
        <f t="shared" si="70"/>
        <v>175452.75</v>
      </c>
      <c r="J362" s="41">
        <v>164488</v>
      </c>
      <c r="K362" s="41">
        <v>15248</v>
      </c>
      <c r="L362" s="41">
        <v>495741</v>
      </c>
      <c r="M362" s="41">
        <v>8456</v>
      </c>
      <c r="N362" s="2">
        <f t="shared" si="71"/>
        <v>1421951.73</v>
      </c>
      <c r="O362" s="4">
        <f t="shared" si="72"/>
        <v>1273020</v>
      </c>
      <c r="P362" s="41">
        <v>818</v>
      </c>
      <c r="Q362" s="41">
        <v>33</v>
      </c>
      <c r="R362" s="4">
        <f t="shared" si="73"/>
        <v>37522</v>
      </c>
      <c r="S362" s="6">
        <f t="shared" si="80"/>
        <v>124817.92200000001</v>
      </c>
      <c r="T362" s="65">
        <v>33828381</v>
      </c>
      <c r="U362" s="6">
        <f t="shared" si="81"/>
        <v>33828.381000000001</v>
      </c>
      <c r="V362" s="6">
        <f t="shared" si="74"/>
        <v>90989.540999999997</v>
      </c>
      <c r="W362" s="4">
        <f t="shared" si="82"/>
        <v>1819791</v>
      </c>
      <c r="X362" s="25">
        <f t="shared" si="75"/>
        <v>3130333</v>
      </c>
      <c r="Y362" s="26">
        <v>0</v>
      </c>
      <c r="Z362" s="22">
        <v>0</v>
      </c>
      <c r="AA362" s="4">
        <f t="shared" si="76"/>
        <v>3130333</v>
      </c>
      <c r="AB362" s="26"/>
      <c r="AC362" s="26"/>
      <c r="AD362" s="26"/>
      <c r="AE362" s="26"/>
      <c r="AF362" s="26"/>
      <c r="AG362" s="55">
        <v>0</v>
      </c>
      <c r="AH362" s="55">
        <v>0</v>
      </c>
      <c r="AI362" s="55"/>
      <c r="AJ362" s="7">
        <f t="shared" si="83"/>
        <v>3130333</v>
      </c>
      <c r="AK362" s="48" t="str">
        <f t="shared" si="77"/>
        <v xml:space="preserve"> </v>
      </c>
      <c r="AL362" s="49" t="str">
        <f t="shared" si="78"/>
        <v xml:space="preserve"> </v>
      </c>
    </row>
    <row r="363" spans="1:38" ht="15.95" customHeight="1">
      <c r="A363" s="63" t="s">
        <v>111</v>
      </c>
      <c r="B363" s="63" t="s">
        <v>653</v>
      </c>
      <c r="C363" s="63" t="s">
        <v>100</v>
      </c>
      <c r="D363" s="63" t="s">
        <v>670</v>
      </c>
      <c r="E363" s="20">
        <v>33535.97</v>
      </c>
      <c r="F363" s="2">
        <f t="shared" si="79"/>
        <v>52785616.780000001</v>
      </c>
      <c r="G363" s="64">
        <v>26097650.059999999</v>
      </c>
      <c r="H363" s="41">
        <v>4427858</v>
      </c>
      <c r="I363" s="2">
        <f t="shared" si="70"/>
        <v>3320893.5</v>
      </c>
      <c r="J363" s="41">
        <v>3105870</v>
      </c>
      <c r="K363" s="41">
        <v>287168</v>
      </c>
      <c r="L363" s="41">
        <v>6075929</v>
      </c>
      <c r="M363" s="41">
        <v>6067</v>
      </c>
      <c r="N363" s="2">
        <f t="shared" si="71"/>
        <v>38893577.560000002</v>
      </c>
      <c r="O363" s="4">
        <f t="shared" si="72"/>
        <v>13892039</v>
      </c>
      <c r="P363" s="41">
        <v>14609</v>
      </c>
      <c r="Q363" s="41">
        <v>33</v>
      </c>
      <c r="R363" s="4">
        <f t="shared" si="73"/>
        <v>670115</v>
      </c>
      <c r="S363" s="6">
        <f t="shared" si="80"/>
        <v>2444772.213</v>
      </c>
      <c r="T363" s="65">
        <v>1541835875</v>
      </c>
      <c r="U363" s="6">
        <f t="shared" si="81"/>
        <v>1541835.875</v>
      </c>
      <c r="V363" s="6">
        <f t="shared" si="74"/>
        <v>902936.33799999999</v>
      </c>
      <c r="W363" s="4">
        <f t="shared" si="82"/>
        <v>18058727</v>
      </c>
      <c r="X363" s="25">
        <f t="shared" si="75"/>
        <v>32620881</v>
      </c>
      <c r="Y363" s="26">
        <v>0</v>
      </c>
      <c r="Z363" s="22">
        <v>0</v>
      </c>
      <c r="AA363" s="4">
        <f t="shared" si="76"/>
        <v>32620881</v>
      </c>
      <c r="AB363" s="26"/>
      <c r="AC363" s="26"/>
      <c r="AD363" s="26"/>
      <c r="AE363" s="26"/>
      <c r="AF363" s="26"/>
      <c r="AG363" s="55">
        <v>0</v>
      </c>
      <c r="AH363" s="55">
        <v>0</v>
      </c>
      <c r="AI363" s="55"/>
      <c r="AJ363" s="7">
        <f t="shared" si="83"/>
        <v>32620881</v>
      </c>
      <c r="AK363" s="48" t="str">
        <f t="shared" si="77"/>
        <v xml:space="preserve"> </v>
      </c>
      <c r="AL363" s="49" t="str">
        <f t="shared" si="78"/>
        <v xml:space="preserve"> </v>
      </c>
    </row>
    <row r="364" spans="1:38" ht="15.95" customHeight="1">
      <c r="A364" s="63" t="s">
        <v>111</v>
      </c>
      <c r="B364" s="63" t="s">
        <v>653</v>
      </c>
      <c r="C364" s="63" t="s">
        <v>65</v>
      </c>
      <c r="D364" s="63" t="s">
        <v>671</v>
      </c>
      <c r="E364" s="20">
        <v>1624.11</v>
      </c>
      <c r="F364" s="2">
        <f t="shared" si="79"/>
        <v>2556349.1399999997</v>
      </c>
      <c r="G364" s="64">
        <v>633658.69999999995</v>
      </c>
      <c r="H364" s="41">
        <v>208315</v>
      </c>
      <c r="I364" s="2">
        <f t="shared" si="70"/>
        <v>156236.25</v>
      </c>
      <c r="J364" s="41">
        <v>146467</v>
      </c>
      <c r="K364" s="41">
        <v>13605</v>
      </c>
      <c r="L364" s="41">
        <v>567404</v>
      </c>
      <c r="M364" s="41">
        <v>0</v>
      </c>
      <c r="N364" s="2">
        <f t="shared" si="71"/>
        <v>1517370.95</v>
      </c>
      <c r="O364" s="4">
        <f t="shared" si="72"/>
        <v>1038978</v>
      </c>
      <c r="P364" s="41">
        <v>832</v>
      </c>
      <c r="Q364" s="41">
        <v>33</v>
      </c>
      <c r="R364" s="4">
        <f t="shared" si="73"/>
        <v>38164</v>
      </c>
      <c r="S364" s="6">
        <f t="shared" si="80"/>
        <v>118397.61900000001</v>
      </c>
      <c r="T364" s="65">
        <v>40003706</v>
      </c>
      <c r="U364" s="6">
        <f t="shared" si="81"/>
        <v>40003.705999999998</v>
      </c>
      <c r="V364" s="6">
        <f t="shared" si="74"/>
        <v>78393.913</v>
      </c>
      <c r="W364" s="4">
        <f t="shared" si="82"/>
        <v>1567878</v>
      </c>
      <c r="X364" s="25">
        <f t="shared" si="75"/>
        <v>2645020</v>
      </c>
      <c r="Y364" s="26">
        <v>0</v>
      </c>
      <c r="Z364" s="22">
        <v>0</v>
      </c>
      <c r="AA364" s="4">
        <f t="shared" si="76"/>
        <v>2645020</v>
      </c>
      <c r="AB364" s="26"/>
      <c r="AC364" s="26"/>
      <c r="AD364" s="26"/>
      <c r="AE364" s="26"/>
      <c r="AF364" s="26"/>
      <c r="AG364" s="55">
        <v>0</v>
      </c>
      <c r="AH364" s="55">
        <v>0</v>
      </c>
      <c r="AI364" s="55"/>
      <c r="AJ364" s="7">
        <f t="shared" si="83"/>
        <v>2645020</v>
      </c>
      <c r="AK364" s="48" t="str">
        <f t="shared" si="77"/>
        <v xml:space="preserve"> </v>
      </c>
      <c r="AL364" s="49" t="str">
        <f t="shared" si="78"/>
        <v xml:space="preserve"> </v>
      </c>
    </row>
    <row r="365" spans="1:38" ht="15.95" customHeight="1">
      <c r="A365" s="63" t="s">
        <v>111</v>
      </c>
      <c r="B365" s="63" t="s">
        <v>653</v>
      </c>
      <c r="C365" s="63" t="s">
        <v>194</v>
      </c>
      <c r="D365" s="63" t="s">
        <v>672</v>
      </c>
      <c r="E365" s="20">
        <v>6229.31</v>
      </c>
      <c r="F365" s="2">
        <f t="shared" si="79"/>
        <v>9804933.9400000013</v>
      </c>
      <c r="G365" s="64">
        <v>4652556.79</v>
      </c>
      <c r="H365" s="41">
        <v>732642</v>
      </c>
      <c r="I365" s="2">
        <f t="shared" si="70"/>
        <v>549481.5</v>
      </c>
      <c r="J365" s="41">
        <v>514017</v>
      </c>
      <c r="K365" s="41">
        <v>47542</v>
      </c>
      <c r="L365" s="41">
        <v>1552371</v>
      </c>
      <c r="M365" s="41">
        <v>0</v>
      </c>
      <c r="N365" s="2">
        <f t="shared" si="71"/>
        <v>7315968.29</v>
      </c>
      <c r="O365" s="4">
        <f t="shared" si="72"/>
        <v>2488966</v>
      </c>
      <c r="P365" s="41">
        <v>2781</v>
      </c>
      <c r="Q365" s="41">
        <v>33</v>
      </c>
      <c r="R365" s="4">
        <f t="shared" si="73"/>
        <v>127564</v>
      </c>
      <c r="S365" s="6">
        <f t="shared" si="80"/>
        <v>454116.69900000002</v>
      </c>
      <c r="T365" s="65">
        <v>304686103</v>
      </c>
      <c r="U365" s="6">
        <f t="shared" si="81"/>
        <v>304686.103</v>
      </c>
      <c r="V365" s="6">
        <f t="shared" si="74"/>
        <v>149430.59600000002</v>
      </c>
      <c r="W365" s="4">
        <f t="shared" si="82"/>
        <v>2988612</v>
      </c>
      <c r="X365" s="25">
        <f t="shared" si="75"/>
        <v>5605142</v>
      </c>
      <c r="Y365" s="26">
        <v>0</v>
      </c>
      <c r="Z365" s="22">
        <v>0</v>
      </c>
      <c r="AA365" s="4">
        <f t="shared" si="76"/>
        <v>5605142</v>
      </c>
      <c r="AB365" s="26"/>
      <c r="AC365" s="26"/>
      <c r="AD365" s="26"/>
      <c r="AE365" s="26"/>
      <c r="AF365" s="26"/>
      <c r="AG365" s="55">
        <v>0</v>
      </c>
      <c r="AH365" s="55">
        <v>0</v>
      </c>
      <c r="AI365" s="55"/>
      <c r="AJ365" s="7">
        <f t="shared" si="83"/>
        <v>5605142</v>
      </c>
      <c r="AK365" s="48" t="str">
        <f t="shared" si="77"/>
        <v xml:space="preserve"> </v>
      </c>
      <c r="AL365" s="49" t="str">
        <f t="shared" si="78"/>
        <v xml:space="preserve"> </v>
      </c>
    </row>
    <row r="366" spans="1:38" ht="15.95" customHeight="1">
      <c r="A366" s="63" t="s">
        <v>111</v>
      </c>
      <c r="B366" s="63" t="s">
        <v>653</v>
      </c>
      <c r="C366" s="63" t="s">
        <v>216</v>
      </c>
      <c r="D366" s="63" t="s">
        <v>673</v>
      </c>
      <c r="E366" s="20">
        <v>22452.84</v>
      </c>
      <c r="F366" s="2">
        <f t="shared" si="79"/>
        <v>35340770.160000004</v>
      </c>
      <c r="G366" s="64">
        <v>7823871.6500000004</v>
      </c>
      <c r="H366" s="41">
        <v>2900316</v>
      </c>
      <c r="I366" s="2">
        <f t="shared" si="70"/>
        <v>2175237</v>
      </c>
      <c r="J366" s="41">
        <v>2030737</v>
      </c>
      <c r="K366" s="41">
        <v>188441</v>
      </c>
      <c r="L366" s="41">
        <v>7537211</v>
      </c>
      <c r="M366" s="41">
        <v>55435</v>
      </c>
      <c r="N366" s="2">
        <f t="shared" si="71"/>
        <v>19810932.649999999</v>
      </c>
      <c r="O366" s="4">
        <f t="shared" si="72"/>
        <v>15529838</v>
      </c>
      <c r="P366" s="41">
        <v>6424</v>
      </c>
      <c r="Q366" s="41">
        <v>33</v>
      </c>
      <c r="R366" s="4">
        <f t="shared" si="73"/>
        <v>294669</v>
      </c>
      <c r="S366" s="6">
        <f t="shared" si="80"/>
        <v>1636812.0360000001</v>
      </c>
      <c r="T366" s="65">
        <v>484827478</v>
      </c>
      <c r="U366" s="6">
        <f t="shared" si="81"/>
        <v>484827.478</v>
      </c>
      <c r="V366" s="6">
        <f t="shared" si="74"/>
        <v>1151984.5580000002</v>
      </c>
      <c r="W366" s="4">
        <f t="shared" si="82"/>
        <v>23039691</v>
      </c>
      <c r="X366" s="25">
        <f t="shared" si="75"/>
        <v>38864198</v>
      </c>
      <c r="Y366" s="26">
        <v>0</v>
      </c>
      <c r="Z366" s="22">
        <v>0</v>
      </c>
      <c r="AA366" s="4">
        <f t="shared" si="76"/>
        <v>38864198</v>
      </c>
      <c r="AB366" s="26"/>
      <c r="AC366" s="26"/>
      <c r="AD366" s="26"/>
      <c r="AE366" s="26"/>
      <c r="AF366" s="26"/>
      <c r="AG366" s="55">
        <v>0</v>
      </c>
      <c r="AH366" s="55">
        <v>0</v>
      </c>
      <c r="AI366" s="55"/>
      <c r="AJ366" s="7">
        <f t="shared" si="83"/>
        <v>38864198</v>
      </c>
      <c r="AK366" s="48" t="str">
        <f t="shared" si="77"/>
        <v xml:space="preserve"> </v>
      </c>
      <c r="AL366" s="49" t="str">
        <f t="shared" si="78"/>
        <v xml:space="preserve"> </v>
      </c>
    </row>
    <row r="367" spans="1:38" ht="15.95" customHeight="1">
      <c r="A367" s="63" t="s">
        <v>111</v>
      </c>
      <c r="B367" s="63" t="s">
        <v>653</v>
      </c>
      <c r="C367" s="63" t="s">
        <v>62</v>
      </c>
      <c r="D367" s="63" t="s">
        <v>674</v>
      </c>
      <c r="E367" s="20">
        <v>2049.27</v>
      </c>
      <c r="F367" s="2">
        <f t="shared" si="79"/>
        <v>3225550.98</v>
      </c>
      <c r="G367" s="64">
        <v>845211.39</v>
      </c>
      <c r="H367" s="41">
        <v>217757</v>
      </c>
      <c r="I367" s="2">
        <f t="shared" si="70"/>
        <v>163317.75</v>
      </c>
      <c r="J367" s="41">
        <v>152623</v>
      </c>
      <c r="K367" s="41">
        <v>14126</v>
      </c>
      <c r="L367" s="41">
        <v>381463</v>
      </c>
      <c r="M367" s="41">
        <v>0</v>
      </c>
      <c r="N367" s="2">
        <f t="shared" si="71"/>
        <v>1556741.1400000001</v>
      </c>
      <c r="O367" s="4">
        <f t="shared" si="72"/>
        <v>1668810</v>
      </c>
      <c r="P367" s="41">
        <v>944</v>
      </c>
      <c r="Q367" s="41">
        <v>33</v>
      </c>
      <c r="R367" s="4">
        <f t="shared" si="73"/>
        <v>43301</v>
      </c>
      <c r="S367" s="6">
        <f t="shared" si="80"/>
        <v>149391.783</v>
      </c>
      <c r="T367" s="65">
        <v>56085693</v>
      </c>
      <c r="U367" s="6">
        <f t="shared" si="81"/>
        <v>56085.692999999999</v>
      </c>
      <c r="V367" s="6">
        <f t="shared" si="74"/>
        <v>93306.09</v>
      </c>
      <c r="W367" s="4">
        <f t="shared" si="82"/>
        <v>1866122</v>
      </c>
      <c r="X367" s="25">
        <f t="shared" si="75"/>
        <v>3578233</v>
      </c>
      <c r="Y367" s="26">
        <v>0</v>
      </c>
      <c r="Z367" s="22">
        <v>0</v>
      </c>
      <c r="AA367" s="4">
        <f t="shared" si="76"/>
        <v>3578233</v>
      </c>
      <c r="AB367" s="26"/>
      <c r="AC367" s="26"/>
      <c r="AD367" s="26"/>
      <c r="AE367" s="26"/>
      <c r="AF367" s="26"/>
      <c r="AG367" s="55">
        <v>0</v>
      </c>
      <c r="AH367" s="55">
        <v>0</v>
      </c>
      <c r="AI367" s="55"/>
      <c r="AJ367" s="7">
        <f t="shared" si="83"/>
        <v>3578233</v>
      </c>
      <c r="AK367" s="48" t="str">
        <f t="shared" si="77"/>
        <v xml:space="preserve"> </v>
      </c>
      <c r="AL367" s="49" t="str">
        <f t="shared" si="78"/>
        <v xml:space="preserve"> </v>
      </c>
    </row>
    <row r="368" spans="1:38" ht="15.95" customHeight="1">
      <c r="A368" s="63" t="s">
        <v>111</v>
      </c>
      <c r="B368" s="63" t="s">
        <v>653</v>
      </c>
      <c r="C368" s="63" t="s">
        <v>5</v>
      </c>
      <c r="D368" s="63" t="s">
        <v>675</v>
      </c>
      <c r="E368" s="20">
        <v>2942.83</v>
      </c>
      <c r="F368" s="2">
        <f t="shared" si="79"/>
        <v>4632014.42</v>
      </c>
      <c r="G368" s="64">
        <v>215722.29</v>
      </c>
      <c r="H368" s="41">
        <v>336395</v>
      </c>
      <c r="I368" s="2">
        <f t="shared" si="70"/>
        <v>252296.25</v>
      </c>
      <c r="J368" s="41">
        <v>236746</v>
      </c>
      <c r="K368" s="41">
        <v>21912</v>
      </c>
      <c r="L368" s="41">
        <v>411697</v>
      </c>
      <c r="M368" s="41">
        <v>0</v>
      </c>
      <c r="N368" s="2">
        <f t="shared" si="71"/>
        <v>1138373.54</v>
      </c>
      <c r="O368" s="4">
        <f t="shared" si="72"/>
        <v>3493641</v>
      </c>
      <c r="P368" s="41">
        <v>0</v>
      </c>
      <c r="Q368" s="41">
        <v>0</v>
      </c>
      <c r="R368" s="4">
        <f t="shared" si="73"/>
        <v>0</v>
      </c>
      <c r="S368" s="6">
        <f t="shared" si="80"/>
        <v>214532.307</v>
      </c>
      <c r="T368" s="65">
        <v>13440641</v>
      </c>
      <c r="U368" s="6">
        <f t="shared" si="81"/>
        <v>13440.641</v>
      </c>
      <c r="V368" s="6">
        <f t="shared" si="74"/>
        <v>201091.666</v>
      </c>
      <c r="W368" s="4">
        <f t="shared" si="82"/>
        <v>4021833</v>
      </c>
      <c r="X368" s="25">
        <f t="shared" si="75"/>
        <v>7515474</v>
      </c>
      <c r="Y368" s="26">
        <v>0</v>
      </c>
      <c r="Z368" s="22">
        <v>0</v>
      </c>
      <c r="AA368" s="4">
        <f t="shared" si="76"/>
        <v>7515474</v>
      </c>
      <c r="AB368" s="26"/>
      <c r="AC368" s="26"/>
      <c r="AD368" s="26"/>
      <c r="AE368" s="26"/>
      <c r="AF368" s="26"/>
      <c r="AG368" s="55">
        <v>0</v>
      </c>
      <c r="AH368" s="55">
        <v>0</v>
      </c>
      <c r="AI368" s="55"/>
      <c r="AJ368" s="7">
        <f t="shared" si="83"/>
        <v>7515474</v>
      </c>
      <c r="AK368" s="48" t="str">
        <f t="shared" si="77"/>
        <v xml:space="preserve"> </v>
      </c>
      <c r="AL368" s="49" t="str">
        <f t="shared" si="78"/>
        <v xml:space="preserve"> </v>
      </c>
    </row>
    <row r="369" spans="1:38" ht="15.95" customHeight="1">
      <c r="A369" s="63" t="s">
        <v>111</v>
      </c>
      <c r="B369" s="63" t="s">
        <v>653</v>
      </c>
      <c r="C369" s="63" t="s">
        <v>186</v>
      </c>
      <c r="D369" s="63" t="s">
        <v>676</v>
      </c>
      <c r="E369" s="20">
        <v>67588.91</v>
      </c>
      <c r="F369" s="2">
        <f t="shared" si="79"/>
        <v>106384944.34</v>
      </c>
      <c r="G369" s="64">
        <v>30047720.300000001</v>
      </c>
      <c r="H369" s="41">
        <v>8625244</v>
      </c>
      <c r="I369" s="2">
        <f t="shared" si="70"/>
        <v>6468933</v>
      </c>
      <c r="J369" s="41">
        <v>6045532</v>
      </c>
      <c r="K369" s="41">
        <v>559671</v>
      </c>
      <c r="L369" s="41">
        <v>18273298</v>
      </c>
      <c r="M369" s="41">
        <v>999</v>
      </c>
      <c r="N369" s="2">
        <f t="shared" si="71"/>
        <v>61396153.299999997</v>
      </c>
      <c r="O369" s="4">
        <f t="shared" si="72"/>
        <v>44988791</v>
      </c>
      <c r="P369" s="41">
        <v>12643</v>
      </c>
      <c r="Q369" s="41">
        <v>33</v>
      </c>
      <c r="R369" s="4">
        <f t="shared" si="73"/>
        <v>579934</v>
      </c>
      <c r="S369" s="6">
        <f t="shared" si="80"/>
        <v>4927231.5389999999</v>
      </c>
      <c r="T369" s="65">
        <v>1882689242</v>
      </c>
      <c r="U369" s="6">
        <f t="shared" si="81"/>
        <v>1882689.2420000001</v>
      </c>
      <c r="V369" s="6">
        <f t="shared" si="74"/>
        <v>3044542.2969999998</v>
      </c>
      <c r="W369" s="4">
        <f t="shared" si="82"/>
        <v>60890846</v>
      </c>
      <c r="X369" s="25">
        <f t="shared" si="75"/>
        <v>106459571</v>
      </c>
      <c r="Y369" s="26">
        <v>0</v>
      </c>
      <c r="Z369" s="22">
        <v>0</v>
      </c>
      <c r="AA369" s="4">
        <f t="shared" si="76"/>
        <v>106459571</v>
      </c>
      <c r="AB369" s="26"/>
      <c r="AC369" s="26"/>
      <c r="AD369" s="26"/>
      <c r="AE369" s="26"/>
      <c r="AF369" s="26"/>
      <c r="AG369" s="55">
        <v>0</v>
      </c>
      <c r="AH369" s="55">
        <v>0</v>
      </c>
      <c r="AI369" s="55">
        <v>121</v>
      </c>
      <c r="AJ369" s="7">
        <f t="shared" si="83"/>
        <v>106459692</v>
      </c>
      <c r="AK369" s="48" t="str">
        <f t="shared" si="77"/>
        <v xml:space="preserve"> </v>
      </c>
      <c r="AL369" s="49" t="str">
        <f t="shared" si="78"/>
        <v xml:space="preserve"> </v>
      </c>
    </row>
    <row r="370" spans="1:38" ht="15.95" customHeight="1">
      <c r="A370" s="63" t="s">
        <v>67</v>
      </c>
      <c r="B370" s="63" t="s">
        <v>677</v>
      </c>
      <c r="C370" s="63" t="s">
        <v>81</v>
      </c>
      <c r="D370" s="63" t="s">
        <v>678</v>
      </c>
      <c r="E370" s="20">
        <v>608.41999999999996</v>
      </c>
      <c r="F370" s="2">
        <f t="shared" si="79"/>
        <v>957653.08</v>
      </c>
      <c r="G370" s="64">
        <v>106510.38</v>
      </c>
      <c r="H370" s="41">
        <v>32640</v>
      </c>
      <c r="I370" s="2">
        <f t="shared" si="70"/>
        <v>24480</v>
      </c>
      <c r="J370" s="41">
        <v>51910</v>
      </c>
      <c r="K370" s="41">
        <v>0</v>
      </c>
      <c r="L370" s="41">
        <v>0</v>
      </c>
      <c r="M370" s="41">
        <v>30716</v>
      </c>
      <c r="N370" s="2">
        <f t="shared" si="71"/>
        <v>213616.38</v>
      </c>
      <c r="O370" s="4">
        <f t="shared" si="72"/>
        <v>744037</v>
      </c>
      <c r="P370" s="41">
        <v>359</v>
      </c>
      <c r="Q370" s="41">
        <v>68</v>
      </c>
      <c r="R370" s="4">
        <f t="shared" si="73"/>
        <v>33933</v>
      </c>
      <c r="S370" s="6">
        <f t="shared" si="80"/>
        <v>44353.817999999999</v>
      </c>
      <c r="T370" s="65">
        <v>6636161</v>
      </c>
      <c r="U370" s="6">
        <f t="shared" si="81"/>
        <v>6636.1610000000001</v>
      </c>
      <c r="V370" s="6">
        <f t="shared" si="74"/>
        <v>37717.656999999999</v>
      </c>
      <c r="W370" s="4">
        <f t="shared" si="82"/>
        <v>754353</v>
      </c>
      <c r="X370" s="25">
        <f t="shared" si="75"/>
        <v>1532323</v>
      </c>
      <c r="Y370" s="26">
        <v>0</v>
      </c>
      <c r="Z370" s="22">
        <v>0</v>
      </c>
      <c r="AA370" s="4">
        <f t="shared" si="76"/>
        <v>1532323</v>
      </c>
      <c r="AB370" s="26"/>
      <c r="AC370" s="26"/>
      <c r="AD370" s="26"/>
      <c r="AE370" s="26"/>
      <c r="AF370" s="26"/>
      <c r="AG370" s="55">
        <v>0</v>
      </c>
      <c r="AH370" s="55">
        <v>0</v>
      </c>
      <c r="AI370" s="55"/>
      <c r="AJ370" s="7">
        <f t="shared" si="83"/>
        <v>1532323</v>
      </c>
      <c r="AK370" s="48" t="str">
        <f t="shared" si="77"/>
        <v xml:space="preserve"> </v>
      </c>
      <c r="AL370" s="49" t="str">
        <f t="shared" si="78"/>
        <v xml:space="preserve"> </v>
      </c>
    </row>
    <row r="371" spans="1:38" ht="15.95" customHeight="1">
      <c r="A371" s="63" t="s">
        <v>67</v>
      </c>
      <c r="B371" s="63" t="s">
        <v>677</v>
      </c>
      <c r="C371" s="63" t="s">
        <v>52</v>
      </c>
      <c r="D371" s="63" t="s">
        <v>679</v>
      </c>
      <c r="E371" s="20">
        <v>2543.77</v>
      </c>
      <c r="F371" s="2">
        <f t="shared" si="79"/>
        <v>4003893.98</v>
      </c>
      <c r="G371" s="64">
        <v>784628.28</v>
      </c>
      <c r="H371" s="41">
        <v>136970</v>
      </c>
      <c r="I371" s="2">
        <f t="shared" si="70"/>
        <v>102727.5</v>
      </c>
      <c r="J371" s="41">
        <v>217297</v>
      </c>
      <c r="K371" s="41">
        <v>39922</v>
      </c>
      <c r="L371" s="41">
        <v>914482</v>
      </c>
      <c r="M371" s="41">
        <v>9975</v>
      </c>
      <c r="N371" s="2">
        <f t="shared" si="71"/>
        <v>2069031.78</v>
      </c>
      <c r="O371" s="4">
        <f t="shared" si="72"/>
        <v>1934862</v>
      </c>
      <c r="P371" s="41">
        <v>1062</v>
      </c>
      <c r="Q371" s="41">
        <v>33</v>
      </c>
      <c r="R371" s="4">
        <f t="shared" si="73"/>
        <v>48714</v>
      </c>
      <c r="S371" s="6">
        <f t="shared" si="80"/>
        <v>185440.83300000001</v>
      </c>
      <c r="T371" s="65">
        <v>51115849</v>
      </c>
      <c r="U371" s="6">
        <f t="shared" si="81"/>
        <v>51115.849000000002</v>
      </c>
      <c r="V371" s="6">
        <f t="shared" si="74"/>
        <v>134324.984</v>
      </c>
      <c r="W371" s="4">
        <f t="shared" si="82"/>
        <v>2686500</v>
      </c>
      <c r="X371" s="25">
        <f t="shared" si="75"/>
        <v>4670076</v>
      </c>
      <c r="Y371" s="26">
        <v>0</v>
      </c>
      <c r="Z371" s="22">
        <v>0</v>
      </c>
      <c r="AA371" s="4">
        <f t="shared" si="76"/>
        <v>4670076</v>
      </c>
      <c r="AB371" s="26"/>
      <c r="AC371" s="26"/>
      <c r="AD371" s="26"/>
      <c r="AE371" s="26"/>
      <c r="AF371" s="26"/>
      <c r="AG371" s="55">
        <v>0</v>
      </c>
      <c r="AH371" s="55">
        <v>0</v>
      </c>
      <c r="AI371" s="55"/>
      <c r="AJ371" s="7">
        <f t="shared" si="83"/>
        <v>4670076</v>
      </c>
      <c r="AK371" s="48" t="str">
        <f t="shared" si="77"/>
        <v xml:space="preserve"> </v>
      </c>
      <c r="AL371" s="49" t="str">
        <f t="shared" si="78"/>
        <v xml:space="preserve"> </v>
      </c>
    </row>
    <row r="372" spans="1:38" ht="15.95" customHeight="1">
      <c r="A372" s="63" t="s">
        <v>67</v>
      </c>
      <c r="B372" s="63" t="s">
        <v>677</v>
      </c>
      <c r="C372" s="63" t="s">
        <v>191</v>
      </c>
      <c r="D372" s="63" t="s">
        <v>680</v>
      </c>
      <c r="E372" s="20">
        <v>2115.56</v>
      </c>
      <c r="F372" s="2">
        <f t="shared" si="79"/>
        <v>3329891.44</v>
      </c>
      <c r="G372" s="64">
        <v>416305.22</v>
      </c>
      <c r="H372" s="41">
        <v>113623</v>
      </c>
      <c r="I372" s="2">
        <f t="shared" si="70"/>
        <v>85217.25</v>
      </c>
      <c r="J372" s="41">
        <v>180194</v>
      </c>
      <c r="K372" s="41">
        <v>32962</v>
      </c>
      <c r="L372" s="41">
        <v>448769</v>
      </c>
      <c r="M372" s="41">
        <v>8023</v>
      </c>
      <c r="N372" s="2">
        <f t="shared" si="71"/>
        <v>1171470.47</v>
      </c>
      <c r="O372" s="4">
        <f t="shared" si="72"/>
        <v>2158421</v>
      </c>
      <c r="P372" s="41">
        <v>1008</v>
      </c>
      <c r="Q372" s="41">
        <v>33</v>
      </c>
      <c r="R372" s="4">
        <f t="shared" si="73"/>
        <v>46237</v>
      </c>
      <c r="S372" s="6">
        <f t="shared" si="80"/>
        <v>154224.32399999999</v>
      </c>
      <c r="T372" s="65">
        <v>26514596</v>
      </c>
      <c r="U372" s="6">
        <f t="shared" si="81"/>
        <v>26514.596000000001</v>
      </c>
      <c r="V372" s="6">
        <f t="shared" si="74"/>
        <v>127709.72799999999</v>
      </c>
      <c r="W372" s="4">
        <f t="shared" si="82"/>
        <v>2554195</v>
      </c>
      <c r="X372" s="25">
        <f t="shared" si="75"/>
        <v>4758853</v>
      </c>
      <c r="Y372" s="26">
        <v>0</v>
      </c>
      <c r="Z372" s="22">
        <v>0</v>
      </c>
      <c r="AA372" s="4">
        <f t="shared" si="76"/>
        <v>4758853</v>
      </c>
      <c r="AB372" s="26"/>
      <c r="AC372" s="26"/>
      <c r="AD372" s="26"/>
      <c r="AE372" s="26"/>
      <c r="AF372" s="26"/>
      <c r="AG372" s="55">
        <v>0</v>
      </c>
      <c r="AH372" s="55">
        <v>0</v>
      </c>
      <c r="AI372" s="55"/>
      <c r="AJ372" s="7">
        <f t="shared" si="83"/>
        <v>4758853</v>
      </c>
      <c r="AK372" s="48" t="str">
        <f t="shared" si="77"/>
        <v xml:space="preserve"> </v>
      </c>
      <c r="AL372" s="49" t="str">
        <f t="shared" si="78"/>
        <v xml:space="preserve"> </v>
      </c>
    </row>
    <row r="373" spans="1:38" ht="15.95" customHeight="1">
      <c r="A373" s="63" t="s">
        <v>67</v>
      </c>
      <c r="B373" s="63" t="s">
        <v>677</v>
      </c>
      <c r="C373" s="63" t="s">
        <v>97</v>
      </c>
      <c r="D373" s="63" t="s">
        <v>681</v>
      </c>
      <c r="E373" s="20">
        <v>1632.02</v>
      </c>
      <c r="F373" s="2">
        <f t="shared" si="79"/>
        <v>2568799.48</v>
      </c>
      <c r="G373" s="64">
        <v>260475.46</v>
      </c>
      <c r="H373" s="41">
        <v>92055</v>
      </c>
      <c r="I373" s="2">
        <f t="shared" si="70"/>
        <v>69041.25</v>
      </c>
      <c r="J373" s="41">
        <v>146135</v>
      </c>
      <c r="K373" s="41">
        <v>26660</v>
      </c>
      <c r="L373" s="41">
        <v>356247</v>
      </c>
      <c r="M373" s="41">
        <v>117638</v>
      </c>
      <c r="N373" s="2">
        <f t="shared" si="71"/>
        <v>976196.71</v>
      </c>
      <c r="O373" s="4">
        <f t="shared" si="72"/>
        <v>1592603</v>
      </c>
      <c r="P373" s="41">
        <v>707</v>
      </c>
      <c r="Q373" s="41">
        <v>66</v>
      </c>
      <c r="R373" s="4">
        <f t="shared" si="73"/>
        <v>64860</v>
      </c>
      <c r="S373" s="6">
        <f t="shared" si="80"/>
        <v>118974.258</v>
      </c>
      <c r="T373" s="65">
        <v>15882650</v>
      </c>
      <c r="U373" s="6">
        <f t="shared" si="81"/>
        <v>15882.65</v>
      </c>
      <c r="V373" s="6">
        <f t="shared" si="74"/>
        <v>103091.60800000001</v>
      </c>
      <c r="W373" s="4">
        <f t="shared" si="82"/>
        <v>2061832</v>
      </c>
      <c r="X373" s="25">
        <f t="shared" si="75"/>
        <v>3719295</v>
      </c>
      <c r="Y373" s="26">
        <v>0</v>
      </c>
      <c r="Z373" s="22">
        <v>0</v>
      </c>
      <c r="AA373" s="4">
        <f t="shared" si="76"/>
        <v>3719295</v>
      </c>
      <c r="AB373" s="26"/>
      <c r="AC373" s="26"/>
      <c r="AD373" s="26"/>
      <c r="AE373" s="26"/>
      <c r="AF373" s="26"/>
      <c r="AG373" s="55">
        <v>0</v>
      </c>
      <c r="AH373" s="55">
        <v>0</v>
      </c>
      <c r="AI373" s="55"/>
      <c r="AJ373" s="7">
        <f t="shared" si="83"/>
        <v>3719295</v>
      </c>
      <c r="AK373" s="48" t="str">
        <f t="shared" si="77"/>
        <v xml:space="preserve"> </v>
      </c>
      <c r="AL373" s="49" t="str">
        <f t="shared" si="78"/>
        <v xml:space="preserve"> </v>
      </c>
    </row>
    <row r="374" spans="1:38" ht="15.95" customHeight="1">
      <c r="A374" s="63" t="s">
        <v>67</v>
      </c>
      <c r="B374" s="63" t="s">
        <v>677</v>
      </c>
      <c r="C374" s="63" t="s">
        <v>208</v>
      </c>
      <c r="D374" s="63" t="s">
        <v>682</v>
      </c>
      <c r="E374" s="20">
        <v>1831.09</v>
      </c>
      <c r="F374" s="2">
        <f t="shared" si="79"/>
        <v>2882135.6599999997</v>
      </c>
      <c r="G374" s="64">
        <v>410163.91</v>
      </c>
      <c r="H374" s="41">
        <v>107965</v>
      </c>
      <c r="I374" s="2">
        <f t="shared" si="70"/>
        <v>80973.75</v>
      </c>
      <c r="J374" s="41">
        <v>171487</v>
      </c>
      <c r="K374" s="41">
        <v>31398</v>
      </c>
      <c r="L374" s="41">
        <v>347263</v>
      </c>
      <c r="M374" s="41">
        <v>160911</v>
      </c>
      <c r="N374" s="2">
        <f t="shared" si="71"/>
        <v>1202196.6599999999</v>
      </c>
      <c r="O374" s="4">
        <f t="shared" si="72"/>
        <v>1679939</v>
      </c>
      <c r="P374" s="41">
        <v>932</v>
      </c>
      <c r="Q374" s="41">
        <v>59</v>
      </c>
      <c r="R374" s="4">
        <f t="shared" si="73"/>
        <v>76433</v>
      </c>
      <c r="S374" s="6">
        <f t="shared" si="80"/>
        <v>133486.46100000001</v>
      </c>
      <c r="T374" s="65">
        <v>25555384</v>
      </c>
      <c r="U374" s="6">
        <f t="shared" si="81"/>
        <v>25555.383999999998</v>
      </c>
      <c r="V374" s="6">
        <f t="shared" si="74"/>
        <v>107931.07700000002</v>
      </c>
      <c r="W374" s="4">
        <f t="shared" si="82"/>
        <v>2158622</v>
      </c>
      <c r="X374" s="25">
        <f t="shared" si="75"/>
        <v>3914994</v>
      </c>
      <c r="Y374" s="26">
        <v>0</v>
      </c>
      <c r="Z374" s="22">
        <v>0</v>
      </c>
      <c r="AA374" s="4">
        <f t="shared" si="76"/>
        <v>3914994</v>
      </c>
      <c r="AB374" s="26"/>
      <c r="AC374" s="26"/>
      <c r="AD374" s="26"/>
      <c r="AE374" s="26"/>
      <c r="AF374" s="26"/>
      <c r="AG374" s="55">
        <v>0</v>
      </c>
      <c r="AH374" s="55">
        <v>0</v>
      </c>
      <c r="AI374" s="55"/>
      <c r="AJ374" s="7">
        <f t="shared" si="83"/>
        <v>3914994</v>
      </c>
      <c r="AK374" s="48" t="str">
        <f t="shared" si="77"/>
        <v xml:space="preserve"> </v>
      </c>
      <c r="AL374" s="49" t="str">
        <f t="shared" si="78"/>
        <v xml:space="preserve"> </v>
      </c>
    </row>
    <row r="375" spans="1:38" ht="15.95" customHeight="1">
      <c r="A375" s="63" t="s">
        <v>67</v>
      </c>
      <c r="B375" s="63" t="s">
        <v>677</v>
      </c>
      <c r="C375" s="63" t="s">
        <v>223</v>
      </c>
      <c r="D375" s="63" t="s">
        <v>683</v>
      </c>
      <c r="E375" s="20">
        <v>828.16</v>
      </c>
      <c r="F375" s="2">
        <f t="shared" si="79"/>
        <v>1303523.8399999999</v>
      </c>
      <c r="G375" s="64">
        <v>107247.25</v>
      </c>
      <c r="H375" s="41">
        <v>52660</v>
      </c>
      <c r="I375" s="2">
        <f t="shared" si="70"/>
        <v>39495</v>
      </c>
      <c r="J375" s="41">
        <v>83598</v>
      </c>
      <c r="K375" s="41">
        <v>15330</v>
      </c>
      <c r="L375" s="41">
        <v>147001</v>
      </c>
      <c r="M375" s="41">
        <v>10660</v>
      </c>
      <c r="N375" s="2">
        <f t="shared" si="71"/>
        <v>403331.25</v>
      </c>
      <c r="O375" s="4">
        <f t="shared" si="72"/>
        <v>900193</v>
      </c>
      <c r="P375" s="41">
        <v>361</v>
      </c>
      <c r="Q375" s="41">
        <v>64</v>
      </c>
      <c r="R375" s="4">
        <f t="shared" si="73"/>
        <v>32115</v>
      </c>
      <c r="S375" s="6">
        <f t="shared" si="80"/>
        <v>60372.864000000001</v>
      </c>
      <c r="T375" s="65">
        <v>6831035</v>
      </c>
      <c r="U375" s="6">
        <f t="shared" si="81"/>
        <v>6831.0349999999999</v>
      </c>
      <c r="V375" s="6">
        <f t="shared" si="74"/>
        <v>53541.828999999998</v>
      </c>
      <c r="W375" s="4">
        <f t="shared" si="82"/>
        <v>1070837</v>
      </c>
      <c r="X375" s="25">
        <f t="shared" si="75"/>
        <v>2003145</v>
      </c>
      <c r="Y375" s="26">
        <v>0</v>
      </c>
      <c r="Z375" s="22">
        <v>0</v>
      </c>
      <c r="AA375" s="4">
        <f t="shared" si="76"/>
        <v>2003145</v>
      </c>
      <c r="AB375" s="26"/>
      <c r="AC375" s="26"/>
      <c r="AD375" s="26"/>
      <c r="AE375" s="26"/>
      <c r="AF375" s="26"/>
      <c r="AG375" s="55">
        <v>0</v>
      </c>
      <c r="AH375" s="55">
        <v>0</v>
      </c>
      <c r="AI375" s="55"/>
      <c r="AJ375" s="7">
        <f t="shared" si="83"/>
        <v>2003145</v>
      </c>
      <c r="AK375" s="48" t="str">
        <f t="shared" si="77"/>
        <v xml:space="preserve"> </v>
      </c>
      <c r="AL375" s="49" t="str">
        <f t="shared" si="78"/>
        <v xml:space="preserve"> </v>
      </c>
    </row>
    <row r="376" spans="1:38" ht="15.95" customHeight="1">
      <c r="A376" s="63" t="s">
        <v>67</v>
      </c>
      <c r="B376" s="63" t="s">
        <v>677</v>
      </c>
      <c r="C376" s="63" t="s">
        <v>192</v>
      </c>
      <c r="D376" s="63" t="s">
        <v>684</v>
      </c>
      <c r="E376" s="20">
        <v>326.88</v>
      </c>
      <c r="F376" s="2">
        <f t="shared" si="79"/>
        <v>514509.12</v>
      </c>
      <c r="G376" s="64">
        <v>49256.49</v>
      </c>
      <c r="H376" s="41">
        <v>16845</v>
      </c>
      <c r="I376" s="2">
        <f t="shared" si="70"/>
        <v>12633.75</v>
      </c>
      <c r="J376" s="41">
        <v>26760</v>
      </c>
      <c r="K376" s="41">
        <v>4872</v>
      </c>
      <c r="L376" s="41">
        <v>81460</v>
      </c>
      <c r="M376" s="41">
        <v>5480</v>
      </c>
      <c r="N376" s="2">
        <f t="shared" si="71"/>
        <v>180462.24</v>
      </c>
      <c r="O376" s="4">
        <f t="shared" si="72"/>
        <v>334047</v>
      </c>
      <c r="P376" s="41">
        <v>111</v>
      </c>
      <c r="Q376" s="41">
        <v>66</v>
      </c>
      <c r="R376" s="4">
        <f t="shared" si="73"/>
        <v>10183</v>
      </c>
      <c r="S376" s="6">
        <f t="shared" si="80"/>
        <v>23829.552</v>
      </c>
      <c r="T376" s="65">
        <v>3068940</v>
      </c>
      <c r="U376" s="6">
        <f t="shared" si="81"/>
        <v>3068.94</v>
      </c>
      <c r="V376" s="6">
        <f t="shared" si="74"/>
        <v>20760.612000000001</v>
      </c>
      <c r="W376" s="4">
        <f t="shared" si="82"/>
        <v>415212</v>
      </c>
      <c r="X376" s="25">
        <f t="shared" si="75"/>
        <v>759442</v>
      </c>
      <c r="Y376" s="26">
        <v>0</v>
      </c>
      <c r="Z376" s="22">
        <v>0</v>
      </c>
      <c r="AA376" s="4">
        <f t="shared" si="76"/>
        <v>759442</v>
      </c>
      <c r="AB376" s="26"/>
      <c r="AC376" s="26"/>
      <c r="AD376" s="26"/>
      <c r="AE376" s="26"/>
      <c r="AF376" s="26"/>
      <c r="AG376" s="55">
        <v>0</v>
      </c>
      <c r="AH376" s="55">
        <v>0</v>
      </c>
      <c r="AI376" s="55"/>
      <c r="AJ376" s="7">
        <f t="shared" si="83"/>
        <v>759442</v>
      </c>
      <c r="AK376" s="48" t="str">
        <f t="shared" si="77"/>
        <v xml:space="preserve"> </v>
      </c>
      <c r="AL376" s="49" t="str">
        <f t="shared" si="78"/>
        <v xml:space="preserve"> </v>
      </c>
    </row>
    <row r="377" spans="1:38" ht="15.95" customHeight="1">
      <c r="A377" s="63" t="s">
        <v>67</v>
      </c>
      <c r="B377" s="63" t="s">
        <v>677</v>
      </c>
      <c r="C377" s="63" t="s">
        <v>57</v>
      </c>
      <c r="D377" s="63" t="s">
        <v>343</v>
      </c>
      <c r="E377" s="20">
        <v>462.06</v>
      </c>
      <c r="F377" s="2">
        <f t="shared" si="79"/>
        <v>727282.44000000006</v>
      </c>
      <c r="G377" s="64">
        <v>52158.95</v>
      </c>
      <c r="H377" s="41">
        <v>23291</v>
      </c>
      <c r="I377" s="2">
        <f t="shared" si="70"/>
        <v>17468.25</v>
      </c>
      <c r="J377" s="41">
        <v>36980</v>
      </c>
      <c r="K377" s="41">
        <v>6781</v>
      </c>
      <c r="L377" s="41">
        <v>97423</v>
      </c>
      <c r="M377" s="41">
        <v>14182</v>
      </c>
      <c r="N377" s="2">
        <f t="shared" si="71"/>
        <v>224993.2</v>
      </c>
      <c r="O377" s="4">
        <f t="shared" si="72"/>
        <v>502289</v>
      </c>
      <c r="P377" s="41">
        <v>220</v>
      </c>
      <c r="Q377" s="41">
        <v>57</v>
      </c>
      <c r="R377" s="4">
        <f t="shared" si="73"/>
        <v>17431</v>
      </c>
      <c r="S377" s="6">
        <f t="shared" si="80"/>
        <v>33684.173999999999</v>
      </c>
      <c r="T377" s="65">
        <v>3180424</v>
      </c>
      <c r="U377" s="6">
        <f t="shared" si="81"/>
        <v>3180.424</v>
      </c>
      <c r="V377" s="6">
        <f t="shared" si="74"/>
        <v>30503.75</v>
      </c>
      <c r="W377" s="4">
        <f t="shared" si="82"/>
        <v>610075</v>
      </c>
      <c r="X377" s="25">
        <f t="shared" si="75"/>
        <v>1129795</v>
      </c>
      <c r="Y377" s="26">
        <v>0</v>
      </c>
      <c r="Z377" s="22">
        <v>0</v>
      </c>
      <c r="AA377" s="4">
        <f t="shared" si="76"/>
        <v>1129795</v>
      </c>
      <c r="AB377" s="26"/>
      <c r="AC377" s="26"/>
      <c r="AD377" s="26"/>
      <c r="AE377" s="26"/>
      <c r="AF377" s="26"/>
      <c r="AG377" s="55">
        <v>0</v>
      </c>
      <c r="AH377" s="55">
        <v>0</v>
      </c>
      <c r="AI377" s="55"/>
      <c r="AJ377" s="7">
        <f t="shared" si="83"/>
        <v>1129795</v>
      </c>
      <c r="AK377" s="48" t="str">
        <f t="shared" si="77"/>
        <v xml:space="preserve"> </v>
      </c>
      <c r="AL377" s="49" t="str">
        <f t="shared" si="78"/>
        <v xml:space="preserve"> </v>
      </c>
    </row>
    <row r="378" spans="1:38" ht="15.95" customHeight="1">
      <c r="A378" s="63" t="s">
        <v>67</v>
      </c>
      <c r="B378" s="63" t="s">
        <v>677</v>
      </c>
      <c r="C378" s="63" t="s">
        <v>30</v>
      </c>
      <c r="D378" s="63" t="s">
        <v>685</v>
      </c>
      <c r="E378" s="20">
        <v>686.66</v>
      </c>
      <c r="F378" s="2">
        <f t="shared" si="79"/>
        <v>1080802.8399999999</v>
      </c>
      <c r="G378" s="64">
        <v>54650.28</v>
      </c>
      <c r="H378" s="41">
        <v>38672</v>
      </c>
      <c r="I378" s="2">
        <f t="shared" si="70"/>
        <v>29004</v>
      </c>
      <c r="J378" s="41">
        <v>61331</v>
      </c>
      <c r="K378" s="41">
        <v>11218</v>
      </c>
      <c r="L378" s="41">
        <v>151493</v>
      </c>
      <c r="M378" s="41">
        <v>5885</v>
      </c>
      <c r="N378" s="2">
        <f t="shared" si="71"/>
        <v>313581.28000000003</v>
      </c>
      <c r="O378" s="4">
        <f t="shared" si="72"/>
        <v>767222</v>
      </c>
      <c r="P378" s="41">
        <v>191</v>
      </c>
      <c r="Q378" s="41">
        <v>57</v>
      </c>
      <c r="R378" s="4">
        <f t="shared" si="73"/>
        <v>15133</v>
      </c>
      <c r="S378" s="6">
        <f t="shared" si="80"/>
        <v>50057.514000000003</v>
      </c>
      <c r="T378" s="65">
        <v>3399594</v>
      </c>
      <c r="U378" s="6">
        <f t="shared" si="81"/>
        <v>3399.5940000000001</v>
      </c>
      <c r="V378" s="6">
        <f t="shared" si="74"/>
        <v>46657.920000000006</v>
      </c>
      <c r="W378" s="4">
        <f t="shared" si="82"/>
        <v>933158</v>
      </c>
      <c r="X378" s="25">
        <f t="shared" si="75"/>
        <v>1715513</v>
      </c>
      <c r="Y378" s="26">
        <v>0</v>
      </c>
      <c r="Z378" s="22">
        <v>0</v>
      </c>
      <c r="AA378" s="4">
        <f t="shared" si="76"/>
        <v>1715513</v>
      </c>
      <c r="AB378" s="26">
        <v>223</v>
      </c>
      <c r="AC378" s="26"/>
      <c r="AD378" s="26"/>
      <c r="AE378" s="26"/>
      <c r="AF378" s="26"/>
      <c r="AG378" s="55">
        <v>0</v>
      </c>
      <c r="AH378" s="55">
        <v>0</v>
      </c>
      <c r="AI378" s="55"/>
      <c r="AJ378" s="7">
        <f t="shared" si="83"/>
        <v>1715290</v>
      </c>
      <c r="AK378" s="48" t="str">
        <f t="shared" si="77"/>
        <v xml:space="preserve"> </v>
      </c>
      <c r="AL378" s="49" t="str">
        <f t="shared" si="78"/>
        <v xml:space="preserve"> </v>
      </c>
    </row>
    <row r="379" spans="1:38" ht="15.95" customHeight="1">
      <c r="A379" s="63" t="s">
        <v>201</v>
      </c>
      <c r="B379" s="63" t="s">
        <v>686</v>
      </c>
      <c r="C379" s="63" t="s">
        <v>159</v>
      </c>
      <c r="D379" s="63" t="s">
        <v>687</v>
      </c>
      <c r="E379" s="20">
        <v>299.14999999999998</v>
      </c>
      <c r="F379" s="2">
        <f t="shared" si="79"/>
        <v>470862.1</v>
      </c>
      <c r="G379" s="64">
        <v>218327.84</v>
      </c>
      <c r="H379" s="41">
        <v>23666</v>
      </c>
      <c r="I379" s="2">
        <f t="shared" si="70"/>
        <v>17749.5</v>
      </c>
      <c r="J379" s="41">
        <v>25964</v>
      </c>
      <c r="K379" s="41">
        <v>0</v>
      </c>
      <c r="L379" s="41">
        <v>0</v>
      </c>
      <c r="M379" s="41">
        <v>6327</v>
      </c>
      <c r="N379" s="2">
        <f t="shared" si="71"/>
        <v>268368.33999999997</v>
      </c>
      <c r="O379" s="4">
        <f t="shared" si="72"/>
        <v>202494</v>
      </c>
      <c r="P379" s="41">
        <v>53</v>
      </c>
      <c r="Q379" s="41">
        <v>81</v>
      </c>
      <c r="R379" s="4">
        <f t="shared" si="73"/>
        <v>5967</v>
      </c>
      <c r="S379" s="6">
        <f t="shared" si="80"/>
        <v>21808.035</v>
      </c>
      <c r="T379" s="65">
        <v>14004351</v>
      </c>
      <c r="U379" s="6">
        <f t="shared" si="81"/>
        <v>14004.351000000001</v>
      </c>
      <c r="V379" s="6">
        <f t="shared" si="74"/>
        <v>7803.6839999999993</v>
      </c>
      <c r="W379" s="4">
        <f t="shared" si="82"/>
        <v>156074</v>
      </c>
      <c r="X379" s="25">
        <f t="shared" si="75"/>
        <v>364535</v>
      </c>
      <c r="Y379" s="26">
        <v>0</v>
      </c>
      <c r="Z379" s="22">
        <v>0</v>
      </c>
      <c r="AA379" s="4">
        <f t="shared" si="76"/>
        <v>364535</v>
      </c>
      <c r="AB379" s="26"/>
      <c r="AC379" s="26"/>
      <c r="AD379" s="26"/>
      <c r="AE379" s="26"/>
      <c r="AF379" s="26"/>
      <c r="AG379" s="55">
        <v>0</v>
      </c>
      <c r="AH379" s="55">
        <v>0</v>
      </c>
      <c r="AI379" s="55"/>
      <c r="AJ379" s="7">
        <f t="shared" si="83"/>
        <v>364535</v>
      </c>
      <c r="AK379" s="48" t="str">
        <f t="shared" si="77"/>
        <v xml:space="preserve"> </v>
      </c>
      <c r="AL379" s="49" t="str">
        <f t="shared" si="78"/>
        <v xml:space="preserve"> </v>
      </c>
    </row>
    <row r="380" spans="1:38" ht="15.95" customHeight="1">
      <c r="A380" s="63" t="s">
        <v>201</v>
      </c>
      <c r="B380" s="63" t="s">
        <v>686</v>
      </c>
      <c r="C380" s="63" t="s">
        <v>202</v>
      </c>
      <c r="D380" s="63" t="s">
        <v>688</v>
      </c>
      <c r="E380" s="20">
        <v>194</v>
      </c>
      <c r="F380" s="2">
        <f t="shared" si="79"/>
        <v>305356</v>
      </c>
      <c r="G380" s="64">
        <v>88330.14</v>
      </c>
      <c r="H380" s="41">
        <v>8525</v>
      </c>
      <c r="I380" s="2">
        <f t="shared" si="70"/>
        <v>6393.75</v>
      </c>
      <c r="J380" s="41">
        <v>9333</v>
      </c>
      <c r="K380" s="41">
        <v>0</v>
      </c>
      <c r="L380" s="41">
        <v>0</v>
      </c>
      <c r="M380" s="41">
        <v>65017</v>
      </c>
      <c r="N380" s="2">
        <f t="shared" si="71"/>
        <v>169073.89</v>
      </c>
      <c r="O380" s="4">
        <f t="shared" si="72"/>
        <v>136282</v>
      </c>
      <c r="P380" s="41">
        <v>57</v>
      </c>
      <c r="Q380" s="41">
        <v>167</v>
      </c>
      <c r="R380" s="4">
        <f t="shared" si="73"/>
        <v>13231</v>
      </c>
      <c r="S380" s="6">
        <f t="shared" si="80"/>
        <v>14142.6</v>
      </c>
      <c r="T380" s="65">
        <v>4888220</v>
      </c>
      <c r="U380" s="6">
        <f t="shared" si="81"/>
        <v>4888.22</v>
      </c>
      <c r="V380" s="6">
        <f t="shared" si="74"/>
        <v>9254.380000000001</v>
      </c>
      <c r="W380" s="4">
        <f t="shared" si="82"/>
        <v>185088</v>
      </c>
      <c r="X380" s="25">
        <f t="shared" si="75"/>
        <v>334601</v>
      </c>
      <c r="Y380" s="26">
        <v>0</v>
      </c>
      <c r="Z380" s="22">
        <v>0</v>
      </c>
      <c r="AA380" s="4">
        <f t="shared" si="76"/>
        <v>334601</v>
      </c>
      <c r="AB380" s="26"/>
      <c r="AC380" s="26"/>
      <c r="AD380" s="26"/>
      <c r="AE380" s="26"/>
      <c r="AF380" s="26"/>
      <c r="AG380" s="55">
        <v>0</v>
      </c>
      <c r="AH380" s="55">
        <v>0</v>
      </c>
      <c r="AI380" s="55"/>
      <c r="AJ380" s="7">
        <f t="shared" si="83"/>
        <v>334601</v>
      </c>
      <c r="AK380" s="48" t="str">
        <f t="shared" si="77"/>
        <v xml:space="preserve"> </v>
      </c>
      <c r="AL380" s="49" t="str">
        <f t="shared" si="78"/>
        <v xml:space="preserve"> </v>
      </c>
    </row>
    <row r="381" spans="1:38" ht="15.95" customHeight="1">
      <c r="A381" s="63" t="s">
        <v>201</v>
      </c>
      <c r="B381" s="63" t="s">
        <v>686</v>
      </c>
      <c r="C381" s="63" t="s">
        <v>107</v>
      </c>
      <c r="D381" s="63" t="s">
        <v>689</v>
      </c>
      <c r="E381" s="20">
        <v>154.81</v>
      </c>
      <c r="F381" s="2">
        <f t="shared" si="79"/>
        <v>243670.94</v>
      </c>
      <c r="G381" s="64">
        <v>125344.94</v>
      </c>
      <c r="H381" s="41">
        <v>10808</v>
      </c>
      <c r="I381" s="2">
        <f t="shared" si="70"/>
        <v>8106</v>
      </c>
      <c r="J381" s="41">
        <v>11852</v>
      </c>
      <c r="K381" s="41">
        <v>0</v>
      </c>
      <c r="L381" s="41">
        <v>0</v>
      </c>
      <c r="M381" s="41">
        <v>63899</v>
      </c>
      <c r="N381" s="2">
        <f t="shared" si="71"/>
        <v>209201.94</v>
      </c>
      <c r="O381" s="4">
        <f t="shared" si="72"/>
        <v>34469</v>
      </c>
      <c r="P381" s="41">
        <v>40</v>
      </c>
      <c r="Q381" s="41">
        <v>132</v>
      </c>
      <c r="R381" s="4">
        <f t="shared" si="73"/>
        <v>7339</v>
      </c>
      <c r="S381" s="6">
        <f t="shared" si="80"/>
        <v>11285.648999999999</v>
      </c>
      <c r="T381" s="65">
        <v>7661307</v>
      </c>
      <c r="U381" s="6">
        <f t="shared" si="81"/>
        <v>7661.3069999999998</v>
      </c>
      <c r="V381" s="6">
        <f t="shared" si="74"/>
        <v>3624.3419999999996</v>
      </c>
      <c r="W381" s="4">
        <f t="shared" si="82"/>
        <v>72487</v>
      </c>
      <c r="X381" s="25">
        <f t="shared" si="75"/>
        <v>114295</v>
      </c>
      <c r="Y381" s="26">
        <v>0</v>
      </c>
      <c r="Z381" s="22">
        <v>0</v>
      </c>
      <c r="AA381" s="4">
        <f t="shared" si="76"/>
        <v>114295</v>
      </c>
      <c r="AB381" s="26"/>
      <c r="AC381" s="26"/>
      <c r="AD381" s="26"/>
      <c r="AE381" s="26"/>
      <c r="AF381" s="26"/>
      <c r="AG381" s="55">
        <v>0</v>
      </c>
      <c r="AH381" s="55">
        <v>0</v>
      </c>
      <c r="AI381" s="55"/>
      <c r="AJ381" s="7">
        <f t="shared" si="83"/>
        <v>114295</v>
      </c>
      <c r="AK381" s="48" t="str">
        <f t="shared" si="77"/>
        <v xml:space="preserve"> </v>
      </c>
      <c r="AL381" s="49" t="str">
        <f t="shared" si="78"/>
        <v xml:space="preserve"> </v>
      </c>
    </row>
    <row r="382" spans="1:38" ht="15.95" customHeight="1">
      <c r="A382" s="63" t="s">
        <v>201</v>
      </c>
      <c r="B382" s="63" t="s">
        <v>686</v>
      </c>
      <c r="C382" s="63" t="s">
        <v>36</v>
      </c>
      <c r="D382" s="63" t="s">
        <v>690</v>
      </c>
      <c r="E382" s="20">
        <v>469.34</v>
      </c>
      <c r="F382" s="2">
        <f t="shared" si="79"/>
        <v>738741.15999999992</v>
      </c>
      <c r="G382" s="64">
        <v>292298.96000000002</v>
      </c>
      <c r="H382" s="41">
        <v>37107</v>
      </c>
      <c r="I382" s="2">
        <f t="shared" si="70"/>
        <v>27830.25</v>
      </c>
      <c r="J382" s="41">
        <v>40623</v>
      </c>
      <c r="K382" s="41">
        <v>0</v>
      </c>
      <c r="L382" s="41">
        <v>0</v>
      </c>
      <c r="M382" s="41">
        <v>10120</v>
      </c>
      <c r="N382" s="2">
        <f t="shared" si="71"/>
        <v>370872.21</v>
      </c>
      <c r="O382" s="4">
        <f t="shared" si="72"/>
        <v>367869</v>
      </c>
      <c r="P382" s="41">
        <v>248</v>
      </c>
      <c r="Q382" s="41">
        <v>46</v>
      </c>
      <c r="R382" s="4">
        <f t="shared" si="73"/>
        <v>15857</v>
      </c>
      <c r="S382" s="6">
        <f t="shared" si="80"/>
        <v>34214.885999999999</v>
      </c>
      <c r="T382" s="65">
        <v>17367734</v>
      </c>
      <c r="U382" s="6">
        <f t="shared" si="81"/>
        <v>17367.734</v>
      </c>
      <c r="V382" s="6">
        <f t="shared" si="74"/>
        <v>16847.151999999998</v>
      </c>
      <c r="W382" s="4">
        <f t="shared" si="82"/>
        <v>336943</v>
      </c>
      <c r="X382" s="25">
        <f t="shared" si="75"/>
        <v>720669</v>
      </c>
      <c r="Y382" s="26">
        <v>0</v>
      </c>
      <c r="Z382" s="22">
        <v>0</v>
      </c>
      <c r="AA382" s="4">
        <f t="shared" si="76"/>
        <v>720669</v>
      </c>
      <c r="AB382" s="26"/>
      <c r="AC382" s="26"/>
      <c r="AD382" s="26"/>
      <c r="AE382" s="26"/>
      <c r="AF382" s="26"/>
      <c r="AG382" s="55">
        <v>0</v>
      </c>
      <c r="AH382" s="55">
        <v>0</v>
      </c>
      <c r="AI382" s="55"/>
      <c r="AJ382" s="7">
        <f t="shared" si="83"/>
        <v>720669</v>
      </c>
      <c r="AK382" s="48" t="str">
        <f t="shared" si="77"/>
        <v xml:space="preserve"> </v>
      </c>
      <c r="AL382" s="49" t="str">
        <f t="shared" si="78"/>
        <v xml:space="preserve"> </v>
      </c>
    </row>
    <row r="383" spans="1:38" ht="15.95" customHeight="1">
      <c r="A383" s="63" t="s">
        <v>201</v>
      </c>
      <c r="B383" s="63" t="s">
        <v>686</v>
      </c>
      <c r="C383" s="63" t="s">
        <v>37</v>
      </c>
      <c r="D383" s="63" t="s">
        <v>691</v>
      </c>
      <c r="E383" s="20">
        <v>369.14</v>
      </c>
      <c r="F383" s="2">
        <f t="shared" si="79"/>
        <v>581026.36</v>
      </c>
      <c r="G383" s="64">
        <v>147326.22</v>
      </c>
      <c r="H383" s="41">
        <v>30307</v>
      </c>
      <c r="I383" s="2">
        <f t="shared" si="70"/>
        <v>22730.25</v>
      </c>
      <c r="J383" s="41">
        <v>33222</v>
      </c>
      <c r="K383" s="41">
        <v>0</v>
      </c>
      <c r="L383" s="41">
        <v>0</v>
      </c>
      <c r="M383" s="41">
        <v>0</v>
      </c>
      <c r="N383" s="2">
        <f t="shared" si="71"/>
        <v>203278.47</v>
      </c>
      <c r="O383" s="4">
        <f t="shared" si="72"/>
        <v>377748</v>
      </c>
      <c r="P383" s="41">
        <v>158</v>
      </c>
      <c r="Q383" s="41">
        <v>33</v>
      </c>
      <c r="R383" s="4">
        <f t="shared" si="73"/>
        <v>7247</v>
      </c>
      <c r="S383" s="6">
        <f t="shared" si="80"/>
        <v>26910.306</v>
      </c>
      <c r="T383" s="65">
        <v>8600480</v>
      </c>
      <c r="U383" s="6">
        <f t="shared" si="81"/>
        <v>8600.48</v>
      </c>
      <c r="V383" s="6">
        <f t="shared" si="74"/>
        <v>18309.826000000001</v>
      </c>
      <c r="W383" s="4">
        <f t="shared" si="82"/>
        <v>366197</v>
      </c>
      <c r="X383" s="25">
        <f t="shared" si="75"/>
        <v>751192</v>
      </c>
      <c r="Y383" s="26">
        <v>0</v>
      </c>
      <c r="Z383" s="22">
        <v>0</v>
      </c>
      <c r="AA383" s="4">
        <f t="shared" si="76"/>
        <v>751192</v>
      </c>
      <c r="AB383" s="26"/>
      <c r="AC383" s="26"/>
      <c r="AD383" s="26"/>
      <c r="AE383" s="26"/>
      <c r="AF383" s="26"/>
      <c r="AG383" s="55">
        <v>0</v>
      </c>
      <c r="AH383" s="55">
        <v>0</v>
      </c>
      <c r="AI383" s="55"/>
      <c r="AJ383" s="7">
        <f t="shared" si="83"/>
        <v>751192</v>
      </c>
      <c r="AK383" s="48" t="str">
        <f t="shared" si="77"/>
        <v xml:space="preserve"> </v>
      </c>
      <c r="AL383" s="49" t="str">
        <f t="shared" si="78"/>
        <v xml:space="preserve"> </v>
      </c>
    </row>
    <row r="384" spans="1:38" ht="15.95" customHeight="1">
      <c r="A384" s="63" t="s">
        <v>201</v>
      </c>
      <c r="B384" s="63" t="s">
        <v>686</v>
      </c>
      <c r="C384" s="63" t="s">
        <v>191</v>
      </c>
      <c r="D384" s="63" t="s">
        <v>692</v>
      </c>
      <c r="E384" s="20">
        <v>1352.63</v>
      </c>
      <c r="F384" s="2">
        <f t="shared" si="79"/>
        <v>2129039.62</v>
      </c>
      <c r="G384" s="64">
        <v>378443.58</v>
      </c>
      <c r="H384" s="41">
        <v>108243</v>
      </c>
      <c r="I384" s="2">
        <f t="shared" si="70"/>
        <v>81182.25</v>
      </c>
      <c r="J384" s="41">
        <v>118600</v>
      </c>
      <c r="K384" s="41">
        <v>306337</v>
      </c>
      <c r="L384" s="41">
        <v>527935</v>
      </c>
      <c r="M384" s="41">
        <v>82932</v>
      </c>
      <c r="N384" s="2">
        <f t="shared" si="71"/>
        <v>1495429.83</v>
      </c>
      <c r="O384" s="4">
        <f t="shared" si="72"/>
        <v>633610</v>
      </c>
      <c r="P384" s="41">
        <v>402</v>
      </c>
      <c r="Q384" s="41">
        <v>117</v>
      </c>
      <c r="R384" s="4">
        <f t="shared" si="73"/>
        <v>65377</v>
      </c>
      <c r="S384" s="6">
        <f t="shared" si="80"/>
        <v>98606.726999999999</v>
      </c>
      <c r="T384" s="65">
        <v>21774659</v>
      </c>
      <c r="U384" s="6">
        <f t="shared" si="81"/>
        <v>21774.659</v>
      </c>
      <c r="V384" s="6">
        <f t="shared" si="74"/>
        <v>76832.067999999999</v>
      </c>
      <c r="W384" s="4">
        <f t="shared" si="82"/>
        <v>1536641</v>
      </c>
      <c r="X384" s="25">
        <f t="shared" si="75"/>
        <v>2235628</v>
      </c>
      <c r="Y384" s="26">
        <v>0</v>
      </c>
      <c r="Z384" s="22">
        <v>0</v>
      </c>
      <c r="AA384" s="4">
        <f t="shared" si="76"/>
        <v>2235628</v>
      </c>
      <c r="AB384" s="26">
        <v>2442</v>
      </c>
      <c r="AC384" s="26"/>
      <c r="AD384" s="26"/>
      <c r="AE384" s="26"/>
      <c r="AF384" s="26"/>
      <c r="AG384" s="55">
        <v>0</v>
      </c>
      <c r="AH384" s="55">
        <v>0</v>
      </c>
      <c r="AI384" s="55">
        <v>2029</v>
      </c>
      <c r="AJ384" s="7">
        <f t="shared" si="83"/>
        <v>2235215</v>
      </c>
      <c r="AK384" s="48" t="str">
        <f t="shared" si="77"/>
        <v xml:space="preserve"> </v>
      </c>
      <c r="AL384" s="49" t="str">
        <f t="shared" si="78"/>
        <v xml:space="preserve"> </v>
      </c>
    </row>
    <row r="385" spans="1:38" ht="15.95" customHeight="1">
      <c r="A385" s="63" t="s">
        <v>201</v>
      </c>
      <c r="B385" s="63" t="s">
        <v>686</v>
      </c>
      <c r="C385" s="63" t="s">
        <v>209</v>
      </c>
      <c r="D385" s="63" t="s">
        <v>693</v>
      </c>
      <c r="E385" s="20">
        <v>541.65</v>
      </c>
      <c r="F385" s="2">
        <f t="shared" si="79"/>
        <v>852557.1</v>
      </c>
      <c r="G385" s="64">
        <v>244256.05</v>
      </c>
      <c r="H385" s="41">
        <v>31752</v>
      </c>
      <c r="I385" s="2">
        <f t="shared" si="70"/>
        <v>23814</v>
      </c>
      <c r="J385" s="41">
        <v>34758</v>
      </c>
      <c r="K385" s="41">
        <v>89923</v>
      </c>
      <c r="L385" s="41">
        <v>163368</v>
      </c>
      <c r="M385" s="41">
        <v>112604</v>
      </c>
      <c r="N385" s="2">
        <f t="shared" si="71"/>
        <v>668723.05000000005</v>
      </c>
      <c r="O385" s="4">
        <f t="shared" si="72"/>
        <v>183834</v>
      </c>
      <c r="P385" s="41">
        <v>153</v>
      </c>
      <c r="Q385" s="41">
        <v>161</v>
      </c>
      <c r="R385" s="4">
        <f t="shared" si="73"/>
        <v>34240</v>
      </c>
      <c r="S385" s="6">
        <f t="shared" si="80"/>
        <v>39486.285000000003</v>
      </c>
      <c r="T385" s="65">
        <v>14283799</v>
      </c>
      <c r="U385" s="6">
        <f t="shared" si="81"/>
        <v>14283.799000000001</v>
      </c>
      <c r="V385" s="6">
        <f t="shared" si="74"/>
        <v>25202.486000000004</v>
      </c>
      <c r="W385" s="4">
        <f t="shared" si="82"/>
        <v>504050</v>
      </c>
      <c r="X385" s="25">
        <f t="shared" si="75"/>
        <v>722124</v>
      </c>
      <c r="Y385" s="26">
        <v>0</v>
      </c>
      <c r="Z385" s="22">
        <v>0</v>
      </c>
      <c r="AA385" s="4">
        <f t="shared" si="76"/>
        <v>722124</v>
      </c>
      <c r="AB385" s="26"/>
      <c r="AC385" s="26"/>
      <c r="AD385" s="26"/>
      <c r="AE385" s="26"/>
      <c r="AF385" s="26"/>
      <c r="AG385" s="55">
        <v>0</v>
      </c>
      <c r="AH385" s="55">
        <v>0</v>
      </c>
      <c r="AI385" s="55"/>
      <c r="AJ385" s="7">
        <f t="shared" si="83"/>
        <v>722124</v>
      </c>
      <c r="AK385" s="48" t="str">
        <f t="shared" si="77"/>
        <v xml:space="preserve"> </v>
      </c>
      <c r="AL385" s="49" t="str">
        <f t="shared" si="78"/>
        <v xml:space="preserve"> </v>
      </c>
    </row>
    <row r="386" spans="1:38" ht="15.95" customHeight="1">
      <c r="A386" s="63" t="s">
        <v>201</v>
      </c>
      <c r="B386" s="63" t="s">
        <v>686</v>
      </c>
      <c r="C386" s="63" t="s">
        <v>18</v>
      </c>
      <c r="D386" s="63" t="s">
        <v>694</v>
      </c>
      <c r="E386" s="20">
        <v>726.57</v>
      </c>
      <c r="F386" s="2">
        <f t="shared" si="79"/>
        <v>1143621.1800000002</v>
      </c>
      <c r="G386" s="64">
        <v>252700.93</v>
      </c>
      <c r="H386" s="41">
        <v>53825</v>
      </c>
      <c r="I386" s="2">
        <f t="shared" si="70"/>
        <v>40368.75</v>
      </c>
      <c r="J386" s="41">
        <v>58970</v>
      </c>
      <c r="K386" s="41">
        <v>152337</v>
      </c>
      <c r="L386" s="41">
        <v>241754</v>
      </c>
      <c r="M386" s="41">
        <v>89098</v>
      </c>
      <c r="N386" s="2">
        <f t="shared" si="71"/>
        <v>835228.67999999993</v>
      </c>
      <c r="O386" s="4">
        <f t="shared" si="72"/>
        <v>308393</v>
      </c>
      <c r="P386" s="41">
        <v>181</v>
      </c>
      <c r="Q386" s="41">
        <v>101</v>
      </c>
      <c r="R386" s="4">
        <f t="shared" si="73"/>
        <v>25411</v>
      </c>
      <c r="S386" s="6">
        <f t="shared" si="80"/>
        <v>52966.953000000001</v>
      </c>
      <c r="T386" s="65">
        <v>15168123</v>
      </c>
      <c r="U386" s="6">
        <f t="shared" si="81"/>
        <v>15168.123</v>
      </c>
      <c r="V386" s="6">
        <f t="shared" si="74"/>
        <v>37798.83</v>
      </c>
      <c r="W386" s="4">
        <f t="shared" si="82"/>
        <v>755977</v>
      </c>
      <c r="X386" s="25">
        <f t="shared" si="75"/>
        <v>1089781</v>
      </c>
      <c r="Y386" s="26">
        <v>0</v>
      </c>
      <c r="Z386" s="22">
        <v>0</v>
      </c>
      <c r="AA386" s="4">
        <f t="shared" si="76"/>
        <v>1089781</v>
      </c>
      <c r="AB386" s="26"/>
      <c r="AC386" s="26"/>
      <c r="AD386" s="26"/>
      <c r="AE386" s="26"/>
      <c r="AF386" s="26"/>
      <c r="AG386" s="55">
        <v>0</v>
      </c>
      <c r="AH386" s="55">
        <v>0</v>
      </c>
      <c r="AI386" s="55"/>
      <c r="AJ386" s="7">
        <f t="shared" si="83"/>
        <v>1089781</v>
      </c>
      <c r="AK386" s="48" t="str">
        <f t="shared" si="77"/>
        <v xml:space="preserve"> </v>
      </c>
      <c r="AL386" s="49" t="str">
        <f t="shared" si="78"/>
        <v xml:space="preserve"> </v>
      </c>
    </row>
    <row r="387" spans="1:38" ht="15.95" customHeight="1">
      <c r="A387" s="63" t="s">
        <v>201</v>
      </c>
      <c r="B387" s="63" t="s">
        <v>686</v>
      </c>
      <c r="C387" s="63" t="s">
        <v>239</v>
      </c>
      <c r="D387" s="63" t="s">
        <v>695</v>
      </c>
      <c r="E387" s="20">
        <v>228.21</v>
      </c>
      <c r="F387" s="2">
        <f t="shared" si="79"/>
        <v>359202.54000000004</v>
      </c>
      <c r="G387" s="64">
        <v>79539.37</v>
      </c>
      <c r="H387" s="41">
        <v>38096</v>
      </c>
      <c r="I387" s="2">
        <f t="shared" si="70"/>
        <v>28572</v>
      </c>
      <c r="J387" s="41">
        <v>41910</v>
      </c>
      <c r="K387" s="41">
        <v>107486</v>
      </c>
      <c r="L387" s="41">
        <v>105053</v>
      </c>
      <c r="M387" s="41">
        <v>49279</v>
      </c>
      <c r="N387" s="2">
        <f t="shared" si="71"/>
        <v>411839.37</v>
      </c>
      <c r="O387" s="4">
        <f t="shared" si="72"/>
        <v>0</v>
      </c>
      <c r="P387" s="41">
        <v>38</v>
      </c>
      <c r="Q387" s="41">
        <v>152</v>
      </c>
      <c r="R387" s="4">
        <f t="shared" si="73"/>
        <v>8029</v>
      </c>
      <c r="S387" s="6">
        <f t="shared" si="80"/>
        <v>16636.508999999998</v>
      </c>
      <c r="T387" s="65">
        <v>4624382</v>
      </c>
      <c r="U387" s="6">
        <f t="shared" si="81"/>
        <v>4624.3819999999996</v>
      </c>
      <c r="V387" s="6">
        <f t="shared" si="74"/>
        <v>12012.126999999999</v>
      </c>
      <c r="W387" s="4">
        <f t="shared" si="82"/>
        <v>240243</v>
      </c>
      <c r="X387" s="25">
        <f t="shared" si="75"/>
        <v>248272</v>
      </c>
      <c r="Y387" s="26">
        <v>0</v>
      </c>
      <c r="Z387" s="22">
        <v>0</v>
      </c>
      <c r="AA387" s="4">
        <f t="shared" si="76"/>
        <v>248272</v>
      </c>
      <c r="AB387" s="26"/>
      <c r="AC387" s="26"/>
      <c r="AD387" s="26"/>
      <c r="AE387" s="26"/>
      <c r="AF387" s="26"/>
      <c r="AG387" s="55">
        <v>0</v>
      </c>
      <c r="AH387" s="55">
        <v>0</v>
      </c>
      <c r="AI387" s="55"/>
      <c r="AJ387" s="7">
        <f t="shared" si="83"/>
        <v>248272</v>
      </c>
      <c r="AK387" s="48">
        <f t="shared" si="77"/>
        <v>1</v>
      </c>
      <c r="AL387" s="49" t="str">
        <f t="shared" si="78"/>
        <v xml:space="preserve"> </v>
      </c>
    </row>
    <row r="388" spans="1:38" ht="15.95" customHeight="1">
      <c r="A388" s="63" t="s">
        <v>201</v>
      </c>
      <c r="B388" s="63" t="s">
        <v>686</v>
      </c>
      <c r="C388" s="63" t="s">
        <v>83</v>
      </c>
      <c r="D388" s="63" t="s">
        <v>696</v>
      </c>
      <c r="E388" s="20">
        <v>968.3</v>
      </c>
      <c r="F388" s="2">
        <f t="shared" si="79"/>
        <v>1524104.2</v>
      </c>
      <c r="G388" s="64">
        <v>232722.87</v>
      </c>
      <c r="H388" s="41">
        <v>80481</v>
      </c>
      <c r="I388" s="2">
        <f t="shared" ref="I388:I453" si="84">ROUND(H388*0.75,2)</f>
        <v>60360.75</v>
      </c>
      <c r="J388" s="41">
        <v>88259</v>
      </c>
      <c r="K388" s="41">
        <v>227620</v>
      </c>
      <c r="L388" s="41">
        <v>367330</v>
      </c>
      <c r="M388" s="41">
        <v>157802</v>
      </c>
      <c r="N388" s="2">
        <f t="shared" ref="N388:N451" si="85">SUM(G388+I388+J388+K388+L388+M388)</f>
        <v>1134094.6200000001</v>
      </c>
      <c r="O388" s="4">
        <f t="shared" ref="O388:O451" si="86">IF(F388&gt;N388,ROUND(SUM(F388-N388),0),0)</f>
        <v>390010</v>
      </c>
      <c r="P388" s="41">
        <v>306</v>
      </c>
      <c r="Q388" s="41">
        <v>90</v>
      </c>
      <c r="R388" s="4">
        <f t="shared" ref="R388:R453" si="87">ROUND(SUM(P388*Q388*1.39),0)</f>
        <v>38281</v>
      </c>
      <c r="S388" s="6">
        <f t="shared" si="80"/>
        <v>70589.070000000007</v>
      </c>
      <c r="T388" s="65">
        <v>14019450</v>
      </c>
      <c r="U388" s="6">
        <f t="shared" si="81"/>
        <v>14019.45</v>
      </c>
      <c r="V388" s="6">
        <f t="shared" ref="V388:V453" si="88">IF(S388-U388&lt;0,0,S388-U388)</f>
        <v>56569.62000000001</v>
      </c>
      <c r="W388" s="4">
        <f t="shared" si="82"/>
        <v>1131392</v>
      </c>
      <c r="X388" s="25">
        <f t="shared" ref="X388:X451" si="89">SUM(O388+R388+W388)</f>
        <v>1559683</v>
      </c>
      <c r="Y388" s="26">
        <v>0</v>
      </c>
      <c r="Z388" s="22">
        <v>0</v>
      </c>
      <c r="AA388" s="4">
        <f t="shared" ref="AA388:AA451" si="90">ROUND(X388+Z388,0)</f>
        <v>1559683</v>
      </c>
      <c r="AB388" s="26"/>
      <c r="AC388" s="26"/>
      <c r="AD388" s="26"/>
      <c r="AE388" s="26"/>
      <c r="AF388" s="26"/>
      <c r="AG388" s="55">
        <v>0</v>
      </c>
      <c r="AH388" s="55">
        <v>0</v>
      </c>
      <c r="AI388" s="55"/>
      <c r="AJ388" s="7">
        <f t="shared" si="83"/>
        <v>1559683</v>
      </c>
      <c r="AK388" s="48" t="str">
        <f t="shared" ref="AK388:AK451" si="91">IF(O388&gt;0," ",1)</f>
        <v xml:space="preserve"> </v>
      </c>
      <c r="AL388" s="49" t="str">
        <f t="shared" ref="AL388:AL451" si="92">IF(W388&gt;0," ",1)</f>
        <v xml:space="preserve"> </v>
      </c>
    </row>
    <row r="389" spans="1:38" ht="15.95" customHeight="1">
      <c r="A389" s="63" t="s">
        <v>201</v>
      </c>
      <c r="B389" s="63" t="s">
        <v>686</v>
      </c>
      <c r="C389" s="63" t="s">
        <v>218</v>
      </c>
      <c r="D389" s="63" t="s">
        <v>697</v>
      </c>
      <c r="E389" s="20">
        <v>520.83000000000004</v>
      </c>
      <c r="F389" s="2">
        <f t="shared" ref="F389:F452" si="93">SUM(E389*$F$3)</f>
        <v>819786.42</v>
      </c>
      <c r="G389" s="64">
        <v>229338.1</v>
      </c>
      <c r="H389" s="41">
        <v>39019</v>
      </c>
      <c r="I389" s="2">
        <f t="shared" si="84"/>
        <v>29264.25</v>
      </c>
      <c r="J389" s="41">
        <v>42807</v>
      </c>
      <c r="K389" s="41">
        <v>110320</v>
      </c>
      <c r="L389" s="41">
        <v>193485</v>
      </c>
      <c r="M389" s="41">
        <v>32766</v>
      </c>
      <c r="N389" s="2">
        <f t="shared" si="85"/>
        <v>637980.35</v>
      </c>
      <c r="O389" s="4">
        <f t="shared" si="86"/>
        <v>181806</v>
      </c>
      <c r="P389" s="41">
        <v>287</v>
      </c>
      <c r="Q389" s="41">
        <v>79</v>
      </c>
      <c r="R389" s="4">
        <f t="shared" si="87"/>
        <v>31515</v>
      </c>
      <c r="S389" s="6">
        <f t="shared" ref="S389:S452" si="94">ROUND(SUM(E389*$S$3),4)</f>
        <v>37968.506999999998</v>
      </c>
      <c r="T389" s="65">
        <v>13933056</v>
      </c>
      <c r="U389" s="6">
        <f t="shared" ref="U389:U454" si="95">ROUND(T389/1000,4)</f>
        <v>13933.056</v>
      </c>
      <c r="V389" s="6">
        <f t="shared" si="88"/>
        <v>24035.450999999997</v>
      </c>
      <c r="W389" s="4">
        <f t="shared" ref="W389:W452" si="96">IF(V389&gt;0,ROUND(SUM(V389*$W$3),0),0)</f>
        <v>480709</v>
      </c>
      <c r="X389" s="25">
        <f t="shared" si="89"/>
        <v>694030</v>
      </c>
      <c r="Y389" s="26">
        <v>0</v>
      </c>
      <c r="Z389" s="22">
        <v>0</v>
      </c>
      <c r="AA389" s="4">
        <f t="shared" si="90"/>
        <v>694030</v>
      </c>
      <c r="AB389" s="26"/>
      <c r="AC389" s="26"/>
      <c r="AD389" s="26"/>
      <c r="AE389" s="26"/>
      <c r="AF389" s="26"/>
      <c r="AG389" s="55">
        <v>0</v>
      </c>
      <c r="AH389" s="55">
        <v>0</v>
      </c>
      <c r="AI389" s="55"/>
      <c r="AJ389" s="7">
        <f t="shared" si="83"/>
        <v>694030</v>
      </c>
      <c r="AK389" s="48" t="str">
        <f t="shared" si="91"/>
        <v xml:space="preserve"> </v>
      </c>
      <c r="AL389" s="49" t="str">
        <f t="shared" si="92"/>
        <v xml:space="preserve"> </v>
      </c>
    </row>
    <row r="390" spans="1:38" ht="15.95" customHeight="1">
      <c r="A390" s="63" t="s">
        <v>201</v>
      </c>
      <c r="B390" s="63" t="s">
        <v>686</v>
      </c>
      <c r="C390" s="63" t="s">
        <v>60</v>
      </c>
      <c r="D390" s="63" t="s">
        <v>698</v>
      </c>
      <c r="E390" s="20">
        <v>905.07</v>
      </c>
      <c r="F390" s="2">
        <f t="shared" si="93"/>
        <v>1424580.1800000002</v>
      </c>
      <c r="G390" s="64">
        <v>278504.2</v>
      </c>
      <c r="H390" s="41">
        <v>56163</v>
      </c>
      <c r="I390" s="2">
        <f t="shared" si="84"/>
        <v>42122.25</v>
      </c>
      <c r="J390" s="41">
        <v>61587</v>
      </c>
      <c r="K390" s="41">
        <v>158851</v>
      </c>
      <c r="L390" s="41">
        <v>266337</v>
      </c>
      <c r="M390" s="41">
        <v>215421</v>
      </c>
      <c r="N390" s="2">
        <f t="shared" si="85"/>
        <v>1022822.45</v>
      </c>
      <c r="O390" s="4">
        <f t="shared" si="86"/>
        <v>401758</v>
      </c>
      <c r="P390" s="41">
        <v>218</v>
      </c>
      <c r="Q390" s="41">
        <v>121</v>
      </c>
      <c r="R390" s="4">
        <f t="shared" si="87"/>
        <v>36665</v>
      </c>
      <c r="S390" s="6">
        <f t="shared" si="94"/>
        <v>65979.603000000003</v>
      </c>
      <c r="T390" s="65">
        <v>16705182</v>
      </c>
      <c r="U390" s="6">
        <f t="shared" si="95"/>
        <v>16705.182000000001</v>
      </c>
      <c r="V390" s="6">
        <f t="shared" si="88"/>
        <v>49274.421000000002</v>
      </c>
      <c r="W390" s="4">
        <f t="shared" si="96"/>
        <v>985488</v>
      </c>
      <c r="X390" s="25">
        <f t="shared" si="89"/>
        <v>1423911</v>
      </c>
      <c r="Y390" s="26">
        <v>0</v>
      </c>
      <c r="Z390" s="22">
        <v>0</v>
      </c>
      <c r="AA390" s="4">
        <f t="shared" si="90"/>
        <v>1423911</v>
      </c>
      <c r="AB390" s="26"/>
      <c r="AC390" s="26"/>
      <c r="AD390" s="26"/>
      <c r="AE390" s="26"/>
      <c r="AF390" s="26"/>
      <c r="AG390" s="55">
        <v>0</v>
      </c>
      <c r="AH390" s="55">
        <v>0</v>
      </c>
      <c r="AI390" s="55"/>
      <c r="AJ390" s="7">
        <f t="shared" ref="AJ390:AJ453" si="97">SUM(AA390-AB390-AC390-AD390-AE390+AG390-AH390+AI390)</f>
        <v>1423911</v>
      </c>
      <c r="AK390" s="48" t="str">
        <f t="shared" si="91"/>
        <v xml:space="preserve"> </v>
      </c>
      <c r="AL390" s="49" t="str">
        <f t="shared" si="92"/>
        <v xml:space="preserve"> </v>
      </c>
    </row>
    <row r="391" spans="1:38" ht="15.95" customHeight="1">
      <c r="A391" s="63" t="s">
        <v>71</v>
      </c>
      <c r="B391" s="63" t="s">
        <v>699</v>
      </c>
      <c r="C391" s="63" t="s">
        <v>110</v>
      </c>
      <c r="D391" s="63" t="s">
        <v>700</v>
      </c>
      <c r="E391" s="20">
        <v>192.91</v>
      </c>
      <c r="F391" s="2">
        <f t="shared" si="93"/>
        <v>303640.33999999997</v>
      </c>
      <c r="G391" s="64">
        <v>92842.47</v>
      </c>
      <c r="H391" s="41">
        <v>9884</v>
      </c>
      <c r="I391" s="2">
        <f t="shared" si="84"/>
        <v>7413</v>
      </c>
      <c r="J391" s="41">
        <v>13382</v>
      </c>
      <c r="K391" s="41">
        <v>0</v>
      </c>
      <c r="L391" s="41">
        <v>0</v>
      </c>
      <c r="M391" s="41">
        <v>15292</v>
      </c>
      <c r="N391" s="2">
        <f t="shared" si="85"/>
        <v>128929.47</v>
      </c>
      <c r="O391" s="4">
        <f t="shared" si="86"/>
        <v>174711</v>
      </c>
      <c r="P391" s="41">
        <v>98</v>
      </c>
      <c r="Q391" s="41">
        <v>77</v>
      </c>
      <c r="R391" s="4">
        <f t="shared" si="87"/>
        <v>10489</v>
      </c>
      <c r="S391" s="6">
        <f t="shared" si="94"/>
        <v>14063.138999999999</v>
      </c>
      <c r="T391" s="65">
        <v>5622127</v>
      </c>
      <c r="U391" s="6">
        <f t="shared" si="95"/>
        <v>5622.1270000000004</v>
      </c>
      <c r="V391" s="6">
        <f t="shared" si="88"/>
        <v>8441.0119999999988</v>
      </c>
      <c r="W391" s="4">
        <f t="shared" si="96"/>
        <v>168820</v>
      </c>
      <c r="X391" s="25">
        <f t="shared" si="89"/>
        <v>354020</v>
      </c>
      <c r="Y391" s="26">
        <v>0</v>
      </c>
      <c r="Z391" s="22">
        <v>0</v>
      </c>
      <c r="AA391" s="4">
        <f t="shared" si="90"/>
        <v>354020</v>
      </c>
      <c r="AB391" s="26"/>
      <c r="AC391" s="26"/>
      <c r="AD391" s="26"/>
      <c r="AE391" s="26"/>
      <c r="AF391" s="26"/>
      <c r="AG391" s="55">
        <v>0</v>
      </c>
      <c r="AH391" s="55">
        <v>0</v>
      </c>
      <c r="AI391" s="55"/>
      <c r="AJ391" s="7">
        <f t="shared" si="97"/>
        <v>354020</v>
      </c>
      <c r="AK391" s="48" t="str">
        <f t="shared" si="91"/>
        <v xml:space="preserve"> </v>
      </c>
      <c r="AL391" s="49" t="str">
        <f t="shared" si="92"/>
        <v xml:space="preserve"> </v>
      </c>
    </row>
    <row r="392" spans="1:38" ht="15.95" customHeight="1">
      <c r="A392" s="63" t="s">
        <v>71</v>
      </c>
      <c r="B392" s="63" t="s">
        <v>699</v>
      </c>
      <c r="C392" s="63" t="s">
        <v>52</v>
      </c>
      <c r="D392" s="63" t="s">
        <v>701</v>
      </c>
      <c r="E392" s="20">
        <v>1260.2</v>
      </c>
      <c r="F392" s="2">
        <f t="shared" si="93"/>
        <v>1983554.8</v>
      </c>
      <c r="G392" s="64">
        <v>287460.03999999998</v>
      </c>
      <c r="H392" s="41">
        <v>81569</v>
      </c>
      <c r="I392" s="2">
        <f t="shared" si="84"/>
        <v>61176.75</v>
      </c>
      <c r="J392" s="41">
        <v>110965</v>
      </c>
      <c r="K392" s="41">
        <v>0</v>
      </c>
      <c r="L392" s="41">
        <v>262823</v>
      </c>
      <c r="M392" s="41">
        <v>106396</v>
      </c>
      <c r="N392" s="2">
        <f t="shared" si="85"/>
        <v>828820.79</v>
      </c>
      <c r="O392" s="4">
        <f t="shared" si="86"/>
        <v>1154734</v>
      </c>
      <c r="P392" s="41">
        <v>674</v>
      </c>
      <c r="Q392" s="41">
        <v>55</v>
      </c>
      <c r="R392" s="4">
        <f t="shared" si="87"/>
        <v>51527</v>
      </c>
      <c r="S392" s="6">
        <f t="shared" si="94"/>
        <v>91868.58</v>
      </c>
      <c r="T392" s="65">
        <v>17464158</v>
      </c>
      <c r="U392" s="6">
        <f t="shared" si="95"/>
        <v>17464.157999999999</v>
      </c>
      <c r="V392" s="6">
        <f t="shared" si="88"/>
        <v>74404.422000000006</v>
      </c>
      <c r="W392" s="4">
        <f t="shared" si="96"/>
        <v>1488088</v>
      </c>
      <c r="X392" s="25">
        <f t="shared" si="89"/>
        <v>2694349</v>
      </c>
      <c r="Y392" s="26">
        <v>0</v>
      </c>
      <c r="Z392" s="22">
        <v>0</v>
      </c>
      <c r="AA392" s="4">
        <f t="shared" si="90"/>
        <v>2694349</v>
      </c>
      <c r="AB392" s="26"/>
      <c r="AC392" s="26"/>
      <c r="AD392" s="26"/>
      <c r="AE392" s="26"/>
      <c r="AF392" s="26"/>
      <c r="AG392" s="55">
        <v>0</v>
      </c>
      <c r="AH392" s="55">
        <v>0</v>
      </c>
      <c r="AI392" s="55"/>
      <c r="AJ392" s="7">
        <f t="shared" si="97"/>
        <v>2694349</v>
      </c>
      <c r="AK392" s="48" t="str">
        <f t="shared" si="91"/>
        <v xml:space="preserve"> </v>
      </c>
      <c r="AL392" s="49" t="str">
        <f t="shared" si="92"/>
        <v xml:space="preserve"> </v>
      </c>
    </row>
    <row r="393" spans="1:38" ht="15.95" customHeight="1">
      <c r="A393" s="63" t="s">
        <v>71</v>
      </c>
      <c r="B393" s="63" t="s">
        <v>699</v>
      </c>
      <c r="C393" s="63" t="s">
        <v>39</v>
      </c>
      <c r="D393" s="63" t="s">
        <v>702</v>
      </c>
      <c r="E393" s="20">
        <v>991.23</v>
      </c>
      <c r="F393" s="2">
        <f t="shared" si="93"/>
        <v>1560196.02</v>
      </c>
      <c r="G393" s="64">
        <v>268664.33</v>
      </c>
      <c r="H393" s="41">
        <v>67673</v>
      </c>
      <c r="I393" s="2">
        <f t="shared" si="84"/>
        <v>50754.75</v>
      </c>
      <c r="J393" s="41">
        <v>92108</v>
      </c>
      <c r="K393" s="41">
        <v>0</v>
      </c>
      <c r="L393" s="41">
        <v>298871</v>
      </c>
      <c r="M393" s="41">
        <v>30512</v>
      </c>
      <c r="N393" s="2">
        <f t="shared" si="85"/>
        <v>740910.08000000007</v>
      </c>
      <c r="O393" s="4">
        <f t="shared" si="86"/>
        <v>819286</v>
      </c>
      <c r="P393" s="41">
        <v>383</v>
      </c>
      <c r="Q393" s="41">
        <v>62</v>
      </c>
      <c r="R393" s="4">
        <f t="shared" si="87"/>
        <v>33007</v>
      </c>
      <c r="S393" s="6">
        <f t="shared" si="94"/>
        <v>72260.667000000001</v>
      </c>
      <c r="T393" s="65">
        <v>17025623</v>
      </c>
      <c r="U393" s="6">
        <f t="shared" si="95"/>
        <v>17025.623</v>
      </c>
      <c r="V393" s="6">
        <f t="shared" si="88"/>
        <v>55235.044000000002</v>
      </c>
      <c r="W393" s="4">
        <f t="shared" si="96"/>
        <v>1104701</v>
      </c>
      <c r="X393" s="25">
        <f t="shared" si="89"/>
        <v>1956994</v>
      </c>
      <c r="Y393" s="26">
        <v>0</v>
      </c>
      <c r="Z393" s="22">
        <v>0</v>
      </c>
      <c r="AA393" s="4">
        <f t="shared" si="90"/>
        <v>1956994</v>
      </c>
      <c r="AB393" s="26">
        <v>12023</v>
      </c>
      <c r="AC393" s="26"/>
      <c r="AD393" s="26"/>
      <c r="AE393" s="26"/>
      <c r="AF393" s="26"/>
      <c r="AG393" s="55">
        <v>0</v>
      </c>
      <c r="AH393" s="55">
        <v>0</v>
      </c>
      <c r="AI393" s="55"/>
      <c r="AJ393" s="7">
        <f t="shared" si="97"/>
        <v>1944971</v>
      </c>
      <c r="AK393" s="48" t="str">
        <f t="shared" si="91"/>
        <v xml:space="preserve"> </v>
      </c>
      <c r="AL393" s="49" t="str">
        <f t="shared" si="92"/>
        <v xml:space="preserve"> </v>
      </c>
    </row>
    <row r="394" spans="1:38" ht="15.95" customHeight="1">
      <c r="A394" s="63" t="s">
        <v>71</v>
      </c>
      <c r="B394" s="63" t="s">
        <v>699</v>
      </c>
      <c r="C394" s="63" t="s">
        <v>40</v>
      </c>
      <c r="D394" s="63" t="s">
        <v>703</v>
      </c>
      <c r="E394" s="20">
        <v>1499.82</v>
      </c>
      <c r="F394" s="2">
        <f t="shared" si="93"/>
        <v>2360716.6799999997</v>
      </c>
      <c r="G394" s="64">
        <v>303608.01</v>
      </c>
      <c r="H394" s="41">
        <v>91961</v>
      </c>
      <c r="I394" s="2">
        <f t="shared" si="84"/>
        <v>68970.75</v>
      </c>
      <c r="J394" s="41">
        <v>125376</v>
      </c>
      <c r="K394" s="41">
        <v>0</v>
      </c>
      <c r="L394" s="41">
        <v>394032</v>
      </c>
      <c r="M394" s="41">
        <v>36023</v>
      </c>
      <c r="N394" s="2">
        <f t="shared" si="85"/>
        <v>928009.76</v>
      </c>
      <c r="O394" s="4">
        <f t="shared" si="86"/>
        <v>1432707</v>
      </c>
      <c r="P394" s="41">
        <v>404</v>
      </c>
      <c r="Q394" s="41">
        <v>51</v>
      </c>
      <c r="R394" s="4">
        <f t="shared" si="87"/>
        <v>28640</v>
      </c>
      <c r="S394" s="6">
        <f t="shared" si="94"/>
        <v>109336.878</v>
      </c>
      <c r="T394" s="65">
        <v>19512083</v>
      </c>
      <c r="U394" s="6">
        <f t="shared" si="95"/>
        <v>19512.082999999999</v>
      </c>
      <c r="V394" s="6">
        <f t="shared" si="88"/>
        <v>89824.794999999998</v>
      </c>
      <c r="W394" s="4">
        <f t="shared" si="96"/>
        <v>1796496</v>
      </c>
      <c r="X394" s="25">
        <f t="shared" si="89"/>
        <v>3257843</v>
      </c>
      <c r="Y394" s="26">
        <v>0</v>
      </c>
      <c r="Z394" s="22">
        <v>0</v>
      </c>
      <c r="AA394" s="4">
        <f t="shared" si="90"/>
        <v>3257843</v>
      </c>
      <c r="AB394" s="26"/>
      <c r="AC394" s="26"/>
      <c r="AD394" s="26"/>
      <c r="AE394" s="26"/>
      <c r="AF394" s="26"/>
      <c r="AG394" s="55">
        <v>0</v>
      </c>
      <c r="AH394" s="55">
        <v>0</v>
      </c>
      <c r="AI394" s="55">
        <v>242</v>
      </c>
      <c r="AJ394" s="7">
        <f t="shared" si="97"/>
        <v>3258085</v>
      </c>
      <c r="AK394" s="48" t="str">
        <f t="shared" si="91"/>
        <v xml:space="preserve"> </v>
      </c>
      <c r="AL394" s="49" t="str">
        <f t="shared" si="92"/>
        <v xml:space="preserve"> </v>
      </c>
    </row>
    <row r="395" spans="1:38" ht="15.95" customHeight="1">
      <c r="A395" s="63" t="s">
        <v>71</v>
      </c>
      <c r="B395" s="63" t="s">
        <v>699</v>
      </c>
      <c r="C395" s="63" t="s">
        <v>69</v>
      </c>
      <c r="D395" s="63" t="s">
        <v>704</v>
      </c>
      <c r="E395" s="20">
        <v>4081.52</v>
      </c>
      <c r="F395" s="2">
        <f t="shared" si="93"/>
        <v>6424312.4799999995</v>
      </c>
      <c r="G395" s="64">
        <v>883702.12</v>
      </c>
      <c r="H395" s="41">
        <v>256236</v>
      </c>
      <c r="I395" s="2">
        <f t="shared" si="84"/>
        <v>192177</v>
      </c>
      <c r="J395" s="41">
        <v>348067</v>
      </c>
      <c r="K395" s="41">
        <v>0</v>
      </c>
      <c r="L395" s="41">
        <v>956775</v>
      </c>
      <c r="M395" s="41">
        <v>45369</v>
      </c>
      <c r="N395" s="2">
        <f t="shared" si="85"/>
        <v>2426090.12</v>
      </c>
      <c r="O395" s="4">
        <f t="shared" si="86"/>
        <v>3998222</v>
      </c>
      <c r="P395" s="41">
        <v>1349</v>
      </c>
      <c r="Q395" s="41">
        <v>33</v>
      </c>
      <c r="R395" s="4">
        <f t="shared" si="87"/>
        <v>61879</v>
      </c>
      <c r="S395" s="6">
        <f t="shared" si="94"/>
        <v>297542.80800000002</v>
      </c>
      <c r="T395" s="65">
        <v>56286759</v>
      </c>
      <c r="U395" s="6">
        <f t="shared" si="95"/>
        <v>56286.758999999998</v>
      </c>
      <c r="V395" s="6">
        <f t="shared" si="88"/>
        <v>241256.04900000003</v>
      </c>
      <c r="W395" s="4">
        <f t="shared" si="96"/>
        <v>4825121</v>
      </c>
      <c r="X395" s="25">
        <f t="shared" si="89"/>
        <v>8885222</v>
      </c>
      <c r="Y395" s="26">
        <v>0</v>
      </c>
      <c r="Z395" s="22">
        <v>0</v>
      </c>
      <c r="AA395" s="4">
        <f t="shared" si="90"/>
        <v>8885222</v>
      </c>
      <c r="AB395" s="26"/>
      <c r="AC395" s="26"/>
      <c r="AD395" s="26"/>
      <c r="AE395" s="26"/>
      <c r="AF395" s="26"/>
      <c r="AG395" s="55">
        <v>0</v>
      </c>
      <c r="AH395" s="55">
        <v>0</v>
      </c>
      <c r="AI395" s="55"/>
      <c r="AJ395" s="7">
        <f t="shared" si="97"/>
        <v>8885222</v>
      </c>
      <c r="AK395" s="48" t="str">
        <f t="shared" si="91"/>
        <v xml:space="preserve"> </v>
      </c>
      <c r="AL395" s="49" t="str">
        <f t="shared" si="92"/>
        <v xml:space="preserve"> </v>
      </c>
    </row>
    <row r="396" spans="1:38" ht="15.95" customHeight="1">
      <c r="A396" s="63" t="s">
        <v>71</v>
      </c>
      <c r="B396" s="63" t="s">
        <v>699</v>
      </c>
      <c r="C396" s="63" t="s">
        <v>89</v>
      </c>
      <c r="D396" s="63" t="s">
        <v>705</v>
      </c>
      <c r="E396" s="20">
        <v>878.64</v>
      </c>
      <c r="F396" s="2">
        <f t="shared" si="93"/>
        <v>1382979.3599999999</v>
      </c>
      <c r="G396" s="64">
        <v>261282.84</v>
      </c>
      <c r="H396" s="41">
        <v>51681</v>
      </c>
      <c r="I396" s="2">
        <f t="shared" si="84"/>
        <v>38760.75</v>
      </c>
      <c r="J396" s="41">
        <v>70601</v>
      </c>
      <c r="K396" s="41">
        <v>0</v>
      </c>
      <c r="L396" s="41">
        <v>168400</v>
      </c>
      <c r="M396" s="41">
        <v>33689</v>
      </c>
      <c r="N396" s="2">
        <f t="shared" si="85"/>
        <v>572733.59</v>
      </c>
      <c r="O396" s="4">
        <f t="shared" si="86"/>
        <v>810246</v>
      </c>
      <c r="P396" s="41">
        <v>266</v>
      </c>
      <c r="Q396" s="41">
        <v>84</v>
      </c>
      <c r="R396" s="4">
        <f t="shared" si="87"/>
        <v>31058</v>
      </c>
      <c r="S396" s="6">
        <f t="shared" si="94"/>
        <v>64052.856</v>
      </c>
      <c r="T396" s="65">
        <v>16216133</v>
      </c>
      <c r="U396" s="6">
        <f t="shared" si="95"/>
        <v>16216.133</v>
      </c>
      <c r="V396" s="6">
        <f t="shared" si="88"/>
        <v>47836.722999999998</v>
      </c>
      <c r="W396" s="4">
        <f t="shared" si="96"/>
        <v>956734</v>
      </c>
      <c r="X396" s="25">
        <f t="shared" si="89"/>
        <v>1798038</v>
      </c>
      <c r="Y396" s="26">
        <v>0</v>
      </c>
      <c r="Z396" s="22">
        <v>0</v>
      </c>
      <c r="AA396" s="4">
        <f t="shared" si="90"/>
        <v>1798038</v>
      </c>
      <c r="AB396" s="26"/>
      <c r="AC396" s="26"/>
      <c r="AD396" s="26"/>
      <c r="AE396" s="26"/>
      <c r="AF396" s="26"/>
      <c r="AG396" s="55">
        <v>0</v>
      </c>
      <c r="AH396" s="55">
        <v>0</v>
      </c>
      <c r="AI396" s="55"/>
      <c r="AJ396" s="7">
        <f t="shared" si="97"/>
        <v>1798038</v>
      </c>
      <c r="AK396" s="48" t="str">
        <f t="shared" si="91"/>
        <v xml:space="preserve"> </v>
      </c>
      <c r="AL396" s="49" t="str">
        <f t="shared" si="92"/>
        <v xml:space="preserve"> </v>
      </c>
    </row>
    <row r="397" spans="1:38" ht="15.95" customHeight="1">
      <c r="A397" s="63" t="s">
        <v>71</v>
      </c>
      <c r="B397" s="63" t="s">
        <v>699</v>
      </c>
      <c r="C397" s="63" t="s">
        <v>193</v>
      </c>
      <c r="D397" s="63" t="s">
        <v>706</v>
      </c>
      <c r="E397" s="20">
        <v>954.14</v>
      </c>
      <c r="F397" s="2">
        <f t="shared" si="93"/>
        <v>1501816.3599999999</v>
      </c>
      <c r="G397" s="64">
        <v>234856.89</v>
      </c>
      <c r="H397" s="41">
        <v>60670</v>
      </c>
      <c r="I397" s="2">
        <f t="shared" si="84"/>
        <v>45502.5</v>
      </c>
      <c r="J397" s="41">
        <v>82602</v>
      </c>
      <c r="K397" s="41">
        <v>0</v>
      </c>
      <c r="L397" s="41">
        <v>175224</v>
      </c>
      <c r="M397" s="41">
        <v>46016</v>
      </c>
      <c r="N397" s="2">
        <f t="shared" si="85"/>
        <v>584201.39</v>
      </c>
      <c r="O397" s="4">
        <f t="shared" si="86"/>
        <v>917615</v>
      </c>
      <c r="P397" s="41">
        <v>422</v>
      </c>
      <c r="Q397" s="41">
        <v>57</v>
      </c>
      <c r="R397" s="4">
        <f t="shared" si="87"/>
        <v>33435</v>
      </c>
      <c r="S397" s="6">
        <f t="shared" si="94"/>
        <v>69556.805999999997</v>
      </c>
      <c r="T397" s="65">
        <v>14641951</v>
      </c>
      <c r="U397" s="6">
        <f t="shared" si="95"/>
        <v>14641.950999999999</v>
      </c>
      <c r="V397" s="6">
        <f t="shared" si="88"/>
        <v>54914.854999999996</v>
      </c>
      <c r="W397" s="4">
        <f t="shared" si="96"/>
        <v>1098297</v>
      </c>
      <c r="X397" s="25">
        <f t="shared" si="89"/>
        <v>2049347</v>
      </c>
      <c r="Y397" s="26">
        <v>0</v>
      </c>
      <c r="Z397" s="22">
        <v>0</v>
      </c>
      <c r="AA397" s="4">
        <f t="shared" si="90"/>
        <v>2049347</v>
      </c>
      <c r="AB397" s="26"/>
      <c r="AC397" s="26"/>
      <c r="AD397" s="26"/>
      <c r="AE397" s="26"/>
      <c r="AF397" s="26"/>
      <c r="AG397" s="55">
        <v>0</v>
      </c>
      <c r="AH397" s="55">
        <v>0</v>
      </c>
      <c r="AI397" s="55"/>
      <c r="AJ397" s="7">
        <f t="shared" si="97"/>
        <v>2049347</v>
      </c>
      <c r="AK397" s="48" t="str">
        <f t="shared" si="91"/>
        <v xml:space="preserve"> </v>
      </c>
      <c r="AL397" s="49" t="str">
        <f t="shared" si="92"/>
        <v xml:space="preserve"> </v>
      </c>
    </row>
    <row r="398" spans="1:38" ht="15.95" customHeight="1">
      <c r="A398" s="63" t="s">
        <v>133</v>
      </c>
      <c r="B398" s="63" t="s">
        <v>707</v>
      </c>
      <c r="C398" s="63" t="s">
        <v>135</v>
      </c>
      <c r="D398" s="63" t="s">
        <v>708</v>
      </c>
      <c r="E398" s="20">
        <v>335.38</v>
      </c>
      <c r="F398" s="2">
        <f t="shared" si="93"/>
        <v>527888.12</v>
      </c>
      <c r="G398" s="64">
        <v>56065.68</v>
      </c>
      <c r="H398" s="41">
        <v>19858</v>
      </c>
      <c r="I398" s="2">
        <f t="shared" si="84"/>
        <v>14893.5</v>
      </c>
      <c r="J398" s="41">
        <v>26021</v>
      </c>
      <c r="K398" s="41">
        <v>0</v>
      </c>
      <c r="L398" s="41">
        <v>0</v>
      </c>
      <c r="M398" s="41">
        <v>14464</v>
      </c>
      <c r="N398" s="2">
        <f t="shared" si="85"/>
        <v>111444.18</v>
      </c>
      <c r="O398" s="4">
        <f t="shared" si="86"/>
        <v>416444</v>
      </c>
      <c r="P398" s="41">
        <v>182</v>
      </c>
      <c r="Q398" s="41">
        <v>53</v>
      </c>
      <c r="R398" s="4">
        <f t="shared" si="87"/>
        <v>13408</v>
      </c>
      <c r="S398" s="6">
        <f t="shared" si="94"/>
        <v>24449.202000000001</v>
      </c>
      <c r="T398" s="65">
        <v>3462428</v>
      </c>
      <c r="U398" s="6">
        <f t="shared" si="95"/>
        <v>3462.4279999999999</v>
      </c>
      <c r="V398" s="6">
        <f t="shared" si="88"/>
        <v>20986.774000000001</v>
      </c>
      <c r="W398" s="4">
        <f t="shared" si="96"/>
        <v>419735</v>
      </c>
      <c r="X398" s="25">
        <f t="shared" si="89"/>
        <v>849587</v>
      </c>
      <c r="Y398" s="26">
        <v>0</v>
      </c>
      <c r="Z398" s="22">
        <v>0</v>
      </c>
      <c r="AA398" s="4">
        <f t="shared" si="90"/>
        <v>849587</v>
      </c>
      <c r="AB398" s="26"/>
      <c r="AC398" s="26"/>
      <c r="AD398" s="26"/>
      <c r="AE398" s="26"/>
      <c r="AF398" s="26"/>
      <c r="AG398" s="55">
        <v>0</v>
      </c>
      <c r="AH398" s="55">
        <v>0</v>
      </c>
      <c r="AI398" s="55"/>
      <c r="AJ398" s="7">
        <f t="shared" si="97"/>
        <v>849587</v>
      </c>
      <c r="AK398" s="48" t="str">
        <f t="shared" si="91"/>
        <v xml:space="preserve"> </v>
      </c>
      <c r="AL398" s="49" t="str">
        <f t="shared" si="92"/>
        <v xml:space="preserve"> </v>
      </c>
    </row>
    <row r="399" spans="1:38" ht="15.95" customHeight="1">
      <c r="A399" s="63" t="s">
        <v>133</v>
      </c>
      <c r="B399" s="63" t="s">
        <v>707</v>
      </c>
      <c r="C399" s="63" t="s">
        <v>52</v>
      </c>
      <c r="D399" s="63" t="s">
        <v>709</v>
      </c>
      <c r="E399" s="20">
        <v>1191.42</v>
      </c>
      <c r="F399" s="2">
        <f t="shared" si="93"/>
        <v>1875295.08</v>
      </c>
      <c r="G399" s="64">
        <v>431360.39</v>
      </c>
      <c r="H399" s="41">
        <v>77618</v>
      </c>
      <c r="I399" s="2">
        <f t="shared" si="84"/>
        <v>58213.5</v>
      </c>
      <c r="J399" s="41">
        <v>101551</v>
      </c>
      <c r="K399" s="41">
        <v>86287</v>
      </c>
      <c r="L399" s="41">
        <v>324878</v>
      </c>
      <c r="M399" s="41">
        <v>116547</v>
      </c>
      <c r="N399" s="2">
        <f t="shared" si="85"/>
        <v>1118836.8900000001</v>
      </c>
      <c r="O399" s="4">
        <f t="shared" si="86"/>
        <v>756458</v>
      </c>
      <c r="P399" s="41">
        <v>455</v>
      </c>
      <c r="Q399" s="41">
        <v>88</v>
      </c>
      <c r="R399" s="4">
        <f t="shared" si="87"/>
        <v>55656</v>
      </c>
      <c r="S399" s="6">
        <f t="shared" si="94"/>
        <v>86854.517999999996</v>
      </c>
      <c r="T399" s="65">
        <v>24315693</v>
      </c>
      <c r="U399" s="6">
        <f t="shared" si="95"/>
        <v>24315.692999999999</v>
      </c>
      <c r="V399" s="6">
        <f t="shared" si="88"/>
        <v>62538.824999999997</v>
      </c>
      <c r="W399" s="4">
        <f t="shared" si="96"/>
        <v>1250777</v>
      </c>
      <c r="X399" s="25">
        <f t="shared" si="89"/>
        <v>2062891</v>
      </c>
      <c r="Y399" s="26">
        <v>0</v>
      </c>
      <c r="Z399" s="22">
        <v>0</v>
      </c>
      <c r="AA399" s="4">
        <f t="shared" si="90"/>
        <v>2062891</v>
      </c>
      <c r="AB399" s="26"/>
      <c r="AC399" s="26"/>
      <c r="AD399" s="26"/>
      <c r="AE399" s="26"/>
      <c r="AF399" s="26"/>
      <c r="AG399" s="55">
        <v>0</v>
      </c>
      <c r="AH399" s="55">
        <v>0</v>
      </c>
      <c r="AI399" s="55"/>
      <c r="AJ399" s="7">
        <f t="shared" si="97"/>
        <v>2062891</v>
      </c>
      <c r="AK399" s="48" t="str">
        <f t="shared" si="91"/>
        <v xml:space="preserve"> </v>
      </c>
      <c r="AL399" s="49" t="str">
        <f t="shared" si="92"/>
        <v xml:space="preserve"> </v>
      </c>
    </row>
    <row r="400" spans="1:38" ht="15.95" customHeight="1">
      <c r="A400" s="63" t="s">
        <v>133</v>
      </c>
      <c r="B400" s="63" t="s">
        <v>707</v>
      </c>
      <c r="C400" s="63" t="s">
        <v>192</v>
      </c>
      <c r="D400" s="63" t="s">
        <v>710</v>
      </c>
      <c r="E400" s="20">
        <v>2674.27</v>
      </c>
      <c r="F400" s="2">
        <f t="shared" si="93"/>
        <v>4209300.9799999995</v>
      </c>
      <c r="G400" s="64">
        <v>659317.46</v>
      </c>
      <c r="H400" s="41">
        <v>185601</v>
      </c>
      <c r="I400" s="2">
        <f t="shared" si="84"/>
        <v>139200.75</v>
      </c>
      <c r="J400" s="41">
        <v>243005</v>
      </c>
      <c r="K400" s="41">
        <v>206169</v>
      </c>
      <c r="L400" s="41">
        <v>651212</v>
      </c>
      <c r="M400" s="41">
        <v>320130</v>
      </c>
      <c r="N400" s="2">
        <f t="shared" si="85"/>
        <v>2219034.21</v>
      </c>
      <c r="O400" s="4">
        <f t="shared" si="86"/>
        <v>1990267</v>
      </c>
      <c r="P400" s="41">
        <v>1141</v>
      </c>
      <c r="Q400" s="41">
        <v>55</v>
      </c>
      <c r="R400" s="4">
        <f t="shared" si="87"/>
        <v>87229</v>
      </c>
      <c r="S400" s="6">
        <f t="shared" si="94"/>
        <v>194954.283</v>
      </c>
      <c r="T400" s="65">
        <v>39884737</v>
      </c>
      <c r="U400" s="6">
        <f t="shared" si="95"/>
        <v>39884.737000000001</v>
      </c>
      <c r="V400" s="6">
        <f t="shared" si="88"/>
        <v>155069.546</v>
      </c>
      <c r="W400" s="4">
        <f t="shared" si="96"/>
        <v>3101391</v>
      </c>
      <c r="X400" s="25">
        <f t="shared" si="89"/>
        <v>5178887</v>
      </c>
      <c r="Y400" s="26">
        <v>0</v>
      </c>
      <c r="Z400" s="22">
        <v>0</v>
      </c>
      <c r="AA400" s="4">
        <f t="shared" si="90"/>
        <v>5178887</v>
      </c>
      <c r="AB400" s="26"/>
      <c r="AC400" s="26"/>
      <c r="AD400" s="26"/>
      <c r="AE400" s="26"/>
      <c r="AF400" s="26"/>
      <c r="AG400" s="55">
        <v>0</v>
      </c>
      <c r="AH400" s="55">
        <v>0</v>
      </c>
      <c r="AI400" s="55"/>
      <c r="AJ400" s="7">
        <f t="shared" si="97"/>
        <v>5178887</v>
      </c>
      <c r="AK400" s="48" t="str">
        <f t="shared" si="91"/>
        <v xml:space="preserve"> </v>
      </c>
      <c r="AL400" s="49" t="str">
        <f t="shared" si="92"/>
        <v xml:space="preserve"> </v>
      </c>
    </row>
    <row r="401" spans="1:38" ht="15.95" customHeight="1">
      <c r="A401" s="63" t="s">
        <v>136</v>
      </c>
      <c r="B401" s="63" t="s">
        <v>711</v>
      </c>
      <c r="C401" s="63" t="s">
        <v>137</v>
      </c>
      <c r="D401" s="63" t="s">
        <v>712</v>
      </c>
      <c r="E401" s="20">
        <v>290.89999999999998</v>
      </c>
      <c r="F401" s="2">
        <f t="shared" si="93"/>
        <v>457876.6</v>
      </c>
      <c r="G401" s="64">
        <v>78261.55</v>
      </c>
      <c r="H401" s="41">
        <v>46765</v>
      </c>
      <c r="I401" s="2">
        <f t="shared" si="84"/>
        <v>35073.75</v>
      </c>
      <c r="J401" s="41">
        <v>27381</v>
      </c>
      <c r="K401" s="41">
        <v>0</v>
      </c>
      <c r="L401" s="41">
        <v>0</v>
      </c>
      <c r="M401" s="41">
        <v>3698</v>
      </c>
      <c r="N401" s="2">
        <f t="shared" si="85"/>
        <v>144414.29999999999</v>
      </c>
      <c r="O401" s="4">
        <f t="shared" si="86"/>
        <v>313462</v>
      </c>
      <c r="P401" s="41">
        <v>164</v>
      </c>
      <c r="Q401" s="41">
        <v>33</v>
      </c>
      <c r="R401" s="4">
        <f t="shared" si="87"/>
        <v>7523</v>
      </c>
      <c r="S401" s="6">
        <f t="shared" si="94"/>
        <v>21206.61</v>
      </c>
      <c r="T401" s="65">
        <v>4892797</v>
      </c>
      <c r="U401" s="6">
        <f t="shared" si="95"/>
        <v>4892.7969999999996</v>
      </c>
      <c r="V401" s="6">
        <f t="shared" si="88"/>
        <v>16313.813000000002</v>
      </c>
      <c r="W401" s="4">
        <f t="shared" si="96"/>
        <v>326276</v>
      </c>
      <c r="X401" s="25">
        <f t="shared" si="89"/>
        <v>647261</v>
      </c>
      <c r="Y401" s="26">
        <v>0</v>
      </c>
      <c r="Z401" s="22">
        <v>0</v>
      </c>
      <c r="AA401" s="4">
        <f t="shared" si="90"/>
        <v>647261</v>
      </c>
      <c r="AB401" s="26"/>
      <c r="AC401" s="26"/>
      <c r="AD401" s="26"/>
      <c r="AE401" s="26"/>
      <c r="AF401" s="26"/>
      <c r="AG401" s="55">
        <v>0</v>
      </c>
      <c r="AH401" s="55">
        <v>0</v>
      </c>
      <c r="AI401" s="55"/>
      <c r="AJ401" s="7">
        <f t="shared" si="97"/>
        <v>647261</v>
      </c>
      <c r="AK401" s="48" t="str">
        <f t="shared" si="91"/>
        <v xml:space="preserve"> </v>
      </c>
      <c r="AL401" s="49" t="str">
        <f t="shared" si="92"/>
        <v xml:space="preserve"> </v>
      </c>
    </row>
    <row r="402" spans="1:38" ht="15.95" customHeight="1">
      <c r="A402" s="63" t="s">
        <v>136</v>
      </c>
      <c r="B402" s="63" t="s">
        <v>711</v>
      </c>
      <c r="C402" s="63" t="s">
        <v>97</v>
      </c>
      <c r="D402" s="63" t="s">
        <v>713</v>
      </c>
      <c r="E402" s="20">
        <v>770.92</v>
      </c>
      <c r="F402" s="2">
        <f t="shared" si="93"/>
        <v>1213428.0799999998</v>
      </c>
      <c r="G402" s="64">
        <v>344633.14</v>
      </c>
      <c r="H402" s="41">
        <v>116263</v>
      </c>
      <c r="I402" s="2">
        <f t="shared" si="84"/>
        <v>87197.25</v>
      </c>
      <c r="J402" s="41">
        <v>68060</v>
      </c>
      <c r="K402" s="41">
        <v>20382</v>
      </c>
      <c r="L402" s="41">
        <v>188972</v>
      </c>
      <c r="M402" s="41">
        <v>78960</v>
      </c>
      <c r="N402" s="2">
        <f t="shared" si="85"/>
        <v>788204.39</v>
      </c>
      <c r="O402" s="4">
        <f t="shared" si="86"/>
        <v>425224</v>
      </c>
      <c r="P402" s="41">
        <v>341</v>
      </c>
      <c r="Q402" s="41">
        <v>66</v>
      </c>
      <c r="R402" s="4">
        <f t="shared" si="87"/>
        <v>31283</v>
      </c>
      <c r="S402" s="6">
        <f t="shared" si="94"/>
        <v>56200.067999999999</v>
      </c>
      <c r="T402" s="65">
        <v>20575113</v>
      </c>
      <c r="U402" s="6">
        <f t="shared" si="95"/>
        <v>20575.113000000001</v>
      </c>
      <c r="V402" s="6">
        <f t="shared" si="88"/>
        <v>35624.955000000002</v>
      </c>
      <c r="W402" s="4">
        <f t="shared" si="96"/>
        <v>712499</v>
      </c>
      <c r="X402" s="25">
        <f t="shared" si="89"/>
        <v>1169006</v>
      </c>
      <c r="Y402" s="26">
        <v>0</v>
      </c>
      <c r="Z402" s="22">
        <v>0</v>
      </c>
      <c r="AA402" s="4">
        <f t="shared" si="90"/>
        <v>1169006</v>
      </c>
      <c r="AB402" s="26">
        <v>3121</v>
      </c>
      <c r="AC402" s="26"/>
      <c r="AD402" s="26"/>
      <c r="AE402" s="26"/>
      <c r="AF402" s="26"/>
      <c r="AG402" s="55">
        <v>0</v>
      </c>
      <c r="AH402" s="55">
        <v>0</v>
      </c>
      <c r="AI402" s="55"/>
      <c r="AJ402" s="7">
        <f t="shared" si="97"/>
        <v>1165885</v>
      </c>
      <c r="AK402" s="48" t="str">
        <f t="shared" si="91"/>
        <v xml:space="preserve"> </v>
      </c>
      <c r="AL402" s="49" t="str">
        <f t="shared" si="92"/>
        <v xml:space="preserve"> </v>
      </c>
    </row>
    <row r="403" spans="1:38" ht="15.95" customHeight="1">
      <c r="A403" s="63" t="s">
        <v>136</v>
      </c>
      <c r="B403" s="63" t="s">
        <v>711</v>
      </c>
      <c r="C403" s="63" t="s">
        <v>14</v>
      </c>
      <c r="D403" s="63" t="s">
        <v>714</v>
      </c>
      <c r="E403" s="20">
        <v>9472.2999999999993</v>
      </c>
      <c r="F403" s="2">
        <f t="shared" si="93"/>
        <v>14909400.199999999</v>
      </c>
      <c r="G403" s="64">
        <v>5360875.08</v>
      </c>
      <c r="H403" s="41">
        <v>1411292</v>
      </c>
      <c r="I403" s="2">
        <f t="shared" si="84"/>
        <v>1058469</v>
      </c>
      <c r="J403" s="41">
        <v>826273</v>
      </c>
      <c r="K403" s="41">
        <v>246697</v>
      </c>
      <c r="L403" s="41">
        <v>2109621</v>
      </c>
      <c r="M403" s="41">
        <v>156584</v>
      </c>
      <c r="N403" s="2">
        <f t="shared" si="85"/>
        <v>9758519.0800000001</v>
      </c>
      <c r="O403" s="4">
        <f t="shared" si="86"/>
        <v>5150881</v>
      </c>
      <c r="P403" s="41">
        <v>3414</v>
      </c>
      <c r="Q403" s="41">
        <v>33</v>
      </c>
      <c r="R403" s="4">
        <f t="shared" si="87"/>
        <v>156600</v>
      </c>
      <c r="S403" s="6">
        <f t="shared" si="94"/>
        <v>690530.67</v>
      </c>
      <c r="T403" s="65">
        <v>334208734</v>
      </c>
      <c r="U403" s="6">
        <f t="shared" si="95"/>
        <v>334208.734</v>
      </c>
      <c r="V403" s="6">
        <f t="shared" si="88"/>
        <v>356321.93600000005</v>
      </c>
      <c r="W403" s="4">
        <f t="shared" si="96"/>
        <v>7126439</v>
      </c>
      <c r="X403" s="25">
        <f t="shared" si="89"/>
        <v>12433920</v>
      </c>
      <c r="Y403" s="26">
        <v>0</v>
      </c>
      <c r="Z403" s="22">
        <v>0</v>
      </c>
      <c r="AA403" s="4">
        <f t="shared" si="90"/>
        <v>12433920</v>
      </c>
      <c r="AB403" s="26"/>
      <c r="AC403" s="26"/>
      <c r="AD403" s="26"/>
      <c r="AE403" s="26"/>
      <c r="AF403" s="26"/>
      <c r="AG403" s="55">
        <v>0</v>
      </c>
      <c r="AH403" s="55">
        <v>0</v>
      </c>
      <c r="AI403" s="55"/>
      <c r="AJ403" s="7">
        <f t="shared" si="97"/>
        <v>12433920</v>
      </c>
      <c r="AK403" s="48" t="str">
        <f t="shared" si="91"/>
        <v xml:space="preserve"> </v>
      </c>
      <c r="AL403" s="49" t="str">
        <f t="shared" si="92"/>
        <v xml:space="preserve"> </v>
      </c>
    </row>
    <row r="404" spans="1:38" ht="15.95" customHeight="1">
      <c r="A404" s="63" t="s">
        <v>136</v>
      </c>
      <c r="B404" s="63" t="s">
        <v>711</v>
      </c>
      <c r="C404" s="63" t="s">
        <v>29</v>
      </c>
      <c r="D404" s="63" t="s">
        <v>715</v>
      </c>
      <c r="E404" s="20">
        <v>2172.29</v>
      </c>
      <c r="F404" s="2">
        <f t="shared" si="93"/>
        <v>3419184.46</v>
      </c>
      <c r="G404" s="64">
        <v>728097.12000000011</v>
      </c>
      <c r="H404" s="41">
        <v>344521</v>
      </c>
      <c r="I404" s="2">
        <f t="shared" si="84"/>
        <v>258390.75</v>
      </c>
      <c r="J404" s="41">
        <v>201449</v>
      </c>
      <c r="K404" s="41">
        <v>60270</v>
      </c>
      <c r="L404" s="41">
        <v>481806</v>
      </c>
      <c r="M404" s="41">
        <v>160085</v>
      </c>
      <c r="N404" s="2">
        <f t="shared" si="85"/>
        <v>1890097.87</v>
      </c>
      <c r="O404" s="4">
        <f t="shared" si="86"/>
        <v>1529087</v>
      </c>
      <c r="P404" s="41">
        <v>1084</v>
      </c>
      <c r="Q404" s="41">
        <v>57</v>
      </c>
      <c r="R404" s="4">
        <f t="shared" si="87"/>
        <v>85885</v>
      </c>
      <c r="S404" s="6">
        <f t="shared" si="94"/>
        <v>158359.94099999999</v>
      </c>
      <c r="T404" s="65">
        <v>44347262</v>
      </c>
      <c r="U404" s="6">
        <f t="shared" si="95"/>
        <v>44347.262000000002</v>
      </c>
      <c r="V404" s="6">
        <f t="shared" si="88"/>
        <v>114012.67899999999</v>
      </c>
      <c r="W404" s="4">
        <f t="shared" si="96"/>
        <v>2280254</v>
      </c>
      <c r="X404" s="25">
        <f t="shared" si="89"/>
        <v>3895226</v>
      </c>
      <c r="Y404" s="26">
        <v>0</v>
      </c>
      <c r="Z404" s="22">
        <v>0</v>
      </c>
      <c r="AA404" s="4">
        <f t="shared" si="90"/>
        <v>3895226</v>
      </c>
      <c r="AB404" s="26"/>
      <c r="AC404" s="26"/>
      <c r="AD404" s="26"/>
      <c r="AE404" s="26"/>
      <c r="AF404" s="26"/>
      <c r="AG404" s="55">
        <v>0</v>
      </c>
      <c r="AH404" s="55">
        <v>0</v>
      </c>
      <c r="AI404" s="55"/>
      <c r="AJ404" s="7">
        <f t="shared" si="97"/>
        <v>3895226</v>
      </c>
      <c r="AK404" s="48" t="str">
        <f t="shared" si="91"/>
        <v xml:space="preserve"> </v>
      </c>
      <c r="AL404" s="49" t="str">
        <f t="shared" si="92"/>
        <v xml:space="preserve"> </v>
      </c>
    </row>
    <row r="405" spans="1:38" ht="15.95" customHeight="1">
      <c r="A405" s="63" t="s">
        <v>136</v>
      </c>
      <c r="B405" s="63" t="s">
        <v>711</v>
      </c>
      <c r="C405" s="63" t="s">
        <v>164</v>
      </c>
      <c r="D405" s="63" t="s">
        <v>716</v>
      </c>
      <c r="E405" s="20">
        <v>3038.14</v>
      </c>
      <c r="F405" s="2">
        <f t="shared" si="93"/>
        <v>4782032.3599999994</v>
      </c>
      <c r="G405" s="64">
        <v>3335179.17</v>
      </c>
      <c r="H405" s="41">
        <v>434989</v>
      </c>
      <c r="I405" s="2">
        <f t="shared" si="84"/>
        <v>326241.75</v>
      </c>
      <c r="J405" s="41">
        <v>254633</v>
      </c>
      <c r="K405" s="41">
        <v>76045</v>
      </c>
      <c r="L405" s="41">
        <v>809587</v>
      </c>
      <c r="M405" s="41">
        <v>61857</v>
      </c>
      <c r="N405" s="2">
        <f t="shared" si="85"/>
        <v>4863542.92</v>
      </c>
      <c r="O405" s="4">
        <f t="shared" si="86"/>
        <v>0</v>
      </c>
      <c r="P405" s="41">
        <v>1202</v>
      </c>
      <c r="Q405" s="41">
        <v>33</v>
      </c>
      <c r="R405" s="4">
        <f t="shared" si="87"/>
        <v>55136</v>
      </c>
      <c r="S405" s="6">
        <f t="shared" si="94"/>
        <v>221480.40599999999</v>
      </c>
      <c r="T405" s="65">
        <v>216757222</v>
      </c>
      <c r="U405" s="6">
        <f t="shared" si="95"/>
        <v>216757.22200000001</v>
      </c>
      <c r="V405" s="6">
        <f t="shared" si="88"/>
        <v>4723.1839999999793</v>
      </c>
      <c r="W405" s="4">
        <f t="shared" si="96"/>
        <v>94464</v>
      </c>
      <c r="X405" s="25">
        <f t="shared" si="89"/>
        <v>149600</v>
      </c>
      <c r="Y405" s="26">
        <v>0</v>
      </c>
      <c r="Z405" s="22">
        <v>0</v>
      </c>
      <c r="AA405" s="4">
        <f t="shared" si="90"/>
        <v>149600</v>
      </c>
      <c r="AB405" s="26"/>
      <c r="AC405" s="26"/>
      <c r="AD405" s="26"/>
      <c r="AE405" s="26"/>
      <c r="AF405" s="26"/>
      <c r="AG405" s="55">
        <v>134994</v>
      </c>
      <c r="AH405" s="55">
        <v>0</v>
      </c>
      <c r="AI405" s="55"/>
      <c r="AJ405" s="7">
        <f t="shared" si="97"/>
        <v>284594</v>
      </c>
      <c r="AK405" s="48">
        <f t="shared" si="91"/>
        <v>1</v>
      </c>
      <c r="AL405" s="49" t="str">
        <f t="shared" si="92"/>
        <v xml:space="preserve"> </v>
      </c>
    </row>
    <row r="406" spans="1:38" ht="15.95" customHeight="1">
      <c r="A406" s="63" t="s">
        <v>136</v>
      </c>
      <c r="B406" s="63" t="s">
        <v>711</v>
      </c>
      <c r="C406" s="63" t="s">
        <v>129</v>
      </c>
      <c r="D406" s="63" t="s">
        <v>717</v>
      </c>
      <c r="E406" s="20">
        <v>572.28</v>
      </c>
      <c r="F406" s="2">
        <f t="shared" si="93"/>
        <v>900768.72</v>
      </c>
      <c r="G406" s="64">
        <v>292918.46000000002</v>
      </c>
      <c r="H406" s="41">
        <v>79014</v>
      </c>
      <c r="I406" s="2">
        <f t="shared" si="84"/>
        <v>59260.5</v>
      </c>
      <c r="J406" s="41">
        <v>46248</v>
      </c>
      <c r="K406" s="41">
        <v>13822</v>
      </c>
      <c r="L406" s="41">
        <v>136133</v>
      </c>
      <c r="M406" s="41">
        <v>37896</v>
      </c>
      <c r="N406" s="2">
        <f t="shared" si="85"/>
        <v>586277.96</v>
      </c>
      <c r="O406" s="4">
        <f t="shared" si="86"/>
        <v>314491</v>
      </c>
      <c r="P406" s="41">
        <v>256</v>
      </c>
      <c r="Q406" s="41">
        <v>75</v>
      </c>
      <c r="R406" s="4">
        <f t="shared" si="87"/>
        <v>26688</v>
      </c>
      <c r="S406" s="6">
        <f t="shared" si="94"/>
        <v>41719.212</v>
      </c>
      <c r="T406" s="65">
        <v>17832185</v>
      </c>
      <c r="U406" s="6">
        <f t="shared" si="95"/>
        <v>17832.185000000001</v>
      </c>
      <c r="V406" s="6">
        <f t="shared" si="88"/>
        <v>23887.026999999998</v>
      </c>
      <c r="W406" s="4">
        <f t="shared" si="96"/>
        <v>477741</v>
      </c>
      <c r="X406" s="25">
        <f t="shared" si="89"/>
        <v>818920</v>
      </c>
      <c r="Y406" s="26">
        <v>0</v>
      </c>
      <c r="Z406" s="22">
        <v>0</v>
      </c>
      <c r="AA406" s="4">
        <f t="shared" si="90"/>
        <v>818920</v>
      </c>
      <c r="AB406" s="26"/>
      <c r="AC406" s="26"/>
      <c r="AD406" s="26"/>
      <c r="AE406" s="26"/>
      <c r="AF406" s="26"/>
      <c r="AG406" s="55">
        <v>0</v>
      </c>
      <c r="AH406" s="55">
        <v>0</v>
      </c>
      <c r="AI406" s="55"/>
      <c r="AJ406" s="7">
        <f t="shared" si="97"/>
        <v>818920</v>
      </c>
      <c r="AK406" s="48" t="str">
        <f t="shared" si="91"/>
        <v xml:space="preserve"> </v>
      </c>
      <c r="AL406" s="49" t="str">
        <f t="shared" si="92"/>
        <v xml:space="preserve"> </v>
      </c>
    </row>
    <row r="407" spans="1:38" ht="15.95" customHeight="1">
      <c r="A407" s="63" t="s">
        <v>136</v>
      </c>
      <c r="B407" s="63" t="s">
        <v>711</v>
      </c>
      <c r="C407" s="63" t="s">
        <v>167</v>
      </c>
      <c r="D407" s="63" t="s">
        <v>718</v>
      </c>
      <c r="E407" s="20">
        <v>773.5</v>
      </c>
      <c r="F407" s="2">
        <f t="shared" si="93"/>
        <v>1217489</v>
      </c>
      <c r="G407" s="64">
        <v>223921.26</v>
      </c>
      <c r="H407" s="41">
        <v>111360</v>
      </c>
      <c r="I407" s="2">
        <f t="shared" si="84"/>
        <v>83520</v>
      </c>
      <c r="J407" s="41">
        <v>65058</v>
      </c>
      <c r="K407" s="41">
        <v>19564</v>
      </c>
      <c r="L407" s="41">
        <v>239349</v>
      </c>
      <c r="M407" s="41">
        <v>131088</v>
      </c>
      <c r="N407" s="2">
        <f t="shared" si="85"/>
        <v>762500.26</v>
      </c>
      <c r="O407" s="4">
        <f t="shared" si="86"/>
        <v>454989</v>
      </c>
      <c r="P407" s="41">
        <v>266</v>
      </c>
      <c r="Q407" s="41">
        <v>84</v>
      </c>
      <c r="R407" s="4">
        <f t="shared" si="87"/>
        <v>31058</v>
      </c>
      <c r="S407" s="6">
        <f t="shared" si="94"/>
        <v>56388.15</v>
      </c>
      <c r="T407" s="65">
        <v>13285141</v>
      </c>
      <c r="U407" s="6">
        <f t="shared" si="95"/>
        <v>13285.141</v>
      </c>
      <c r="V407" s="6">
        <f t="shared" si="88"/>
        <v>43103.009000000005</v>
      </c>
      <c r="W407" s="4">
        <f t="shared" si="96"/>
        <v>862060</v>
      </c>
      <c r="X407" s="25">
        <f t="shared" si="89"/>
        <v>1348107</v>
      </c>
      <c r="Y407" s="26">
        <v>0</v>
      </c>
      <c r="Z407" s="22">
        <v>0</v>
      </c>
      <c r="AA407" s="4">
        <f t="shared" si="90"/>
        <v>1348107</v>
      </c>
      <c r="AB407" s="26"/>
      <c r="AC407" s="26"/>
      <c r="AD407" s="26"/>
      <c r="AE407" s="26"/>
      <c r="AF407" s="26"/>
      <c r="AG407" s="55">
        <v>0</v>
      </c>
      <c r="AH407" s="55">
        <v>0</v>
      </c>
      <c r="AI407" s="55"/>
      <c r="AJ407" s="7">
        <f t="shared" si="97"/>
        <v>1348107</v>
      </c>
      <c r="AK407" s="48" t="str">
        <f t="shared" si="91"/>
        <v xml:space="preserve"> </v>
      </c>
      <c r="AL407" s="49" t="str">
        <f t="shared" si="92"/>
        <v xml:space="preserve"> </v>
      </c>
    </row>
    <row r="408" spans="1:38" ht="15.95" customHeight="1">
      <c r="A408" s="63" t="s">
        <v>112</v>
      </c>
      <c r="B408" s="63" t="s">
        <v>719</v>
      </c>
      <c r="C408" s="63" t="s">
        <v>203</v>
      </c>
      <c r="D408" s="63" t="s">
        <v>720</v>
      </c>
      <c r="E408" s="20">
        <v>681.93</v>
      </c>
      <c r="F408" s="2">
        <f t="shared" si="93"/>
        <v>1073357.8199999998</v>
      </c>
      <c r="G408" s="64">
        <v>467815.74</v>
      </c>
      <c r="H408" s="41">
        <v>67921</v>
      </c>
      <c r="I408" s="2">
        <f t="shared" si="84"/>
        <v>50940.75</v>
      </c>
      <c r="J408" s="41">
        <v>51238</v>
      </c>
      <c r="K408" s="41">
        <v>0</v>
      </c>
      <c r="L408" s="41">
        <v>0</v>
      </c>
      <c r="M408" s="41">
        <v>3983</v>
      </c>
      <c r="N408" s="2">
        <f t="shared" si="85"/>
        <v>573977.49</v>
      </c>
      <c r="O408" s="4">
        <f t="shared" si="86"/>
        <v>499380</v>
      </c>
      <c r="P408" s="41">
        <v>0</v>
      </c>
      <c r="Q408" s="41">
        <v>0</v>
      </c>
      <c r="R408" s="4">
        <f t="shared" si="87"/>
        <v>0</v>
      </c>
      <c r="S408" s="6">
        <f t="shared" si="94"/>
        <v>49712.697</v>
      </c>
      <c r="T408" s="65">
        <v>29366964</v>
      </c>
      <c r="U408" s="6">
        <f t="shared" si="95"/>
        <v>29366.964</v>
      </c>
      <c r="V408" s="6">
        <f t="shared" si="88"/>
        <v>20345.733</v>
      </c>
      <c r="W408" s="4">
        <f t="shared" si="96"/>
        <v>406915</v>
      </c>
      <c r="X408" s="25">
        <f t="shared" si="89"/>
        <v>906295</v>
      </c>
      <c r="Y408" s="26">
        <v>0</v>
      </c>
      <c r="Z408" s="22">
        <v>0</v>
      </c>
      <c r="AA408" s="4">
        <f t="shared" si="90"/>
        <v>906295</v>
      </c>
      <c r="AB408" s="26"/>
      <c r="AC408" s="26"/>
      <c r="AD408" s="26"/>
      <c r="AE408" s="26"/>
      <c r="AF408" s="26"/>
      <c r="AG408" s="55">
        <v>0</v>
      </c>
      <c r="AH408" s="55">
        <v>0</v>
      </c>
      <c r="AI408" s="55"/>
      <c r="AJ408" s="7">
        <f t="shared" si="97"/>
        <v>906295</v>
      </c>
      <c r="AK408" s="48" t="str">
        <f t="shared" si="91"/>
        <v xml:space="preserve"> </v>
      </c>
      <c r="AL408" s="49" t="str">
        <f t="shared" si="92"/>
        <v xml:space="preserve"> </v>
      </c>
    </row>
    <row r="409" spans="1:38" ht="15.95" customHeight="1">
      <c r="A409" s="63" t="s">
        <v>112</v>
      </c>
      <c r="B409" s="63" t="s">
        <v>719</v>
      </c>
      <c r="C409" s="63" t="s">
        <v>42</v>
      </c>
      <c r="D409" s="63" t="s">
        <v>721</v>
      </c>
      <c r="E409" s="20">
        <v>647.69000000000005</v>
      </c>
      <c r="F409" s="2">
        <f t="shared" si="93"/>
        <v>1019464.06</v>
      </c>
      <c r="G409" s="64">
        <v>359827.75</v>
      </c>
      <c r="H409" s="41">
        <v>82644</v>
      </c>
      <c r="I409" s="2">
        <f t="shared" si="84"/>
        <v>61983</v>
      </c>
      <c r="J409" s="41">
        <v>62626</v>
      </c>
      <c r="K409" s="41">
        <v>0</v>
      </c>
      <c r="L409" s="41">
        <v>0</v>
      </c>
      <c r="M409" s="41">
        <v>8646</v>
      </c>
      <c r="N409" s="2">
        <f t="shared" si="85"/>
        <v>493082.75</v>
      </c>
      <c r="O409" s="4">
        <f t="shared" si="86"/>
        <v>526381</v>
      </c>
      <c r="P409" s="41">
        <v>412</v>
      </c>
      <c r="Q409" s="41">
        <v>33</v>
      </c>
      <c r="R409" s="4">
        <f t="shared" si="87"/>
        <v>18898</v>
      </c>
      <c r="S409" s="6">
        <f t="shared" si="94"/>
        <v>47216.601000000002</v>
      </c>
      <c r="T409" s="65">
        <v>22197887</v>
      </c>
      <c r="U409" s="6">
        <f t="shared" si="95"/>
        <v>22197.886999999999</v>
      </c>
      <c r="V409" s="6">
        <f t="shared" si="88"/>
        <v>25018.714000000004</v>
      </c>
      <c r="W409" s="4">
        <f t="shared" si="96"/>
        <v>500374</v>
      </c>
      <c r="X409" s="25">
        <f t="shared" si="89"/>
        <v>1045653</v>
      </c>
      <c r="Y409" s="26">
        <v>0</v>
      </c>
      <c r="Z409" s="22">
        <v>0</v>
      </c>
      <c r="AA409" s="4">
        <f t="shared" si="90"/>
        <v>1045653</v>
      </c>
      <c r="AB409" s="26"/>
      <c r="AC409" s="26"/>
      <c r="AD409" s="26"/>
      <c r="AE409" s="26"/>
      <c r="AF409" s="26"/>
      <c r="AG409" s="55">
        <v>0</v>
      </c>
      <c r="AH409" s="55">
        <v>0</v>
      </c>
      <c r="AI409" s="55"/>
      <c r="AJ409" s="7">
        <f t="shared" si="97"/>
        <v>1045653</v>
      </c>
      <c r="AK409" s="48" t="str">
        <f t="shared" si="91"/>
        <v xml:space="preserve"> </v>
      </c>
      <c r="AL409" s="49" t="str">
        <f t="shared" si="92"/>
        <v xml:space="preserve"> </v>
      </c>
    </row>
    <row r="410" spans="1:38" ht="15.95" customHeight="1">
      <c r="A410" s="63" t="s">
        <v>112</v>
      </c>
      <c r="B410" s="63" t="s">
        <v>719</v>
      </c>
      <c r="C410" s="63" t="s">
        <v>68</v>
      </c>
      <c r="D410" s="63" t="s">
        <v>722</v>
      </c>
      <c r="E410" s="20">
        <v>334.8</v>
      </c>
      <c r="F410" s="2">
        <f t="shared" si="93"/>
        <v>526975.20000000007</v>
      </c>
      <c r="G410" s="64">
        <v>187357.15</v>
      </c>
      <c r="H410" s="41">
        <v>32831</v>
      </c>
      <c r="I410" s="2">
        <f t="shared" si="84"/>
        <v>24623.25</v>
      </c>
      <c r="J410" s="41">
        <v>24649</v>
      </c>
      <c r="K410" s="41">
        <v>0</v>
      </c>
      <c r="L410" s="41">
        <v>0</v>
      </c>
      <c r="M410" s="41">
        <v>16212</v>
      </c>
      <c r="N410" s="2">
        <f t="shared" si="85"/>
        <v>252841.4</v>
      </c>
      <c r="O410" s="4">
        <f t="shared" si="86"/>
        <v>274134</v>
      </c>
      <c r="P410" s="41">
        <v>175</v>
      </c>
      <c r="Q410" s="41">
        <v>75</v>
      </c>
      <c r="R410" s="4">
        <f t="shared" si="87"/>
        <v>18244</v>
      </c>
      <c r="S410" s="6">
        <f t="shared" si="94"/>
        <v>24406.92</v>
      </c>
      <c r="T410" s="65">
        <v>10204638</v>
      </c>
      <c r="U410" s="6">
        <f t="shared" si="95"/>
        <v>10204.638000000001</v>
      </c>
      <c r="V410" s="6">
        <f t="shared" si="88"/>
        <v>14202.281999999997</v>
      </c>
      <c r="W410" s="4">
        <f t="shared" si="96"/>
        <v>284046</v>
      </c>
      <c r="X410" s="25">
        <f t="shared" si="89"/>
        <v>576424</v>
      </c>
      <c r="Y410" s="26">
        <v>0</v>
      </c>
      <c r="Z410" s="22">
        <v>0</v>
      </c>
      <c r="AA410" s="4">
        <f t="shared" si="90"/>
        <v>576424</v>
      </c>
      <c r="AB410" s="26"/>
      <c r="AC410" s="26"/>
      <c r="AD410" s="26"/>
      <c r="AE410" s="26"/>
      <c r="AF410" s="26"/>
      <c r="AG410" s="55">
        <v>0</v>
      </c>
      <c r="AH410" s="55">
        <v>0</v>
      </c>
      <c r="AI410" s="55"/>
      <c r="AJ410" s="7">
        <f t="shared" si="97"/>
        <v>576424</v>
      </c>
      <c r="AK410" s="48" t="str">
        <f t="shared" si="91"/>
        <v xml:space="preserve"> </v>
      </c>
      <c r="AL410" s="49" t="str">
        <f t="shared" si="92"/>
        <v xml:space="preserve"> </v>
      </c>
    </row>
    <row r="411" spans="1:38" ht="15.95" customHeight="1">
      <c r="A411" s="63" t="s">
        <v>112</v>
      </c>
      <c r="B411" s="63" t="s">
        <v>719</v>
      </c>
      <c r="C411" s="63" t="s">
        <v>106</v>
      </c>
      <c r="D411" s="63" t="s">
        <v>723</v>
      </c>
      <c r="E411" s="20">
        <v>269.17</v>
      </c>
      <c r="F411" s="2">
        <f t="shared" si="93"/>
        <v>423673.58</v>
      </c>
      <c r="G411" s="64">
        <v>227495.07</v>
      </c>
      <c r="H411" s="41">
        <v>22690</v>
      </c>
      <c r="I411" s="2">
        <f t="shared" si="84"/>
        <v>17017.5</v>
      </c>
      <c r="J411" s="41">
        <v>17164</v>
      </c>
      <c r="K411" s="41">
        <v>0</v>
      </c>
      <c r="L411" s="41">
        <v>0</v>
      </c>
      <c r="M411" s="41">
        <v>10109</v>
      </c>
      <c r="N411" s="2">
        <f t="shared" si="85"/>
        <v>271785.57</v>
      </c>
      <c r="O411" s="4">
        <f t="shared" si="86"/>
        <v>151888</v>
      </c>
      <c r="P411" s="41">
        <v>102</v>
      </c>
      <c r="Q411" s="41">
        <v>95</v>
      </c>
      <c r="R411" s="4">
        <f t="shared" si="87"/>
        <v>13469</v>
      </c>
      <c r="S411" s="6">
        <f t="shared" si="94"/>
        <v>19622.492999999999</v>
      </c>
      <c r="T411" s="65">
        <v>13461247</v>
      </c>
      <c r="U411" s="6">
        <f t="shared" si="95"/>
        <v>13461.246999999999</v>
      </c>
      <c r="V411" s="6">
        <f t="shared" si="88"/>
        <v>6161.2459999999992</v>
      </c>
      <c r="W411" s="4">
        <f t="shared" si="96"/>
        <v>123225</v>
      </c>
      <c r="X411" s="25">
        <f t="shared" si="89"/>
        <v>288582</v>
      </c>
      <c r="Y411" s="26">
        <v>0</v>
      </c>
      <c r="Z411" s="22">
        <v>0</v>
      </c>
      <c r="AA411" s="4">
        <f t="shared" si="90"/>
        <v>288582</v>
      </c>
      <c r="AB411" s="26"/>
      <c r="AC411" s="26"/>
      <c r="AD411" s="26"/>
      <c r="AE411" s="26"/>
      <c r="AF411" s="26"/>
      <c r="AG411" s="55">
        <v>0</v>
      </c>
      <c r="AH411" s="55">
        <v>0</v>
      </c>
      <c r="AI411" s="55"/>
      <c r="AJ411" s="7">
        <f t="shared" si="97"/>
        <v>288582</v>
      </c>
      <c r="AK411" s="48" t="str">
        <f t="shared" si="91"/>
        <v xml:space="preserve"> </v>
      </c>
      <c r="AL411" s="49" t="str">
        <f t="shared" si="92"/>
        <v xml:space="preserve"> </v>
      </c>
    </row>
    <row r="412" spans="1:38" ht="15.95" customHeight="1">
      <c r="A412" s="63" t="s">
        <v>112</v>
      </c>
      <c r="B412" s="63" t="s">
        <v>719</v>
      </c>
      <c r="C412" s="63" t="s">
        <v>52</v>
      </c>
      <c r="D412" s="63" t="s">
        <v>724</v>
      </c>
      <c r="E412" s="20">
        <v>1319.99</v>
      </c>
      <c r="F412" s="2">
        <f t="shared" si="93"/>
        <v>2077664.26</v>
      </c>
      <c r="G412" s="64">
        <v>271125.90000000002</v>
      </c>
      <c r="H412" s="41">
        <v>157401</v>
      </c>
      <c r="I412" s="2">
        <f t="shared" si="84"/>
        <v>118050.75</v>
      </c>
      <c r="J412" s="41">
        <v>119097</v>
      </c>
      <c r="K412" s="41">
        <v>204050</v>
      </c>
      <c r="L412" s="41">
        <v>325809</v>
      </c>
      <c r="M412" s="41">
        <v>46813</v>
      </c>
      <c r="N412" s="2">
        <f t="shared" si="85"/>
        <v>1084945.6499999999</v>
      </c>
      <c r="O412" s="4">
        <f t="shared" si="86"/>
        <v>992719</v>
      </c>
      <c r="P412" s="41">
        <v>705</v>
      </c>
      <c r="Q412" s="41">
        <v>59</v>
      </c>
      <c r="R412" s="4">
        <f t="shared" si="87"/>
        <v>57817</v>
      </c>
      <c r="S412" s="6">
        <f t="shared" si="94"/>
        <v>96227.270999999993</v>
      </c>
      <c r="T412" s="65">
        <v>16913489</v>
      </c>
      <c r="U412" s="6">
        <f t="shared" si="95"/>
        <v>16913.489000000001</v>
      </c>
      <c r="V412" s="6">
        <f t="shared" si="88"/>
        <v>79313.781999999992</v>
      </c>
      <c r="W412" s="4">
        <f t="shared" si="96"/>
        <v>1586276</v>
      </c>
      <c r="X412" s="25">
        <f t="shared" si="89"/>
        <v>2636812</v>
      </c>
      <c r="Y412" s="26">
        <v>0</v>
      </c>
      <c r="Z412" s="22">
        <v>0</v>
      </c>
      <c r="AA412" s="4">
        <f t="shared" si="90"/>
        <v>2636812</v>
      </c>
      <c r="AB412" s="26"/>
      <c r="AC412" s="26"/>
      <c r="AD412" s="26"/>
      <c r="AE412" s="26"/>
      <c r="AF412" s="26"/>
      <c r="AG412" s="55">
        <v>0</v>
      </c>
      <c r="AH412" s="55">
        <v>0</v>
      </c>
      <c r="AI412" s="55"/>
      <c r="AJ412" s="7">
        <f t="shared" si="97"/>
        <v>2636812</v>
      </c>
      <c r="AK412" s="48" t="str">
        <f t="shared" si="91"/>
        <v xml:space="preserve"> </v>
      </c>
      <c r="AL412" s="49" t="str">
        <f t="shared" si="92"/>
        <v xml:space="preserve"> </v>
      </c>
    </row>
    <row r="413" spans="1:38" ht="15.95" customHeight="1">
      <c r="A413" s="63" t="s">
        <v>112</v>
      </c>
      <c r="B413" s="63" t="s">
        <v>719</v>
      </c>
      <c r="C413" s="63" t="s">
        <v>191</v>
      </c>
      <c r="D413" s="63" t="s">
        <v>725</v>
      </c>
      <c r="E413" s="20">
        <v>840.98</v>
      </c>
      <c r="F413" s="2">
        <f t="shared" si="93"/>
        <v>1323702.52</v>
      </c>
      <c r="G413" s="64">
        <v>434239.04</v>
      </c>
      <c r="H413" s="41">
        <v>80594</v>
      </c>
      <c r="I413" s="2">
        <f t="shared" si="84"/>
        <v>60445.5</v>
      </c>
      <c r="J413" s="41">
        <v>60738</v>
      </c>
      <c r="K413" s="41">
        <v>104520</v>
      </c>
      <c r="L413" s="41">
        <v>115370</v>
      </c>
      <c r="M413" s="41">
        <v>70859</v>
      </c>
      <c r="N413" s="2">
        <f t="shared" si="85"/>
        <v>846171.54</v>
      </c>
      <c r="O413" s="4">
        <f t="shared" si="86"/>
        <v>477531</v>
      </c>
      <c r="P413" s="41">
        <v>396</v>
      </c>
      <c r="Q413" s="41">
        <v>68</v>
      </c>
      <c r="R413" s="4">
        <f t="shared" si="87"/>
        <v>37430</v>
      </c>
      <c r="S413" s="6">
        <f t="shared" si="94"/>
        <v>61307.442000000003</v>
      </c>
      <c r="T413" s="65">
        <v>27835836</v>
      </c>
      <c r="U413" s="6">
        <f t="shared" si="95"/>
        <v>27835.835999999999</v>
      </c>
      <c r="V413" s="6">
        <f t="shared" si="88"/>
        <v>33471.606</v>
      </c>
      <c r="W413" s="4">
        <f t="shared" si="96"/>
        <v>669432</v>
      </c>
      <c r="X413" s="25">
        <f t="shared" si="89"/>
        <v>1184393</v>
      </c>
      <c r="Y413" s="26">
        <v>0</v>
      </c>
      <c r="Z413" s="22">
        <v>0</v>
      </c>
      <c r="AA413" s="4">
        <f t="shared" si="90"/>
        <v>1184393</v>
      </c>
      <c r="AB413" s="26"/>
      <c r="AC413" s="26"/>
      <c r="AD413" s="26"/>
      <c r="AE413" s="26"/>
      <c r="AF413" s="26"/>
      <c r="AG413" s="55">
        <v>0</v>
      </c>
      <c r="AH413" s="55">
        <v>0</v>
      </c>
      <c r="AI413" s="55"/>
      <c r="AJ413" s="7">
        <f t="shared" si="97"/>
        <v>1184393</v>
      </c>
      <c r="AK413" s="48" t="str">
        <f t="shared" si="91"/>
        <v xml:space="preserve"> </v>
      </c>
      <c r="AL413" s="49" t="str">
        <f t="shared" si="92"/>
        <v xml:space="preserve"> </v>
      </c>
    </row>
    <row r="414" spans="1:38" ht="15.95" customHeight="1">
      <c r="A414" s="63" t="s">
        <v>112</v>
      </c>
      <c r="B414" s="63" t="s">
        <v>719</v>
      </c>
      <c r="C414" s="63" t="s">
        <v>209</v>
      </c>
      <c r="D414" s="63" t="s">
        <v>726</v>
      </c>
      <c r="E414" s="20">
        <v>689.82</v>
      </c>
      <c r="F414" s="2">
        <f t="shared" si="93"/>
        <v>1085776.6800000002</v>
      </c>
      <c r="G414" s="64">
        <v>250260.84</v>
      </c>
      <c r="H414" s="41">
        <v>72985</v>
      </c>
      <c r="I414" s="2">
        <f t="shared" si="84"/>
        <v>54738.75</v>
      </c>
      <c r="J414" s="41">
        <v>54949</v>
      </c>
      <c r="K414" s="41">
        <v>94632</v>
      </c>
      <c r="L414" s="41">
        <v>185866</v>
      </c>
      <c r="M414" s="41">
        <v>66154</v>
      </c>
      <c r="N414" s="2">
        <f t="shared" si="85"/>
        <v>706600.59</v>
      </c>
      <c r="O414" s="4">
        <f t="shared" si="86"/>
        <v>379176</v>
      </c>
      <c r="P414" s="41">
        <v>267</v>
      </c>
      <c r="Q414" s="41">
        <v>90</v>
      </c>
      <c r="R414" s="4">
        <f t="shared" si="87"/>
        <v>33402</v>
      </c>
      <c r="S414" s="6">
        <f t="shared" si="94"/>
        <v>50287.877999999997</v>
      </c>
      <c r="T414" s="65">
        <v>14949871</v>
      </c>
      <c r="U414" s="6">
        <f t="shared" si="95"/>
        <v>14949.870999999999</v>
      </c>
      <c r="V414" s="6">
        <f t="shared" si="88"/>
        <v>35338.006999999998</v>
      </c>
      <c r="W414" s="4">
        <f t="shared" si="96"/>
        <v>706760</v>
      </c>
      <c r="X414" s="25">
        <f t="shared" si="89"/>
        <v>1119338</v>
      </c>
      <c r="Y414" s="26">
        <v>0</v>
      </c>
      <c r="Z414" s="22">
        <v>0</v>
      </c>
      <c r="AA414" s="4">
        <f t="shared" si="90"/>
        <v>1119338</v>
      </c>
      <c r="AB414" s="26"/>
      <c r="AC414" s="26"/>
      <c r="AD414" s="26"/>
      <c r="AE414" s="26"/>
      <c r="AF414" s="26"/>
      <c r="AG414" s="55">
        <v>0</v>
      </c>
      <c r="AH414" s="55">
        <v>0</v>
      </c>
      <c r="AI414" s="55"/>
      <c r="AJ414" s="7">
        <f t="shared" si="97"/>
        <v>1119338</v>
      </c>
      <c r="AK414" s="48" t="str">
        <f t="shared" si="91"/>
        <v xml:space="preserve"> </v>
      </c>
      <c r="AL414" s="49" t="str">
        <f t="shared" si="92"/>
        <v xml:space="preserve"> </v>
      </c>
    </row>
    <row r="415" spans="1:38" ht="15.95" customHeight="1">
      <c r="A415" s="63" t="s">
        <v>112</v>
      </c>
      <c r="B415" s="63" t="s">
        <v>719</v>
      </c>
      <c r="C415" s="63" t="s">
        <v>39</v>
      </c>
      <c r="D415" s="63" t="s">
        <v>727</v>
      </c>
      <c r="E415" s="20">
        <v>704.85</v>
      </c>
      <c r="F415" s="2">
        <f t="shared" si="93"/>
        <v>1109433.9000000001</v>
      </c>
      <c r="G415" s="64">
        <v>1250123.6599999999</v>
      </c>
      <c r="H415" s="41">
        <v>52763</v>
      </c>
      <c r="I415" s="2">
        <f t="shared" si="84"/>
        <v>39572.25</v>
      </c>
      <c r="J415" s="41">
        <v>39838</v>
      </c>
      <c r="K415" s="41">
        <v>68421</v>
      </c>
      <c r="L415" s="41">
        <v>134164</v>
      </c>
      <c r="M415" s="41">
        <v>91320</v>
      </c>
      <c r="N415" s="2">
        <f t="shared" si="85"/>
        <v>1623438.91</v>
      </c>
      <c r="O415" s="4">
        <f t="shared" si="86"/>
        <v>0</v>
      </c>
      <c r="P415" s="41">
        <v>308</v>
      </c>
      <c r="Q415" s="41">
        <v>92</v>
      </c>
      <c r="R415" s="4">
        <f t="shared" si="87"/>
        <v>39387</v>
      </c>
      <c r="S415" s="6">
        <f t="shared" si="94"/>
        <v>51383.565000000002</v>
      </c>
      <c r="T415" s="65">
        <v>75828569</v>
      </c>
      <c r="U415" s="6">
        <f t="shared" si="95"/>
        <v>75828.569000000003</v>
      </c>
      <c r="V415" s="6">
        <f t="shared" si="88"/>
        <v>0</v>
      </c>
      <c r="W415" s="4">
        <f t="shared" si="96"/>
        <v>0</v>
      </c>
      <c r="X415" s="25">
        <f t="shared" si="89"/>
        <v>39387</v>
      </c>
      <c r="Y415" s="26">
        <v>0</v>
      </c>
      <c r="Z415" s="22">
        <v>0</v>
      </c>
      <c r="AA415" s="4">
        <f t="shared" si="90"/>
        <v>39387</v>
      </c>
      <c r="AB415" s="26"/>
      <c r="AC415" s="26"/>
      <c r="AD415" s="26"/>
      <c r="AE415" s="26"/>
      <c r="AF415" s="26"/>
      <c r="AG415" s="55">
        <v>0</v>
      </c>
      <c r="AH415" s="55">
        <v>0</v>
      </c>
      <c r="AI415" s="55"/>
      <c r="AJ415" s="7">
        <f t="shared" si="97"/>
        <v>39387</v>
      </c>
      <c r="AK415" s="48">
        <f t="shared" si="91"/>
        <v>1</v>
      </c>
      <c r="AL415" s="49">
        <f t="shared" si="92"/>
        <v>1</v>
      </c>
    </row>
    <row r="416" spans="1:38" ht="15.95" customHeight="1">
      <c r="A416" s="63" t="s">
        <v>112</v>
      </c>
      <c r="B416" s="63" t="s">
        <v>719</v>
      </c>
      <c r="C416" s="63" t="s">
        <v>238</v>
      </c>
      <c r="D416" s="63" t="s">
        <v>728</v>
      </c>
      <c r="E416" s="20">
        <v>954.44</v>
      </c>
      <c r="F416" s="2">
        <f t="shared" si="93"/>
        <v>1502288.56</v>
      </c>
      <c r="G416" s="64">
        <v>218994.35</v>
      </c>
      <c r="H416" s="41">
        <v>108284</v>
      </c>
      <c r="I416" s="2">
        <f t="shared" si="84"/>
        <v>81213</v>
      </c>
      <c r="J416" s="41">
        <v>82050</v>
      </c>
      <c r="K416" s="41">
        <v>140336</v>
      </c>
      <c r="L416" s="41">
        <v>190723</v>
      </c>
      <c r="M416" s="41">
        <v>49572</v>
      </c>
      <c r="N416" s="2">
        <f t="shared" si="85"/>
        <v>762888.35</v>
      </c>
      <c r="O416" s="4">
        <f t="shared" si="86"/>
        <v>739400</v>
      </c>
      <c r="P416" s="41">
        <v>265</v>
      </c>
      <c r="Q416" s="41">
        <v>86</v>
      </c>
      <c r="R416" s="4">
        <f t="shared" si="87"/>
        <v>31678</v>
      </c>
      <c r="S416" s="6">
        <f t="shared" si="94"/>
        <v>69578.676000000007</v>
      </c>
      <c r="T416" s="65">
        <v>13675175</v>
      </c>
      <c r="U416" s="6">
        <f t="shared" si="95"/>
        <v>13675.174999999999</v>
      </c>
      <c r="V416" s="6">
        <f t="shared" si="88"/>
        <v>55903.501000000004</v>
      </c>
      <c r="W416" s="4">
        <f t="shared" si="96"/>
        <v>1118070</v>
      </c>
      <c r="X416" s="25">
        <f t="shared" si="89"/>
        <v>1889148</v>
      </c>
      <c r="Y416" s="26">
        <v>0</v>
      </c>
      <c r="Z416" s="22">
        <v>0</v>
      </c>
      <c r="AA416" s="4">
        <f t="shared" si="90"/>
        <v>1889148</v>
      </c>
      <c r="AB416" s="26"/>
      <c r="AC416" s="26"/>
      <c r="AD416" s="26"/>
      <c r="AE416" s="26"/>
      <c r="AF416" s="26"/>
      <c r="AG416" s="55">
        <v>0</v>
      </c>
      <c r="AH416" s="55">
        <v>0</v>
      </c>
      <c r="AI416" s="55"/>
      <c r="AJ416" s="7">
        <f t="shared" si="97"/>
        <v>1889148</v>
      </c>
      <c r="AK416" s="48" t="str">
        <f t="shared" si="91"/>
        <v xml:space="preserve"> </v>
      </c>
      <c r="AL416" s="49" t="str">
        <f t="shared" si="92"/>
        <v xml:space="preserve"> </v>
      </c>
    </row>
    <row r="417" spans="1:38" ht="15.95" customHeight="1">
      <c r="A417" s="63" t="s">
        <v>112</v>
      </c>
      <c r="B417" s="63" t="s">
        <v>719</v>
      </c>
      <c r="C417" s="63" t="s">
        <v>210</v>
      </c>
      <c r="D417" s="63" t="s">
        <v>729</v>
      </c>
      <c r="E417" s="20">
        <v>425.46</v>
      </c>
      <c r="F417" s="2">
        <f t="shared" si="93"/>
        <v>669674.03999999992</v>
      </c>
      <c r="G417" s="64">
        <v>357564.89</v>
      </c>
      <c r="H417" s="41">
        <v>44280</v>
      </c>
      <c r="I417" s="2">
        <f t="shared" si="84"/>
        <v>33210</v>
      </c>
      <c r="J417" s="41">
        <v>33301</v>
      </c>
      <c r="K417" s="41">
        <v>57435</v>
      </c>
      <c r="L417" s="41">
        <v>163670</v>
      </c>
      <c r="M417" s="41">
        <v>66699</v>
      </c>
      <c r="N417" s="2">
        <f t="shared" si="85"/>
        <v>711879.89</v>
      </c>
      <c r="O417" s="4">
        <f t="shared" si="86"/>
        <v>0</v>
      </c>
      <c r="P417" s="41">
        <v>219</v>
      </c>
      <c r="Q417" s="41">
        <v>92</v>
      </c>
      <c r="R417" s="4">
        <f t="shared" si="87"/>
        <v>28006</v>
      </c>
      <c r="S417" s="6">
        <f t="shared" si="94"/>
        <v>31016.034</v>
      </c>
      <c r="T417" s="65">
        <v>20668491</v>
      </c>
      <c r="U417" s="6">
        <f t="shared" si="95"/>
        <v>20668.491000000002</v>
      </c>
      <c r="V417" s="6">
        <f t="shared" si="88"/>
        <v>10347.542999999998</v>
      </c>
      <c r="W417" s="4">
        <f t="shared" si="96"/>
        <v>206951</v>
      </c>
      <c r="X417" s="25">
        <f t="shared" si="89"/>
        <v>234957</v>
      </c>
      <c r="Y417" s="26">
        <v>0</v>
      </c>
      <c r="Z417" s="22">
        <v>0</v>
      </c>
      <c r="AA417" s="4">
        <f t="shared" si="90"/>
        <v>234957</v>
      </c>
      <c r="AB417" s="26"/>
      <c r="AC417" s="26"/>
      <c r="AD417" s="26"/>
      <c r="AE417" s="26"/>
      <c r="AF417" s="26"/>
      <c r="AG417" s="55">
        <v>0</v>
      </c>
      <c r="AH417" s="55">
        <v>0</v>
      </c>
      <c r="AI417" s="55"/>
      <c r="AJ417" s="7">
        <f t="shared" si="97"/>
        <v>234957</v>
      </c>
      <c r="AK417" s="48">
        <f t="shared" si="91"/>
        <v>1</v>
      </c>
      <c r="AL417" s="49" t="str">
        <f t="shared" si="92"/>
        <v xml:space="preserve"> </v>
      </c>
    </row>
    <row r="418" spans="1:38" ht="15.95" customHeight="1">
      <c r="A418" s="63" t="s">
        <v>112</v>
      </c>
      <c r="B418" s="63" t="s">
        <v>719</v>
      </c>
      <c r="C418" s="63" t="s">
        <v>8</v>
      </c>
      <c r="D418" s="63" t="s">
        <v>730</v>
      </c>
      <c r="E418" s="20">
        <v>776.84</v>
      </c>
      <c r="F418" s="2">
        <f t="shared" si="93"/>
        <v>1222746.1600000001</v>
      </c>
      <c r="G418" s="64">
        <v>347329.15</v>
      </c>
      <c r="H418" s="41">
        <v>90124</v>
      </c>
      <c r="I418" s="2">
        <f t="shared" si="84"/>
        <v>67593</v>
      </c>
      <c r="J418" s="41">
        <v>68132</v>
      </c>
      <c r="K418" s="41">
        <v>116794</v>
      </c>
      <c r="L418" s="41">
        <v>179811</v>
      </c>
      <c r="M418" s="41">
        <v>63732</v>
      </c>
      <c r="N418" s="2">
        <f t="shared" si="85"/>
        <v>843391.15</v>
      </c>
      <c r="O418" s="4">
        <f t="shared" si="86"/>
        <v>379355</v>
      </c>
      <c r="P418" s="41">
        <v>354</v>
      </c>
      <c r="Q418" s="41">
        <v>84</v>
      </c>
      <c r="R418" s="4">
        <f t="shared" si="87"/>
        <v>41333</v>
      </c>
      <c r="S418" s="6">
        <f t="shared" si="94"/>
        <v>56631.635999999999</v>
      </c>
      <c r="T418" s="65">
        <v>20561790</v>
      </c>
      <c r="U418" s="6">
        <f t="shared" si="95"/>
        <v>20561.79</v>
      </c>
      <c r="V418" s="6">
        <f t="shared" si="88"/>
        <v>36069.845999999998</v>
      </c>
      <c r="W418" s="4">
        <f t="shared" si="96"/>
        <v>721397</v>
      </c>
      <c r="X418" s="25">
        <f t="shared" si="89"/>
        <v>1142085</v>
      </c>
      <c r="Y418" s="26">
        <v>0</v>
      </c>
      <c r="Z418" s="22">
        <v>0</v>
      </c>
      <c r="AA418" s="4">
        <f t="shared" si="90"/>
        <v>1142085</v>
      </c>
      <c r="AB418" s="26"/>
      <c r="AC418" s="26"/>
      <c r="AD418" s="26"/>
      <c r="AE418" s="26"/>
      <c r="AF418" s="26"/>
      <c r="AG418" s="55">
        <v>0</v>
      </c>
      <c r="AH418" s="55">
        <v>0</v>
      </c>
      <c r="AI418" s="55"/>
      <c r="AJ418" s="7">
        <f t="shared" si="97"/>
        <v>1142085</v>
      </c>
      <c r="AK418" s="48" t="str">
        <f t="shared" si="91"/>
        <v xml:space="preserve"> </v>
      </c>
      <c r="AL418" s="49" t="str">
        <f t="shared" si="92"/>
        <v xml:space="preserve"> </v>
      </c>
    </row>
    <row r="419" spans="1:38" ht="15.95" customHeight="1">
      <c r="A419" s="63" t="s">
        <v>112</v>
      </c>
      <c r="B419" s="63" t="s">
        <v>719</v>
      </c>
      <c r="C419" s="63" t="s">
        <v>239</v>
      </c>
      <c r="D419" s="63" t="s">
        <v>731</v>
      </c>
      <c r="E419" s="20">
        <v>699.04</v>
      </c>
      <c r="F419" s="2">
        <f t="shared" si="93"/>
        <v>1100288.96</v>
      </c>
      <c r="G419" s="64">
        <v>146752.17000000001</v>
      </c>
      <c r="H419" s="41">
        <v>72450</v>
      </c>
      <c r="I419" s="2">
        <f t="shared" si="84"/>
        <v>54337.5</v>
      </c>
      <c r="J419" s="41">
        <v>54623</v>
      </c>
      <c r="K419" s="41">
        <v>93946</v>
      </c>
      <c r="L419" s="41">
        <v>180041</v>
      </c>
      <c r="M419" s="41">
        <v>28151</v>
      </c>
      <c r="N419" s="2">
        <f t="shared" si="85"/>
        <v>557850.67000000004</v>
      </c>
      <c r="O419" s="4">
        <f t="shared" si="86"/>
        <v>542438</v>
      </c>
      <c r="P419" s="41">
        <v>315</v>
      </c>
      <c r="Q419" s="41">
        <v>79</v>
      </c>
      <c r="R419" s="4">
        <f t="shared" si="87"/>
        <v>34590</v>
      </c>
      <c r="S419" s="6">
        <f t="shared" si="94"/>
        <v>50960.016000000003</v>
      </c>
      <c r="T419" s="65">
        <v>8840492</v>
      </c>
      <c r="U419" s="6">
        <f t="shared" si="95"/>
        <v>8840.4920000000002</v>
      </c>
      <c r="V419" s="6">
        <f t="shared" si="88"/>
        <v>42119.524000000005</v>
      </c>
      <c r="W419" s="4">
        <f t="shared" si="96"/>
        <v>842390</v>
      </c>
      <c r="X419" s="25">
        <f t="shared" si="89"/>
        <v>1419418</v>
      </c>
      <c r="Y419" s="26">
        <v>0</v>
      </c>
      <c r="Z419" s="22">
        <v>0</v>
      </c>
      <c r="AA419" s="4">
        <f t="shared" si="90"/>
        <v>1419418</v>
      </c>
      <c r="AB419" s="26"/>
      <c r="AC419" s="26"/>
      <c r="AD419" s="26"/>
      <c r="AE419" s="26"/>
      <c r="AF419" s="26"/>
      <c r="AG419" s="55">
        <v>0</v>
      </c>
      <c r="AH419" s="55">
        <v>0</v>
      </c>
      <c r="AI419" s="55"/>
      <c r="AJ419" s="7">
        <f t="shared" si="97"/>
        <v>1419418</v>
      </c>
      <c r="AK419" s="48" t="str">
        <f t="shared" si="91"/>
        <v xml:space="preserve"> </v>
      </c>
      <c r="AL419" s="49" t="str">
        <f t="shared" si="92"/>
        <v xml:space="preserve"> </v>
      </c>
    </row>
    <row r="420" spans="1:38" ht="15.95" customHeight="1">
      <c r="A420" s="63" t="s">
        <v>112</v>
      </c>
      <c r="B420" s="63" t="s">
        <v>719</v>
      </c>
      <c r="C420" s="63" t="s">
        <v>9</v>
      </c>
      <c r="D420" s="63" t="s">
        <v>732</v>
      </c>
      <c r="E420" s="20">
        <v>260.36</v>
      </c>
      <c r="F420" s="2">
        <f t="shared" si="93"/>
        <v>409806.64</v>
      </c>
      <c r="G420" s="64">
        <v>93003.04</v>
      </c>
      <c r="H420" s="41">
        <v>31006</v>
      </c>
      <c r="I420" s="2">
        <f t="shared" si="84"/>
        <v>23254.5</v>
      </c>
      <c r="J420" s="41">
        <v>22658</v>
      </c>
      <c r="K420" s="41">
        <v>40581</v>
      </c>
      <c r="L420" s="41">
        <v>63591</v>
      </c>
      <c r="M420" s="41">
        <v>28877</v>
      </c>
      <c r="N420" s="2">
        <f t="shared" si="85"/>
        <v>271964.53999999998</v>
      </c>
      <c r="O420" s="4">
        <f t="shared" si="86"/>
        <v>137842</v>
      </c>
      <c r="P420" s="41">
        <v>95</v>
      </c>
      <c r="Q420" s="41">
        <v>112</v>
      </c>
      <c r="R420" s="4">
        <f t="shared" si="87"/>
        <v>14790</v>
      </c>
      <c r="S420" s="6">
        <f t="shared" si="94"/>
        <v>18980.243999999999</v>
      </c>
      <c r="T420" s="65">
        <v>5635508</v>
      </c>
      <c r="U420" s="6">
        <f t="shared" si="95"/>
        <v>5635.5079999999998</v>
      </c>
      <c r="V420" s="6">
        <f t="shared" si="88"/>
        <v>13344.735999999999</v>
      </c>
      <c r="W420" s="4">
        <f t="shared" si="96"/>
        <v>266895</v>
      </c>
      <c r="X420" s="25">
        <f t="shared" si="89"/>
        <v>419527</v>
      </c>
      <c r="Y420" s="26">
        <v>0</v>
      </c>
      <c r="Z420" s="22">
        <v>0</v>
      </c>
      <c r="AA420" s="4">
        <f t="shared" si="90"/>
        <v>419527</v>
      </c>
      <c r="AB420" s="26"/>
      <c r="AC420" s="26"/>
      <c r="AD420" s="26"/>
      <c r="AE420" s="26"/>
      <c r="AF420" s="26"/>
      <c r="AG420" s="55">
        <v>0</v>
      </c>
      <c r="AH420" s="55">
        <v>0</v>
      </c>
      <c r="AI420" s="55"/>
      <c r="AJ420" s="7">
        <f t="shared" si="97"/>
        <v>419527</v>
      </c>
      <c r="AK420" s="48" t="str">
        <f t="shared" si="91"/>
        <v xml:space="preserve"> </v>
      </c>
      <c r="AL420" s="49" t="str">
        <f t="shared" si="92"/>
        <v xml:space="preserve"> </v>
      </c>
    </row>
    <row r="421" spans="1:38" ht="15.95" customHeight="1">
      <c r="A421" s="63" t="s">
        <v>112</v>
      </c>
      <c r="B421" s="63" t="s">
        <v>719</v>
      </c>
      <c r="C421" s="63" t="s">
        <v>96</v>
      </c>
      <c r="D421" s="63" t="s">
        <v>733</v>
      </c>
      <c r="E421" s="20">
        <v>4803.42</v>
      </c>
      <c r="F421" s="2">
        <f t="shared" si="93"/>
        <v>7560583.0800000001</v>
      </c>
      <c r="G421" s="64">
        <v>1329811.29</v>
      </c>
      <c r="H421" s="41">
        <v>558896</v>
      </c>
      <c r="I421" s="2">
        <f t="shared" si="84"/>
        <v>419172</v>
      </c>
      <c r="J421" s="41">
        <v>422984</v>
      </c>
      <c r="K421" s="41">
        <v>724479</v>
      </c>
      <c r="L421" s="41">
        <v>1113636</v>
      </c>
      <c r="M421" s="41">
        <v>3874</v>
      </c>
      <c r="N421" s="2">
        <f t="shared" si="85"/>
        <v>4013956.29</v>
      </c>
      <c r="O421" s="4">
        <f t="shared" si="86"/>
        <v>3546627</v>
      </c>
      <c r="P421" s="41">
        <v>1814</v>
      </c>
      <c r="Q421" s="41">
        <v>33</v>
      </c>
      <c r="R421" s="4">
        <f t="shared" si="87"/>
        <v>83208</v>
      </c>
      <c r="S421" s="6">
        <f t="shared" si="94"/>
        <v>350169.31800000003</v>
      </c>
      <c r="T421" s="65">
        <v>84378889</v>
      </c>
      <c r="U421" s="6">
        <f t="shared" si="95"/>
        <v>84378.888999999996</v>
      </c>
      <c r="V421" s="6">
        <f t="shared" si="88"/>
        <v>265790.429</v>
      </c>
      <c r="W421" s="4">
        <f t="shared" si="96"/>
        <v>5315809</v>
      </c>
      <c r="X421" s="25">
        <f t="shared" si="89"/>
        <v>8945644</v>
      </c>
      <c r="Y421" s="26">
        <v>0</v>
      </c>
      <c r="Z421" s="22">
        <v>0</v>
      </c>
      <c r="AA421" s="4">
        <f t="shared" si="90"/>
        <v>8945644</v>
      </c>
      <c r="AB421" s="26"/>
      <c r="AC421" s="26"/>
      <c r="AD421" s="26"/>
      <c r="AE421" s="26"/>
      <c r="AF421" s="26"/>
      <c r="AG421" s="55">
        <v>0</v>
      </c>
      <c r="AH421" s="55">
        <v>0</v>
      </c>
      <c r="AI421" s="55"/>
      <c r="AJ421" s="7">
        <f t="shared" si="97"/>
        <v>8945644</v>
      </c>
      <c r="AK421" s="48" t="str">
        <f t="shared" si="91"/>
        <v xml:space="preserve"> </v>
      </c>
      <c r="AL421" s="49" t="str">
        <f t="shared" si="92"/>
        <v xml:space="preserve"> </v>
      </c>
    </row>
    <row r="422" spans="1:38" ht="15.95" customHeight="1">
      <c r="A422" s="63" t="s">
        <v>13</v>
      </c>
      <c r="B422" s="63" t="s">
        <v>734</v>
      </c>
      <c r="C422" s="63" t="s">
        <v>52</v>
      </c>
      <c r="D422" s="63" t="s">
        <v>735</v>
      </c>
      <c r="E422" s="20">
        <v>741.98</v>
      </c>
      <c r="F422" s="2">
        <f t="shared" si="93"/>
        <v>1167876.52</v>
      </c>
      <c r="G422" s="64">
        <v>297326.19000000006</v>
      </c>
      <c r="H422" s="41">
        <v>53744</v>
      </c>
      <c r="I422" s="2">
        <f t="shared" si="84"/>
        <v>40308</v>
      </c>
      <c r="J422" s="41">
        <v>61061</v>
      </c>
      <c r="K422" s="41">
        <v>110470</v>
      </c>
      <c r="L422" s="41">
        <v>167668</v>
      </c>
      <c r="M422" s="41">
        <v>56955</v>
      </c>
      <c r="N422" s="2">
        <f t="shared" si="85"/>
        <v>733788.19000000006</v>
      </c>
      <c r="O422" s="4">
        <f t="shared" si="86"/>
        <v>434088</v>
      </c>
      <c r="P422" s="41">
        <v>246</v>
      </c>
      <c r="Q422" s="41">
        <v>88</v>
      </c>
      <c r="R422" s="4">
        <f t="shared" si="87"/>
        <v>30091</v>
      </c>
      <c r="S422" s="6">
        <f t="shared" si="94"/>
        <v>54090.341999999997</v>
      </c>
      <c r="T422" s="65">
        <v>18585159</v>
      </c>
      <c r="U422" s="6">
        <f t="shared" si="95"/>
        <v>18585.159</v>
      </c>
      <c r="V422" s="6">
        <f t="shared" si="88"/>
        <v>35505.182999999997</v>
      </c>
      <c r="W422" s="4">
        <f t="shared" si="96"/>
        <v>710104</v>
      </c>
      <c r="X422" s="25">
        <f t="shared" si="89"/>
        <v>1174283</v>
      </c>
      <c r="Y422" s="26">
        <v>0</v>
      </c>
      <c r="Z422" s="22">
        <v>0</v>
      </c>
      <c r="AA422" s="4">
        <f t="shared" si="90"/>
        <v>1174283</v>
      </c>
      <c r="AB422" s="26"/>
      <c r="AC422" s="26"/>
      <c r="AD422" s="26"/>
      <c r="AE422" s="26"/>
      <c r="AF422" s="26"/>
      <c r="AG422" s="55">
        <v>0</v>
      </c>
      <c r="AH422" s="55">
        <v>0</v>
      </c>
      <c r="AI422" s="55"/>
      <c r="AJ422" s="7">
        <f t="shared" si="97"/>
        <v>1174283</v>
      </c>
      <c r="AK422" s="48" t="str">
        <f t="shared" si="91"/>
        <v xml:space="preserve"> </v>
      </c>
      <c r="AL422" s="49" t="str">
        <f t="shared" si="92"/>
        <v xml:space="preserve"> </v>
      </c>
    </row>
    <row r="423" spans="1:38" ht="15.95" customHeight="1">
      <c r="A423" s="63" t="s">
        <v>13</v>
      </c>
      <c r="B423" s="63" t="s">
        <v>734</v>
      </c>
      <c r="C423" s="63" t="s">
        <v>94</v>
      </c>
      <c r="D423" s="63" t="s">
        <v>736</v>
      </c>
      <c r="E423" s="20">
        <v>958.57</v>
      </c>
      <c r="F423" s="2">
        <f t="shared" si="93"/>
        <v>1508789.1800000002</v>
      </c>
      <c r="G423" s="64">
        <v>217047.08</v>
      </c>
      <c r="H423" s="41">
        <v>70224</v>
      </c>
      <c r="I423" s="2">
        <f t="shared" si="84"/>
        <v>52668</v>
      </c>
      <c r="J423" s="41">
        <v>79517</v>
      </c>
      <c r="K423" s="41">
        <v>144721</v>
      </c>
      <c r="L423" s="41">
        <v>212877</v>
      </c>
      <c r="M423" s="41">
        <v>117354</v>
      </c>
      <c r="N423" s="2">
        <f t="shared" si="85"/>
        <v>824184.08</v>
      </c>
      <c r="O423" s="4">
        <f t="shared" si="86"/>
        <v>684605</v>
      </c>
      <c r="P423" s="41">
        <v>501</v>
      </c>
      <c r="Q423" s="41">
        <v>70</v>
      </c>
      <c r="R423" s="4">
        <f t="shared" si="87"/>
        <v>48747</v>
      </c>
      <c r="S423" s="6">
        <f t="shared" si="94"/>
        <v>69879.752999999997</v>
      </c>
      <c r="T423" s="65">
        <v>12655806</v>
      </c>
      <c r="U423" s="6">
        <f t="shared" si="95"/>
        <v>12655.806</v>
      </c>
      <c r="V423" s="6">
        <f t="shared" si="88"/>
        <v>57223.947</v>
      </c>
      <c r="W423" s="4">
        <f t="shared" si="96"/>
        <v>1144479</v>
      </c>
      <c r="X423" s="25">
        <f t="shared" si="89"/>
        <v>1877831</v>
      </c>
      <c r="Y423" s="26">
        <v>0</v>
      </c>
      <c r="Z423" s="22">
        <v>0</v>
      </c>
      <c r="AA423" s="4">
        <f t="shared" si="90"/>
        <v>1877831</v>
      </c>
      <c r="AB423" s="26"/>
      <c r="AC423" s="26"/>
      <c r="AD423" s="26"/>
      <c r="AE423" s="26"/>
      <c r="AF423" s="26"/>
      <c r="AG423" s="55">
        <v>0</v>
      </c>
      <c r="AH423" s="55">
        <v>0</v>
      </c>
      <c r="AI423" s="55"/>
      <c r="AJ423" s="7">
        <f t="shared" si="97"/>
        <v>1877831</v>
      </c>
      <c r="AK423" s="48" t="str">
        <f t="shared" si="91"/>
        <v xml:space="preserve"> </v>
      </c>
      <c r="AL423" s="49" t="str">
        <f t="shared" si="92"/>
        <v xml:space="preserve"> </v>
      </c>
    </row>
    <row r="424" spans="1:38" ht="15.95" customHeight="1">
      <c r="A424" s="63" t="s">
        <v>13</v>
      </c>
      <c r="B424" s="63" t="s">
        <v>734</v>
      </c>
      <c r="C424" s="63" t="s">
        <v>14</v>
      </c>
      <c r="D424" s="63" t="s">
        <v>737</v>
      </c>
      <c r="E424" s="20">
        <v>3079.82</v>
      </c>
      <c r="F424" s="2">
        <f t="shared" si="93"/>
        <v>4847636.6800000006</v>
      </c>
      <c r="G424" s="64">
        <v>677642.53</v>
      </c>
      <c r="H424" s="41">
        <v>219302</v>
      </c>
      <c r="I424" s="2">
        <f t="shared" si="84"/>
        <v>164476.5</v>
      </c>
      <c r="J424" s="41">
        <v>249360</v>
      </c>
      <c r="K424" s="41">
        <v>450435</v>
      </c>
      <c r="L424" s="41">
        <v>652713</v>
      </c>
      <c r="M424" s="41">
        <v>103683</v>
      </c>
      <c r="N424" s="2">
        <f t="shared" si="85"/>
        <v>2298310.0300000003</v>
      </c>
      <c r="O424" s="4">
        <f t="shared" si="86"/>
        <v>2549327</v>
      </c>
      <c r="P424" s="41">
        <v>1632</v>
      </c>
      <c r="Q424" s="41">
        <v>33</v>
      </c>
      <c r="R424" s="4">
        <f t="shared" si="87"/>
        <v>74860</v>
      </c>
      <c r="S424" s="6">
        <f t="shared" si="94"/>
        <v>224518.878</v>
      </c>
      <c r="T424" s="65">
        <v>43410796</v>
      </c>
      <c r="U424" s="6">
        <f t="shared" si="95"/>
        <v>43410.796000000002</v>
      </c>
      <c r="V424" s="6">
        <f t="shared" si="88"/>
        <v>181108.08199999999</v>
      </c>
      <c r="W424" s="4">
        <f t="shared" si="96"/>
        <v>3622162</v>
      </c>
      <c r="X424" s="25">
        <f t="shared" si="89"/>
        <v>6246349</v>
      </c>
      <c r="Y424" s="26">
        <v>0</v>
      </c>
      <c r="Z424" s="22">
        <v>0</v>
      </c>
      <c r="AA424" s="4">
        <f t="shared" si="90"/>
        <v>6246349</v>
      </c>
      <c r="AB424" s="26"/>
      <c r="AC424" s="26"/>
      <c r="AD424" s="26"/>
      <c r="AE424" s="26"/>
      <c r="AF424" s="26"/>
      <c r="AG424" s="55">
        <v>0</v>
      </c>
      <c r="AH424" s="55">
        <v>0</v>
      </c>
      <c r="AI424" s="55"/>
      <c r="AJ424" s="7">
        <f t="shared" si="97"/>
        <v>6246349</v>
      </c>
      <c r="AK424" s="48" t="str">
        <f t="shared" si="91"/>
        <v xml:space="preserve"> </v>
      </c>
      <c r="AL424" s="49" t="str">
        <f t="shared" si="92"/>
        <v xml:space="preserve"> </v>
      </c>
    </row>
    <row r="425" spans="1:38" ht="15.95" customHeight="1">
      <c r="A425" s="63" t="s">
        <v>13</v>
      </c>
      <c r="B425" s="63" t="s">
        <v>734</v>
      </c>
      <c r="C425" s="63" t="s">
        <v>88</v>
      </c>
      <c r="D425" s="63" t="s">
        <v>738</v>
      </c>
      <c r="E425" s="20">
        <v>4607.1899999999996</v>
      </c>
      <c r="F425" s="2">
        <f t="shared" si="93"/>
        <v>7251717.0599999996</v>
      </c>
      <c r="G425" s="64">
        <v>1306072.43</v>
      </c>
      <c r="H425" s="41">
        <v>331110</v>
      </c>
      <c r="I425" s="2">
        <f t="shared" si="84"/>
        <v>248332.5</v>
      </c>
      <c r="J425" s="41">
        <v>376415</v>
      </c>
      <c r="K425" s="41">
        <v>680106</v>
      </c>
      <c r="L425" s="41">
        <v>911685</v>
      </c>
      <c r="M425" s="41">
        <v>14970</v>
      </c>
      <c r="N425" s="2">
        <f t="shared" si="85"/>
        <v>3537580.9299999997</v>
      </c>
      <c r="O425" s="4">
        <f t="shared" si="86"/>
        <v>3714136</v>
      </c>
      <c r="P425" s="41">
        <v>2023</v>
      </c>
      <c r="Q425" s="41">
        <v>33</v>
      </c>
      <c r="R425" s="4">
        <f t="shared" si="87"/>
        <v>92795</v>
      </c>
      <c r="S425" s="6">
        <f t="shared" si="94"/>
        <v>335864.15100000001</v>
      </c>
      <c r="T425" s="65">
        <v>84809898</v>
      </c>
      <c r="U425" s="6">
        <f t="shared" si="95"/>
        <v>84809.898000000001</v>
      </c>
      <c r="V425" s="6">
        <f t="shared" si="88"/>
        <v>251054.25300000003</v>
      </c>
      <c r="W425" s="4">
        <f t="shared" si="96"/>
        <v>5021085</v>
      </c>
      <c r="X425" s="25">
        <f t="shared" si="89"/>
        <v>8828016</v>
      </c>
      <c r="Y425" s="26">
        <v>0</v>
      </c>
      <c r="Z425" s="22">
        <v>0</v>
      </c>
      <c r="AA425" s="4">
        <f t="shared" si="90"/>
        <v>8828016</v>
      </c>
      <c r="AB425" s="26"/>
      <c r="AC425" s="26"/>
      <c r="AD425" s="26"/>
      <c r="AE425" s="26"/>
      <c r="AF425" s="26"/>
      <c r="AG425" s="55">
        <v>0</v>
      </c>
      <c r="AH425" s="55">
        <v>0</v>
      </c>
      <c r="AI425" s="55"/>
      <c r="AJ425" s="7">
        <f t="shared" si="97"/>
        <v>8828016</v>
      </c>
      <c r="AK425" s="48" t="str">
        <f t="shared" si="91"/>
        <v xml:space="preserve"> </v>
      </c>
      <c r="AL425" s="49" t="str">
        <f t="shared" si="92"/>
        <v xml:space="preserve"> </v>
      </c>
    </row>
    <row r="426" spans="1:38" ht="15.95" customHeight="1">
      <c r="A426" s="63" t="s">
        <v>13</v>
      </c>
      <c r="B426" s="63" t="s">
        <v>734</v>
      </c>
      <c r="C426" s="63" t="s">
        <v>47</v>
      </c>
      <c r="D426" s="63" t="s">
        <v>739</v>
      </c>
      <c r="E426" s="20">
        <v>1443.27</v>
      </c>
      <c r="F426" s="2">
        <f t="shared" si="93"/>
        <v>2271706.98</v>
      </c>
      <c r="G426" s="64">
        <v>306297.11</v>
      </c>
      <c r="H426" s="41">
        <v>99112</v>
      </c>
      <c r="I426" s="2">
        <f t="shared" si="84"/>
        <v>74334</v>
      </c>
      <c r="J426" s="41">
        <v>113010</v>
      </c>
      <c r="K426" s="41">
        <v>203009</v>
      </c>
      <c r="L426" s="41">
        <v>240858</v>
      </c>
      <c r="M426" s="41">
        <v>53466</v>
      </c>
      <c r="N426" s="2">
        <f t="shared" si="85"/>
        <v>990974.11</v>
      </c>
      <c r="O426" s="4">
        <f t="shared" si="86"/>
        <v>1280733</v>
      </c>
      <c r="P426" s="41">
        <v>809</v>
      </c>
      <c r="Q426" s="41">
        <v>33</v>
      </c>
      <c r="R426" s="4">
        <f t="shared" si="87"/>
        <v>37109</v>
      </c>
      <c r="S426" s="6">
        <f t="shared" si="94"/>
        <v>105214.383</v>
      </c>
      <c r="T426" s="65">
        <v>19095830</v>
      </c>
      <c r="U426" s="6">
        <f t="shared" si="95"/>
        <v>19095.830000000002</v>
      </c>
      <c r="V426" s="6">
        <f t="shared" si="88"/>
        <v>86118.553</v>
      </c>
      <c r="W426" s="4">
        <f t="shared" si="96"/>
        <v>1722371</v>
      </c>
      <c r="X426" s="25">
        <f t="shared" si="89"/>
        <v>3040213</v>
      </c>
      <c r="Y426" s="26">
        <v>0</v>
      </c>
      <c r="Z426" s="22">
        <v>0</v>
      </c>
      <c r="AA426" s="4">
        <f t="shared" si="90"/>
        <v>3040213</v>
      </c>
      <c r="AB426" s="26"/>
      <c r="AC426" s="26"/>
      <c r="AD426" s="26"/>
      <c r="AE426" s="26"/>
      <c r="AF426" s="26"/>
      <c r="AG426" s="55">
        <v>0</v>
      </c>
      <c r="AH426" s="55">
        <v>0</v>
      </c>
      <c r="AI426" s="55"/>
      <c r="AJ426" s="7">
        <f t="shared" si="97"/>
        <v>3040213</v>
      </c>
      <c r="AK426" s="48" t="str">
        <f t="shared" si="91"/>
        <v xml:space="preserve"> </v>
      </c>
      <c r="AL426" s="49" t="str">
        <f t="shared" si="92"/>
        <v xml:space="preserve"> </v>
      </c>
    </row>
    <row r="427" spans="1:38" ht="15.95" customHeight="1">
      <c r="A427" s="63" t="s">
        <v>13</v>
      </c>
      <c r="B427" s="63" t="s">
        <v>734</v>
      </c>
      <c r="C427" s="63" t="s">
        <v>239</v>
      </c>
      <c r="D427" s="63" t="s">
        <v>740</v>
      </c>
      <c r="E427" s="20">
        <v>844.96</v>
      </c>
      <c r="F427" s="2">
        <f t="shared" si="93"/>
        <v>1329967.04</v>
      </c>
      <c r="G427" s="64">
        <v>243349.8</v>
      </c>
      <c r="H427" s="41">
        <v>52741</v>
      </c>
      <c r="I427" s="2">
        <f t="shared" si="84"/>
        <v>39555.75</v>
      </c>
      <c r="J427" s="41">
        <v>59911</v>
      </c>
      <c r="K427" s="41">
        <v>108493</v>
      </c>
      <c r="L427" s="41">
        <v>201536</v>
      </c>
      <c r="M427" s="41">
        <v>92452</v>
      </c>
      <c r="N427" s="2">
        <f t="shared" si="85"/>
        <v>745297.55</v>
      </c>
      <c r="O427" s="4">
        <f t="shared" si="86"/>
        <v>584669</v>
      </c>
      <c r="P427" s="41">
        <v>388</v>
      </c>
      <c r="Q427" s="41">
        <v>86</v>
      </c>
      <c r="R427" s="4">
        <f t="shared" si="87"/>
        <v>46382</v>
      </c>
      <c r="S427" s="6">
        <f t="shared" si="94"/>
        <v>61597.584000000003</v>
      </c>
      <c r="T427" s="65">
        <v>14480792</v>
      </c>
      <c r="U427" s="6">
        <f t="shared" si="95"/>
        <v>14480.791999999999</v>
      </c>
      <c r="V427" s="6">
        <f t="shared" si="88"/>
        <v>47116.792000000001</v>
      </c>
      <c r="W427" s="4">
        <f t="shared" si="96"/>
        <v>942336</v>
      </c>
      <c r="X427" s="25">
        <f t="shared" si="89"/>
        <v>1573387</v>
      </c>
      <c r="Y427" s="26">
        <v>0</v>
      </c>
      <c r="Z427" s="22">
        <v>0</v>
      </c>
      <c r="AA427" s="4">
        <f t="shared" si="90"/>
        <v>1573387</v>
      </c>
      <c r="AB427" s="26"/>
      <c r="AC427" s="26"/>
      <c r="AD427" s="26"/>
      <c r="AE427" s="26"/>
      <c r="AF427" s="26"/>
      <c r="AG427" s="55">
        <v>0</v>
      </c>
      <c r="AH427" s="55">
        <v>0</v>
      </c>
      <c r="AI427" s="55"/>
      <c r="AJ427" s="7">
        <f t="shared" si="97"/>
        <v>1573387</v>
      </c>
      <c r="AK427" s="48" t="str">
        <f t="shared" si="91"/>
        <v xml:space="preserve"> </v>
      </c>
      <c r="AL427" s="49" t="str">
        <f t="shared" si="92"/>
        <v xml:space="preserve"> </v>
      </c>
    </row>
    <row r="428" spans="1:38" ht="15.95" customHeight="1">
      <c r="A428" s="63" t="s">
        <v>13</v>
      </c>
      <c r="B428" s="63" t="s">
        <v>734</v>
      </c>
      <c r="C428" s="63" t="s">
        <v>65</v>
      </c>
      <c r="D428" s="63" t="s">
        <v>741</v>
      </c>
      <c r="E428" s="20">
        <v>610.69000000000005</v>
      </c>
      <c r="F428" s="2">
        <f t="shared" si="93"/>
        <v>961226.06</v>
      </c>
      <c r="G428" s="64">
        <v>202585.9</v>
      </c>
      <c r="H428" s="41">
        <v>40541</v>
      </c>
      <c r="I428" s="2">
        <f t="shared" si="84"/>
        <v>30405.75</v>
      </c>
      <c r="J428" s="41">
        <v>46030</v>
      </c>
      <c r="K428" s="41">
        <v>83381</v>
      </c>
      <c r="L428" s="41">
        <v>119052</v>
      </c>
      <c r="M428" s="41">
        <v>51612</v>
      </c>
      <c r="N428" s="2">
        <f t="shared" si="85"/>
        <v>533066.65</v>
      </c>
      <c r="O428" s="4">
        <f t="shared" si="86"/>
        <v>428159</v>
      </c>
      <c r="P428" s="41">
        <v>219</v>
      </c>
      <c r="Q428" s="41">
        <v>90</v>
      </c>
      <c r="R428" s="4">
        <f t="shared" si="87"/>
        <v>27397</v>
      </c>
      <c r="S428" s="6">
        <f t="shared" si="94"/>
        <v>44519.300999999999</v>
      </c>
      <c r="T428" s="65">
        <v>11836985</v>
      </c>
      <c r="U428" s="6">
        <f t="shared" si="95"/>
        <v>11836.985000000001</v>
      </c>
      <c r="V428" s="6">
        <f t="shared" si="88"/>
        <v>32682.315999999999</v>
      </c>
      <c r="W428" s="4">
        <f t="shared" si="96"/>
        <v>653646</v>
      </c>
      <c r="X428" s="25">
        <f t="shared" si="89"/>
        <v>1109202</v>
      </c>
      <c r="Y428" s="26">
        <v>0</v>
      </c>
      <c r="Z428" s="22">
        <v>0</v>
      </c>
      <c r="AA428" s="4">
        <f t="shared" si="90"/>
        <v>1109202</v>
      </c>
      <c r="AB428" s="26"/>
      <c r="AC428" s="26"/>
      <c r="AD428" s="26"/>
      <c r="AE428" s="26"/>
      <c r="AF428" s="26"/>
      <c r="AG428" s="55">
        <v>0</v>
      </c>
      <c r="AH428" s="55">
        <v>0</v>
      </c>
      <c r="AI428" s="55"/>
      <c r="AJ428" s="7">
        <f t="shared" si="97"/>
        <v>1109202</v>
      </c>
      <c r="AK428" s="48" t="str">
        <f t="shared" si="91"/>
        <v xml:space="preserve"> </v>
      </c>
      <c r="AL428" s="49" t="str">
        <f t="shared" si="92"/>
        <v xml:space="preserve"> </v>
      </c>
    </row>
    <row r="429" spans="1:38" ht="15.95" customHeight="1">
      <c r="A429" s="63" t="s">
        <v>113</v>
      </c>
      <c r="B429" s="63" t="s">
        <v>114</v>
      </c>
      <c r="C429" s="63" t="s">
        <v>110</v>
      </c>
      <c r="D429" s="63" t="s">
        <v>742</v>
      </c>
      <c r="E429" s="20">
        <v>860.13</v>
      </c>
      <c r="F429" s="2">
        <f t="shared" si="93"/>
        <v>1353844.6199999999</v>
      </c>
      <c r="G429" s="64">
        <v>586755.86</v>
      </c>
      <c r="H429" s="41">
        <v>53865</v>
      </c>
      <c r="I429" s="2">
        <f t="shared" si="84"/>
        <v>40398.75</v>
      </c>
      <c r="J429" s="41">
        <v>75430</v>
      </c>
      <c r="K429" s="41">
        <v>0</v>
      </c>
      <c r="L429" s="41">
        <v>0</v>
      </c>
      <c r="M429" s="41">
        <v>49250</v>
      </c>
      <c r="N429" s="2">
        <f t="shared" si="85"/>
        <v>751834.61</v>
      </c>
      <c r="O429" s="4">
        <f t="shared" si="86"/>
        <v>602010</v>
      </c>
      <c r="P429" s="41">
        <v>521</v>
      </c>
      <c r="Q429" s="41">
        <v>33</v>
      </c>
      <c r="R429" s="4">
        <f t="shared" si="87"/>
        <v>23898</v>
      </c>
      <c r="S429" s="6">
        <f t="shared" si="94"/>
        <v>62703.476999999999</v>
      </c>
      <c r="T429" s="65">
        <v>38602359</v>
      </c>
      <c r="U429" s="6">
        <f t="shared" si="95"/>
        <v>38602.358999999997</v>
      </c>
      <c r="V429" s="6">
        <f t="shared" si="88"/>
        <v>24101.118000000002</v>
      </c>
      <c r="W429" s="4">
        <f t="shared" si="96"/>
        <v>482022</v>
      </c>
      <c r="X429" s="25">
        <f t="shared" si="89"/>
        <v>1107930</v>
      </c>
      <c r="Y429" s="26">
        <v>0</v>
      </c>
      <c r="Z429" s="22">
        <v>0</v>
      </c>
      <c r="AA429" s="4">
        <f t="shared" si="90"/>
        <v>1107930</v>
      </c>
      <c r="AB429" s="26"/>
      <c r="AC429" s="26"/>
      <c r="AD429" s="26"/>
      <c r="AE429" s="26"/>
      <c r="AF429" s="26"/>
      <c r="AG429" s="55">
        <v>0</v>
      </c>
      <c r="AH429" s="55">
        <v>0</v>
      </c>
      <c r="AI429" s="55"/>
      <c r="AJ429" s="7">
        <f t="shared" si="97"/>
        <v>1107930</v>
      </c>
      <c r="AK429" s="48" t="str">
        <f t="shared" si="91"/>
        <v xml:space="preserve"> </v>
      </c>
      <c r="AL429" s="49" t="str">
        <f t="shared" si="92"/>
        <v xml:space="preserve"> </v>
      </c>
    </row>
    <row r="430" spans="1:38" ht="15.95" customHeight="1">
      <c r="A430" s="63" t="s">
        <v>113</v>
      </c>
      <c r="B430" s="63" t="s">
        <v>114</v>
      </c>
      <c r="C430" s="63" t="s">
        <v>143</v>
      </c>
      <c r="D430" s="63" t="s">
        <v>428</v>
      </c>
      <c r="E430" s="20">
        <v>627.05999999999995</v>
      </c>
      <c r="F430" s="2">
        <f t="shared" si="93"/>
        <v>986992.44</v>
      </c>
      <c r="G430" s="64">
        <v>528106.22</v>
      </c>
      <c r="H430" s="41">
        <v>42084</v>
      </c>
      <c r="I430" s="2">
        <f t="shared" si="84"/>
        <v>31563</v>
      </c>
      <c r="J430" s="41">
        <v>58931</v>
      </c>
      <c r="K430" s="41">
        <v>0</v>
      </c>
      <c r="L430" s="41">
        <v>0</v>
      </c>
      <c r="M430" s="41">
        <v>6758</v>
      </c>
      <c r="N430" s="2">
        <f t="shared" si="85"/>
        <v>625358.22</v>
      </c>
      <c r="O430" s="4">
        <f t="shared" si="86"/>
        <v>361634</v>
      </c>
      <c r="P430" s="41">
        <v>329</v>
      </c>
      <c r="Q430" s="41">
        <v>33</v>
      </c>
      <c r="R430" s="4">
        <f t="shared" si="87"/>
        <v>15091</v>
      </c>
      <c r="S430" s="6">
        <f t="shared" si="94"/>
        <v>45712.673999999999</v>
      </c>
      <c r="T430" s="65">
        <v>34115389</v>
      </c>
      <c r="U430" s="6">
        <f t="shared" si="95"/>
        <v>34115.389000000003</v>
      </c>
      <c r="V430" s="6">
        <f t="shared" si="88"/>
        <v>11597.284999999996</v>
      </c>
      <c r="W430" s="4">
        <f t="shared" si="96"/>
        <v>231946</v>
      </c>
      <c r="X430" s="25">
        <f t="shared" si="89"/>
        <v>608671</v>
      </c>
      <c r="Y430" s="26">
        <v>0</v>
      </c>
      <c r="Z430" s="22">
        <v>0</v>
      </c>
      <c r="AA430" s="4">
        <f t="shared" si="90"/>
        <v>608671</v>
      </c>
      <c r="AB430" s="26"/>
      <c r="AC430" s="26"/>
      <c r="AD430" s="26"/>
      <c r="AE430" s="26"/>
      <c r="AF430" s="26"/>
      <c r="AG430" s="55">
        <v>0</v>
      </c>
      <c r="AH430" s="55">
        <v>0</v>
      </c>
      <c r="AI430" s="55"/>
      <c r="AJ430" s="7">
        <f t="shared" si="97"/>
        <v>608671</v>
      </c>
      <c r="AK430" s="48" t="str">
        <f t="shared" si="91"/>
        <v xml:space="preserve"> </v>
      </c>
      <c r="AL430" s="49" t="str">
        <f t="shared" si="92"/>
        <v xml:space="preserve"> </v>
      </c>
    </row>
    <row r="431" spans="1:38" ht="15.95" customHeight="1">
      <c r="A431" s="63" t="s">
        <v>113</v>
      </c>
      <c r="B431" s="63" t="s">
        <v>114</v>
      </c>
      <c r="C431" s="63" t="s">
        <v>42</v>
      </c>
      <c r="D431" s="63" t="s">
        <v>743</v>
      </c>
      <c r="E431" s="20">
        <v>440.05</v>
      </c>
      <c r="F431" s="2">
        <f t="shared" si="93"/>
        <v>692638.70000000007</v>
      </c>
      <c r="G431" s="64">
        <v>47492.05</v>
      </c>
      <c r="H431" s="41">
        <v>23348</v>
      </c>
      <c r="I431" s="2">
        <f t="shared" si="84"/>
        <v>17511</v>
      </c>
      <c r="J431" s="41">
        <v>32694</v>
      </c>
      <c r="K431" s="41">
        <v>0</v>
      </c>
      <c r="L431" s="41">
        <v>0</v>
      </c>
      <c r="M431" s="41">
        <v>210</v>
      </c>
      <c r="N431" s="2">
        <f t="shared" si="85"/>
        <v>97907.05</v>
      </c>
      <c r="O431" s="4">
        <f t="shared" si="86"/>
        <v>594732</v>
      </c>
      <c r="P431" s="41">
        <v>0</v>
      </c>
      <c r="Q431" s="41">
        <v>0</v>
      </c>
      <c r="R431" s="4">
        <f t="shared" si="87"/>
        <v>0</v>
      </c>
      <c r="S431" s="6">
        <f t="shared" si="94"/>
        <v>32079.645</v>
      </c>
      <c r="T431" s="65">
        <v>3071931</v>
      </c>
      <c r="U431" s="6">
        <f t="shared" si="95"/>
        <v>3071.931</v>
      </c>
      <c r="V431" s="6">
        <f t="shared" si="88"/>
        <v>29007.714</v>
      </c>
      <c r="W431" s="4">
        <f t="shared" si="96"/>
        <v>580154</v>
      </c>
      <c r="X431" s="25">
        <f t="shared" si="89"/>
        <v>1174886</v>
      </c>
      <c r="Y431" s="26">
        <v>0</v>
      </c>
      <c r="Z431" s="22">
        <v>0</v>
      </c>
      <c r="AA431" s="4">
        <f t="shared" si="90"/>
        <v>1174886</v>
      </c>
      <c r="AB431" s="26"/>
      <c r="AC431" s="26"/>
      <c r="AD431" s="26"/>
      <c r="AE431" s="26"/>
      <c r="AF431" s="26"/>
      <c r="AG431" s="55">
        <v>0</v>
      </c>
      <c r="AH431" s="55">
        <v>0</v>
      </c>
      <c r="AI431" s="55"/>
      <c r="AJ431" s="7">
        <f t="shared" si="97"/>
        <v>1174886</v>
      </c>
      <c r="AK431" s="48" t="str">
        <f t="shared" si="91"/>
        <v xml:space="preserve"> </v>
      </c>
      <c r="AL431" s="49" t="str">
        <f t="shared" si="92"/>
        <v xml:space="preserve"> </v>
      </c>
    </row>
    <row r="432" spans="1:38" ht="15.95" customHeight="1">
      <c r="A432" s="63" t="s">
        <v>113</v>
      </c>
      <c r="B432" s="63" t="s">
        <v>114</v>
      </c>
      <c r="C432" s="63" t="s">
        <v>207</v>
      </c>
      <c r="D432" s="63" t="s">
        <v>744</v>
      </c>
      <c r="E432" s="20">
        <v>657.15</v>
      </c>
      <c r="F432" s="2">
        <f t="shared" si="93"/>
        <v>1034354.1</v>
      </c>
      <c r="G432" s="64">
        <v>126839.4</v>
      </c>
      <c r="H432" s="41">
        <v>38493</v>
      </c>
      <c r="I432" s="2">
        <f t="shared" si="84"/>
        <v>28869.75</v>
      </c>
      <c r="J432" s="41">
        <v>53903</v>
      </c>
      <c r="K432" s="41">
        <v>0</v>
      </c>
      <c r="L432" s="41">
        <v>0</v>
      </c>
      <c r="M432" s="41">
        <v>12728</v>
      </c>
      <c r="N432" s="2">
        <f t="shared" si="85"/>
        <v>222340.15</v>
      </c>
      <c r="O432" s="4">
        <f t="shared" si="86"/>
        <v>812014</v>
      </c>
      <c r="P432" s="41">
        <v>256</v>
      </c>
      <c r="Q432" s="41">
        <v>33</v>
      </c>
      <c r="R432" s="4">
        <f t="shared" si="87"/>
        <v>11743</v>
      </c>
      <c r="S432" s="6">
        <f t="shared" si="94"/>
        <v>47906.235000000001</v>
      </c>
      <c r="T432" s="65">
        <v>8043082</v>
      </c>
      <c r="U432" s="6">
        <f t="shared" si="95"/>
        <v>8043.0820000000003</v>
      </c>
      <c r="V432" s="6">
        <f t="shared" si="88"/>
        <v>39863.152999999998</v>
      </c>
      <c r="W432" s="4">
        <f t="shared" si="96"/>
        <v>797263</v>
      </c>
      <c r="X432" s="25">
        <f t="shared" si="89"/>
        <v>1621020</v>
      </c>
      <c r="Y432" s="26">
        <v>0</v>
      </c>
      <c r="Z432" s="22">
        <v>0</v>
      </c>
      <c r="AA432" s="4">
        <f t="shared" si="90"/>
        <v>1621020</v>
      </c>
      <c r="AB432" s="26"/>
      <c r="AC432" s="26"/>
      <c r="AD432" s="26"/>
      <c r="AE432" s="26"/>
      <c r="AF432" s="26">
        <v>8714</v>
      </c>
      <c r="AG432" s="55">
        <v>0</v>
      </c>
      <c r="AH432" s="55">
        <v>0</v>
      </c>
      <c r="AI432" s="55"/>
      <c r="AJ432" s="7">
        <f>SUM(AA432-AB432-AC432-AD432-AE432-AF432+AG432-AH432+AI432)</f>
        <v>1612306</v>
      </c>
      <c r="AK432" s="48" t="str">
        <f t="shared" si="91"/>
        <v xml:space="preserve"> </v>
      </c>
      <c r="AL432" s="49" t="str">
        <f t="shared" si="92"/>
        <v xml:space="preserve"> </v>
      </c>
    </row>
    <row r="433" spans="1:38" ht="15.95" customHeight="1">
      <c r="A433" s="63" t="s">
        <v>113</v>
      </c>
      <c r="B433" s="63" t="s">
        <v>114</v>
      </c>
      <c r="C433" s="63" t="s">
        <v>52</v>
      </c>
      <c r="D433" s="63" t="s">
        <v>745</v>
      </c>
      <c r="E433" s="20">
        <v>2839.84</v>
      </c>
      <c r="F433" s="2">
        <f t="shared" si="93"/>
        <v>4469908.16</v>
      </c>
      <c r="G433" s="64">
        <v>596035.47</v>
      </c>
      <c r="H433" s="41">
        <v>180226</v>
      </c>
      <c r="I433" s="2">
        <f t="shared" si="84"/>
        <v>135169.5</v>
      </c>
      <c r="J433" s="41">
        <v>253453</v>
      </c>
      <c r="K433" s="41">
        <v>145774</v>
      </c>
      <c r="L433" s="41">
        <v>690834</v>
      </c>
      <c r="M433" s="41">
        <v>66929</v>
      </c>
      <c r="N433" s="2">
        <f t="shared" si="85"/>
        <v>1888194.97</v>
      </c>
      <c r="O433" s="4">
        <f t="shared" si="86"/>
        <v>2581713</v>
      </c>
      <c r="P433" s="41">
        <v>1220</v>
      </c>
      <c r="Q433" s="41">
        <v>33</v>
      </c>
      <c r="R433" s="4">
        <f t="shared" si="87"/>
        <v>55961</v>
      </c>
      <c r="S433" s="6">
        <f t="shared" si="94"/>
        <v>207024.33600000001</v>
      </c>
      <c r="T433" s="65">
        <v>37600089</v>
      </c>
      <c r="U433" s="6">
        <f t="shared" si="95"/>
        <v>37600.089</v>
      </c>
      <c r="V433" s="6">
        <f t="shared" si="88"/>
        <v>169424.247</v>
      </c>
      <c r="W433" s="4">
        <f t="shared" si="96"/>
        <v>3388485</v>
      </c>
      <c r="X433" s="25">
        <f t="shared" si="89"/>
        <v>6026159</v>
      </c>
      <c r="Y433" s="26">
        <v>0</v>
      </c>
      <c r="Z433" s="22">
        <v>0</v>
      </c>
      <c r="AA433" s="4">
        <f t="shared" si="90"/>
        <v>6026159</v>
      </c>
      <c r="AB433" s="26"/>
      <c r="AC433" s="26"/>
      <c r="AD433" s="26"/>
      <c r="AE433" s="26"/>
      <c r="AF433" s="26"/>
      <c r="AG433" s="55">
        <v>0</v>
      </c>
      <c r="AH433" s="55">
        <v>0</v>
      </c>
      <c r="AI433" s="55"/>
      <c r="AJ433" s="7">
        <f t="shared" si="97"/>
        <v>6026159</v>
      </c>
      <c r="AK433" s="48" t="str">
        <f t="shared" si="91"/>
        <v xml:space="preserve"> </v>
      </c>
      <c r="AL433" s="49" t="str">
        <f t="shared" si="92"/>
        <v xml:space="preserve"> </v>
      </c>
    </row>
    <row r="434" spans="1:38" ht="15.95" customHeight="1">
      <c r="A434" s="63" t="s">
        <v>113</v>
      </c>
      <c r="B434" s="63" t="s">
        <v>114</v>
      </c>
      <c r="C434" s="63" t="s">
        <v>191</v>
      </c>
      <c r="D434" s="63" t="s">
        <v>746</v>
      </c>
      <c r="E434" s="20">
        <v>1103.3399999999999</v>
      </c>
      <c r="F434" s="2">
        <f t="shared" si="93"/>
        <v>1736657.16</v>
      </c>
      <c r="G434" s="64">
        <v>187328.2</v>
      </c>
      <c r="H434" s="41">
        <v>68614</v>
      </c>
      <c r="I434" s="2">
        <f t="shared" si="84"/>
        <v>51460.5</v>
      </c>
      <c r="J434" s="41">
        <v>96083</v>
      </c>
      <c r="K434" s="41">
        <v>55356</v>
      </c>
      <c r="L434" s="41">
        <v>222376</v>
      </c>
      <c r="M434" s="41">
        <v>36078</v>
      </c>
      <c r="N434" s="2">
        <f t="shared" si="85"/>
        <v>648681.69999999995</v>
      </c>
      <c r="O434" s="4">
        <f t="shared" si="86"/>
        <v>1087975</v>
      </c>
      <c r="P434" s="41">
        <v>613</v>
      </c>
      <c r="Q434" s="41">
        <v>33</v>
      </c>
      <c r="R434" s="4">
        <f t="shared" si="87"/>
        <v>28118</v>
      </c>
      <c r="S434" s="6">
        <f t="shared" si="94"/>
        <v>80433.486000000004</v>
      </c>
      <c r="T434" s="65">
        <v>11841226</v>
      </c>
      <c r="U434" s="6">
        <f t="shared" si="95"/>
        <v>11841.226000000001</v>
      </c>
      <c r="V434" s="6">
        <f t="shared" si="88"/>
        <v>68592.260000000009</v>
      </c>
      <c r="W434" s="4">
        <f t="shared" si="96"/>
        <v>1371845</v>
      </c>
      <c r="X434" s="25">
        <f t="shared" si="89"/>
        <v>2487938</v>
      </c>
      <c r="Y434" s="26">
        <v>0</v>
      </c>
      <c r="Z434" s="22">
        <v>0</v>
      </c>
      <c r="AA434" s="4">
        <f t="shared" si="90"/>
        <v>2487938</v>
      </c>
      <c r="AB434" s="26"/>
      <c r="AC434" s="26"/>
      <c r="AD434" s="26"/>
      <c r="AE434" s="26"/>
      <c r="AF434" s="26"/>
      <c r="AG434" s="55">
        <v>0</v>
      </c>
      <c r="AH434" s="55">
        <v>0</v>
      </c>
      <c r="AI434" s="55"/>
      <c r="AJ434" s="7">
        <f t="shared" si="97"/>
        <v>2487938</v>
      </c>
      <c r="AK434" s="48" t="str">
        <f t="shared" si="91"/>
        <v xml:space="preserve"> </v>
      </c>
      <c r="AL434" s="49" t="str">
        <f t="shared" si="92"/>
        <v xml:space="preserve"> </v>
      </c>
    </row>
    <row r="435" spans="1:38" ht="15.95" customHeight="1">
      <c r="A435" s="63" t="s">
        <v>113</v>
      </c>
      <c r="B435" s="63" t="s">
        <v>114</v>
      </c>
      <c r="C435" s="63" t="s">
        <v>97</v>
      </c>
      <c r="D435" s="63" t="s">
        <v>747</v>
      </c>
      <c r="E435" s="20">
        <v>2042.72</v>
      </c>
      <c r="F435" s="2">
        <f t="shared" si="93"/>
        <v>3215241.2800000003</v>
      </c>
      <c r="G435" s="64">
        <v>300362.03999999998</v>
      </c>
      <c r="H435" s="41">
        <v>134893</v>
      </c>
      <c r="I435" s="2">
        <f t="shared" si="84"/>
        <v>101169.75</v>
      </c>
      <c r="J435" s="41">
        <v>189670</v>
      </c>
      <c r="K435" s="41">
        <v>109336</v>
      </c>
      <c r="L435" s="41">
        <v>415235</v>
      </c>
      <c r="M435" s="41">
        <v>56824</v>
      </c>
      <c r="N435" s="2">
        <f t="shared" si="85"/>
        <v>1172596.79</v>
      </c>
      <c r="O435" s="4">
        <f t="shared" si="86"/>
        <v>2042644</v>
      </c>
      <c r="P435" s="41">
        <v>1266</v>
      </c>
      <c r="Q435" s="41">
        <v>33</v>
      </c>
      <c r="R435" s="4">
        <f t="shared" si="87"/>
        <v>58071</v>
      </c>
      <c r="S435" s="6">
        <f t="shared" si="94"/>
        <v>148914.288</v>
      </c>
      <c r="T435" s="65">
        <v>19046420</v>
      </c>
      <c r="U435" s="6">
        <f t="shared" si="95"/>
        <v>19046.419999999998</v>
      </c>
      <c r="V435" s="6">
        <f t="shared" si="88"/>
        <v>129867.868</v>
      </c>
      <c r="W435" s="4">
        <f t="shared" si="96"/>
        <v>2597357</v>
      </c>
      <c r="X435" s="25">
        <f t="shared" si="89"/>
        <v>4698072</v>
      </c>
      <c r="Y435" s="26">
        <v>0</v>
      </c>
      <c r="Z435" s="22">
        <v>0</v>
      </c>
      <c r="AA435" s="4">
        <f t="shared" si="90"/>
        <v>4698072</v>
      </c>
      <c r="AB435" s="26"/>
      <c r="AC435" s="26"/>
      <c r="AD435" s="26"/>
      <c r="AE435" s="26"/>
      <c r="AF435" s="26"/>
      <c r="AG435" s="55">
        <v>0</v>
      </c>
      <c r="AH435" s="55">
        <v>0</v>
      </c>
      <c r="AI435" s="55"/>
      <c r="AJ435" s="7">
        <f t="shared" si="97"/>
        <v>4698072</v>
      </c>
      <c r="AK435" s="48" t="str">
        <f t="shared" si="91"/>
        <v xml:space="preserve"> </v>
      </c>
      <c r="AL435" s="49" t="str">
        <f t="shared" si="92"/>
        <v xml:space="preserve"> </v>
      </c>
    </row>
    <row r="436" spans="1:38" ht="15.95" customHeight="1">
      <c r="A436" s="63" t="s">
        <v>113</v>
      </c>
      <c r="B436" s="63" t="s">
        <v>114</v>
      </c>
      <c r="C436" s="63" t="s">
        <v>208</v>
      </c>
      <c r="D436" s="63" t="s">
        <v>748</v>
      </c>
      <c r="E436" s="20">
        <v>596.27</v>
      </c>
      <c r="F436" s="2">
        <f t="shared" si="93"/>
        <v>938528.98</v>
      </c>
      <c r="G436" s="64">
        <v>92051.79</v>
      </c>
      <c r="H436" s="41">
        <v>36184</v>
      </c>
      <c r="I436" s="2">
        <f t="shared" si="84"/>
        <v>27138</v>
      </c>
      <c r="J436" s="41">
        <v>50866</v>
      </c>
      <c r="K436" s="41">
        <v>29412</v>
      </c>
      <c r="L436" s="41">
        <v>137657</v>
      </c>
      <c r="M436" s="41">
        <v>68492</v>
      </c>
      <c r="N436" s="2">
        <f t="shared" si="85"/>
        <v>405616.79</v>
      </c>
      <c r="O436" s="4">
        <f t="shared" si="86"/>
        <v>532912</v>
      </c>
      <c r="P436" s="41">
        <v>267</v>
      </c>
      <c r="Q436" s="41">
        <v>73</v>
      </c>
      <c r="R436" s="4">
        <f t="shared" si="87"/>
        <v>27092</v>
      </c>
      <c r="S436" s="6">
        <f t="shared" si="94"/>
        <v>43468.082999999999</v>
      </c>
      <c r="T436" s="65">
        <v>5774893</v>
      </c>
      <c r="U436" s="6">
        <f t="shared" si="95"/>
        <v>5774.893</v>
      </c>
      <c r="V436" s="6">
        <f t="shared" si="88"/>
        <v>37693.19</v>
      </c>
      <c r="W436" s="4">
        <f t="shared" si="96"/>
        <v>753864</v>
      </c>
      <c r="X436" s="25">
        <f t="shared" si="89"/>
        <v>1313868</v>
      </c>
      <c r="Y436" s="26">
        <v>0</v>
      </c>
      <c r="Z436" s="22">
        <v>0</v>
      </c>
      <c r="AA436" s="4">
        <f t="shared" si="90"/>
        <v>1313868</v>
      </c>
      <c r="AB436" s="26"/>
      <c r="AC436" s="26"/>
      <c r="AD436" s="26"/>
      <c r="AE436" s="26"/>
      <c r="AF436" s="26"/>
      <c r="AG436" s="55">
        <v>0</v>
      </c>
      <c r="AH436" s="55">
        <v>0</v>
      </c>
      <c r="AI436" s="55"/>
      <c r="AJ436" s="7">
        <f t="shared" si="97"/>
        <v>1313868</v>
      </c>
      <c r="AK436" s="48" t="str">
        <f t="shared" si="91"/>
        <v xml:space="preserve"> </v>
      </c>
      <c r="AL436" s="49" t="str">
        <f t="shared" si="92"/>
        <v xml:space="preserve"> </v>
      </c>
    </row>
    <row r="437" spans="1:38" ht="15.95" customHeight="1">
      <c r="A437" s="63" t="s">
        <v>113</v>
      </c>
      <c r="B437" s="63" t="s">
        <v>114</v>
      </c>
      <c r="C437" s="63" t="s">
        <v>223</v>
      </c>
      <c r="D437" s="63" t="s">
        <v>749</v>
      </c>
      <c r="E437" s="20">
        <v>390.18</v>
      </c>
      <c r="F437" s="2">
        <f t="shared" si="93"/>
        <v>614143.32000000007</v>
      </c>
      <c r="G437" s="64">
        <v>94813.73</v>
      </c>
      <c r="H437" s="41">
        <v>22220</v>
      </c>
      <c r="I437" s="2">
        <f t="shared" si="84"/>
        <v>16665</v>
      </c>
      <c r="J437" s="41">
        <v>31115</v>
      </c>
      <c r="K437" s="41">
        <v>18107</v>
      </c>
      <c r="L437" s="41">
        <v>103627</v>
      </c>
      <c r="M437" s="41">
        <v>34811</v>
      </c>
      <c r="N437" s="2">
        <f t="shared" si="85"/>
        <v>299138.73</v>
      </c>
      <c r="O437" s="4">
        <f t="shared" si="86"/>
        <v>315005</v>
      </c>
      <c r="P437" s="41">
        <v>172</v>
      </c>
      <c r="Q437" s="41">
        <v>70</v>
      </c>
      <c r="R437" s="4">
        <f t="shared" si="87"/>
        <v>16736</v>
      </c>
      <c r="S437" s="6">
        <f t="shared" si="94"/>
        <v>28444.121999999999</v>
      </c>
      <c r="T437" s="65">
        <v>5970638</v>
      </c>
      <c r="U437" s="6">
        <f t="shared" si="95"/>
        <v>5970.6379999999999</v>
      </c>
      <c r="V437" s="6">
        <f t="shared" si="88"/>
        <v>22473.484</v>
      </c>
      <c r="W437" s="4">
        <f t="shared" si="96"/>
        <v>449470</v>
      </c>
      <c r="X437" s="25">
        <f t="shared" si="89"/>
        <v>781211</v>
      </c>
      <c r="Y437" s="26">
        <v>0</v>
      </c>
      <c r="Z437" s="22">
        <v>0</v>
      </c>
      <c r="AA437" s="4">
        <f t="shared" si="90"/>
        <v>781211</v>
      </c>
      <c r="AB437" s="26"/>
      <c r="AC437" s="26"/>
      <c r="AD437" s="26"/>
      <c r="AE437" s="26"/>
      <c r="AF437" s="26"/>
      <c r="AG437" s="55">
        <v>0</v>
      </c>
      <c r="AH437" s="55">
        <v>0</v>
      </c>
      <c r="AI437" s="55"/>
      <c r="AJ437" s="7">
        <f t="shared" si="97"/>
        <v>781211</v>
      </c>
      <c r="AK437" s="48" t="str">
        <f t="shared" si="91"/>
        <v xml:space="preserve"> </v>
      </c>
      <c r="AL437" s="49" t="str">
        <f t="shared" si="92"/>
        <v xml:space="preserve"> </v>
      </c>
    </row>
    <row r="438" spans="1:38" ht="15.95" customHeight="1">
      <c r="A438" s="63" t="s">
        <v>113</v>
      </c>
      <c r="B438" s="63" t="s">
        <v>114</v>
      </c>
      <c r="C438" s="63" t="s">
        <v>232</v>
      </c>
      <c r="D438" s="63" t="s">
        <v>750</v>
      </c>
      <c r="E438" s="20">
        <v>3489.94</v>
      </c>
      <c r="F438" s="2">
        <f t="shared" si="93"/>
        <v>5493165.5600000005</v>
      </c>
      <c r="G438" s="64">
        <v>402552.51</v>
      </c>
      <c r="H438" s="41">
        <v>216089</v>
      </c>
      <c r="I438" s="2">
        <f t="shared" si="84"/>
        <v>162066.75</v>
      </c>
      <c r="J438" s="41">
        <v>303816</v>
      </c>
      <c r="K438" s="41">
        <v>175304</v>
      </c>
      <c r="L438" s="41">
        <v>746297</v>
      </c>
      <c r="M438" s="41">
        <v>101546</v>
      </c>
      <c r="N438" s="2">
        <f t="shared" si="85"/>
        <v>1891582.26</v>
      </c>
      <c r="O438" s="4">
        <f t="shared" si="86"/>
        <v>3601583</v>
      </c>
      <c r="P438" s="41">
        <v>1762</v>
      </c>
      <c r="Q438" s="41">
        <v>33</v>
      </c>
      <c r="R438" s="4">
        <f t="shared" si="87"/>
        <v>80823</v>
      </c>
      <c r="S438" s="6">
        <f t="shared" si="94"/>
        <v>254416.62599999999</v>
      </c>
      <c r="T438" s="65">
        <v>25623966</v>
      </c>
      <c r="U438" s="6">
        <f t="shared" si="95"/>
        <v>25623.966</v>
      </c>
      <c r="V438" s="6">
        <f t="shared" si="88"/>
        <v>228792.65999999997</v>
      </c>
      <c r="W438" s="4">
        <f t="shared" si="96"/>
        <v>4575853</v>
      </c>
      <c r="X438" s="25">
        <f t="shared" si="89"/>
        <v>8258259</v>
      </c>
      <c r="Y438" s="26">
        <v>0</v>
      </c>
      <c r="Z438" s="22">
        <v>0</v>
      </c>
      <c r="AA438" s="4">
        <f t="shared" si="90"/>
        <v>8258259</v>
      </c>
      <c r="AB438" s="26"/>
      <c r="AC438" s="26"/>
      <c r="AD438" s="26"/>
      <c r="AE438" s="26"/>
      <c r="AF438" s="26"/>
      <c r="AG438" s="55">
        <v>0</v>
      </c>
      <c r="AH438" s="55">
        <v>0</v>
      </c>
      <c r="AI438" s="55"/>
      <c r="AJ438" s="7">
        <f t="shared" si="97"/>
        <v>8258259</v>
      </c>
      <c r="AK438" s="48" t="str">
        <f t="shared" si="91"/>
        <v xml:space="preserve"> </v>
      </c>
      <c r="AL438" s="49" t="str">
        <f t="shared" si="92"/>
        <v xml:space="preserve"> </v>
      </c>
    </row>
    <row r="439" spans="1:38" ht="15.95" customHeight="1">
      <c r="A439" s="63" t="s">
        <v>113</v>
      </c>
      <c r="B439" s="63" t="s">
        <v>114</v>
      </c>
      <c r="C439" s="63" t="s">
        <v>78</v>
      </c>
      <c r="D439" s="63" t="s">
        <v>751</v>
      </c>
      <c r="E439" s="20">
        <v>6392.9</v>
      </c>
      <c r="F439" s="2">
        <f t="shared" si="93"/>
        <v>10062424.6</v>
      </c>
      <c r="G439" s="64">
        <v>1541227.26</v>
      </c>
      <c r="H439" s="41">
        <v>395727</v>
      </c>
      <c r="I439" s="2">
        <f t="shared" si="84"/>
        <v>296795.25</v>
      </c>
      <c r="J439" s="41">
        <v>556484</v>
      </c>
      <c r="K439" s="41">
        <v>320307</v>
      </c>
      <c r="L439" s="41">
        <v>1514130</v>
      </c>
      <c r="M439" s="41">
        <v>1154</v>
      </c>
      <c r="N439" s="2">
        <f t="shared" si="85"/>
        <v>4230097.51</v>
      </c>
      <c r="O439" s="4">
        <f t="shared" si="86"/>
        <v>5832327</v>
      </c>
      <c r="P439" s="41">
        <v>2831</v>
      </c>
      <c r="Q439" s="41">
        <v>33</v>
      </c>
      <c r="R439" s="4">
        <f t="shared" si="87"/>
        <v>129858</v>
      </c>
      <c r="S439" s="6">
        <f t="shared" si="94"/>
        <v>466042.41</v>
      </c>
      <c r="T439" s="65">
        <v>100668012</v>
      </c>
      <c r="U439" s="6">
        <f t="shared" si="95"/>
        <v>100668.012</v>
      </c>
      <c r="V439" s="6">
        <f t="shared" si="88"/>
        <v>365374.39799999999</v>
      </c>
      <c r="W439" s="4">
        <f t="shared" si="96"/>
        <v>7307488</v>
      </c>
      <c r="X439" s="25">
        <f t="shared" si="89"/>
        <v>13269673</v>
      </c>
      <c r="Y439" s="26">
        <v>0</v>
      </c>
      <c r="Z439" s="22">
        <v>0</v>
      </c>
      <c r="AA439" s="4">
        <f t="shared" si="90"/>
        <v>13269673</v>
      </c>
      <c r="AB439" s="26"/>
      <c r="AC439" s="26"/>
      <c r="AD439" s="26"/>
      <c r="AE439" s="26"/>
      <c r="AF439" s="26"/>
      <c r="AG439" s="55">
        <v>0</v>
      </c>
      <c r="AH439" s="55">
        <v>0</v>
      </c>
      <c r="AI439" s="55">
        <v>303</v>
      </c>
      <c r="AJ439" s="7">
        <f t="shared" si="97"/>
        <v>13269976</v>
      </c>
      <c r="AK439" s="48" t="str">
        <f t="shared" si="91"/>
        <v xml:space="preserve"> </v>
      </c>
      <c r="AL439" s="49" t="str">
        <f t="shared" si="92"/>
        <v xml:space="preserve"> </v>
      </c>
    </row>
    <row r="440" spans="1:38" ht="15.95" customHeight="1">
      <c r="A440" s="63" t="s">
        <v>113</v>
      </c>
      <c r="B440" s="63" t="s">
        <v>114</v>
      </c>
      <c r="C440" s="63" t="s">
        <v>23</v>
      </c>
      <c r="D440" s="63" t="s">
        <v>752</v>
      </c>
      <c r="E440" s="20">
        <v>448.03</v>
      </c>
      <c r="F440" s="2">
        <f t="shared" si="93"/>
        <v>705199.22</v>
      </c>
      <c r="G440" s="64">
        <v>66758.38</v>
      </c>
      <c r="H440" s="41">
        <v>24166</v>
      </c>
      <c r="I440" s="2">
        <f t="shared" si="84"/>
        <v>18124.5</v>
      </c>
      <c r="J440" s="41">
        <v>33970</v>
      </c>
      <c r="K440" s="41">
        <v>19661</v>
      </c>
      <c r="L440" s="41">
        <v>94043</v>
      </c>
      <c r="M440" s="41">
        <v>28188</v>
      </c>
      <c r="N440" s="2">
        <f t="shared" si="85"/>
        <v>260744.88</v>
      </c>
      <c r="O440" s="4">
        <f t="shared" si="86"/>
        <v>444454</v>
      </c>
      <c r="P440" s="41">
        <v>149</v>
      </c>
      <c r="Q440" s="41">
        <v>81</v>
      </c>
      <c r="R440" s="4">
        <f t="shared" si="87"/>
        <v>16776</v>
      </c>
      <c r="S440" s="6">
        <f t="shared" si="94"/>
        <v>32661.386999999999</v>
      </c>
      <c r="T440" s="65">
        <v>4128849</v>
      </c>
      <c r="U440" s="6">
        <f t="shared" si="95"/>
        <v>4128.8490000000002</v>
      </c>
      <c r="V440" s="6">
        <f t="shared" si="88"/>
        <v>28532.538</v>
      </c>
      <c r="W440" s="4">
        <f t="shared" si="96"/>
        <v>570651</v>
      </c>
      <c r="X440" s="25">
        <f t="shared" si="89"/>
        <v>1031881</v>
      </c>
      <c r="Y440" s="26">
        <v>0</v>
      </c>
      <c r="Z440" s="22">
        <v>0</v>
      </c>
      <c r="AA440" s="4">
        <f t="shared" si="90"/>
        <v>1031881</v>
      </c>
      <c r="AB440" s="26"/>
      <c r="AC440" s="26"/>
      <c r="AD440" s="26"/>
      <c r="AE440" s="26"/>
      <c r="AF440" s="26"/>
      <c r="AG440" s="55">
        <v>0</v>
      </c>
      <c r="AH440" s="55">
        <v>0</v>
      </c>
      <c r="AI440" s="55"/>
      <c r="AJ440" s="7">
        <f t="shared" si="97"/>
        <v>1031881</v>
      </c>
      <c r="AK440" s="48" t="str">
        <f t="shared" si="91"/>
        <v xml:space="preserve"> </v>
      </c>
      <c r="AL440" s="49" t="str">
        <f t="shared" si="92"/>
        <v xml:space="preserve"> </v>
      </c>
    </row>
    <row r="441" spans="1:38" ht="15.95" customHeight="1">
      <c r="A441" s="63" t="s">
        <v>113</v>
      </c>
      <c r="B441" s="63" t="s">
        <v>114</v>
      </c>
      <c r="C441" s="63" t="s">
        <v>24</v>
      </c>
      <c r="D441" s="63" t="s">
        <v>753</v>
      </c>
      <c r="E441" s="20">
        <v>378.39</v>
      </c>
      <c r="F441" s="2">
        <f t="shared" si="93"/>
        <v>595585.86</v>
      </c>
      <c r="G441" s="64">
        <v>116265.66</v>
      </c>
      <c r="H441" s="41">
        <v>20459</v>
      </c>
      <c r="I441" s="2">
        <f t="shared" si="84"/>
        <v>15344.25</v>
      </c>
      <c r="J441" s="41">
        <v>28745</v>
      </c>
      <c r="K441" s="41">
        <v>16735</v>
      </c>
      <c r="L441" s="41">
        <v>125309</v>
      </c>
      <c r="M441" s="41">
        <v>67555</v>
      </c>
      <c r="N441" s="2">
        <f t="shared" si="85"/>
        <v>369953.91000000003</v>
      </c>
      <c r="O441" s="4">
        <f t="shared" si="86"/>
        <v>225632</v>
      </c>
      <c r="P441" s="41">
        <v>118</v>
      </c>
      <c r="Q441" s="41">
        <v>103</v>
      </c>
      <c r="R441" s="4">
        <f t="shared" si="87"/>
        <v>16894</v>
      </c>
      <c r="S441" s="6">
        <f t="shared" si="94"/>
        <v>27584.631000000001</v>
      </c>
      <c r="T441" s="65">
        <v>7190208</v>
      </c>
      <c r="U441" s="6">
        <f t="shared" si="95"/>
        <v>7190.2079999999996</v>
      </c>
      <c r="V441" s="6">
        <f t="shared" si="88"/>
        <v>20394.423000000003</v>
      </c>
      <c r="W441" s="4">
        <f t="shared" si="96"/>
        <v>407888</v>
      </c>
      <c r="X441" s="25">
        <f t="shared" si="89"/>
        <v>650414</v>
      </c>
      <c r="Y441" s="26">
        <v>0</v>
      </c>
      <c r="Z441" s="22">
        <v>0</v>
      </c>
      <c r="AA441" s="4">
        <f t="shared" si="90"/>
        <v>650414</v>
      </c>
      <c r="AB441" s="26"/>
      <c r="AC441" s="26"/>
      <c r="AD441" s="26"/>
      <c r="AE441" s="26"/>
      <c r="AF441" s="26"/>
      <c r="AG441" s="55">
        <v>0</v>
      </c>
      <c r="AH441" s="55">
        <v>0</v>
      </c>
      <c r="AI441" s="55"/>
      <c r="AJ441" s="7">
        <f t="shared" si="97"/>
        <v>650414</v>
      </c>
      <c r="AK441" s="48" t="str">
        <f t="shared" si="91"/>
        <v xml:space="preserve"> </v>
      </c>
      <c r="AL441" s="49" t="str">
        <f t="shared" si="92"/>
        <v xml:space="preserve"> </v>
      </c>
    </row>
    <row r="442" spans="1:38" ht="15.95" customHeight="1">
      <c r="A442" s="63" t="s">
        <v>113</v>
      </c>
      <c r="B442" s="63" t="s">
        <v>114</v>
      </c>
      <c r="C442" s="63" t="s">
        <v>25</v>
      </c>
      <c r="D442" s="63" t="s">
        <v>754</v>
      </c>
      <c r="E442" s="20">
        <v>581.71</v>
      </c>
      <c r="F442" s="2">
        <f t="shared" si="93"/>
        <v>915611.54</v>
      </c>
      <c r="G442" s="64">
        <v>92617.16</v>
      </c>
      <c r="H442" s="41">
        <v>31908</v>
      </c>
      <c r="I442" s="2">
        <f t="shared" si="84"/>
        <v>23931</v>
      </c>
      <c r="J442" s="41">
        <v>44891</v>
      </c>
      <c r="K442" s="41">
        <v>25674</v>
      </c>
      <c r="L442" s="41">
        <v>167149</v>
      </c>
      <c r="M442" s="41">
        <v>62126</v>
      </c>
      <c r="N442" s="2">
        <f t="shared" si="85"/>
        <v>416388.16000000003</v>
      </c>
      <c r="O442" s="4">
        <f t="shared" si="86"/>
        <v>499223</v>
      </c>
      <c r="P442" s="41">
        <v>189</v>
      </c>
      <c r="Q442" s="41">
        <v>79</v>
      </c>
      <c r="R442" s="4">
        <f t="shared" si="87"/>
        <v>20754</v>
      </c>
      <c r="S442" s="6">
        <f t="shared" si="94"/>
        <v>42406.659</v>
      </c>
      <c r="T442" s="65">
        <v>5629834</v>
      </c>
      <c r="U442" s="6">
        <f t="shared" si="95"/>
        <v>5629.8339999999998</v>
      </c>
      <c r="V442" s="6">
        <f t="shared" si="88"/>
        <v>36776.824999999997</v>
      </c>
      <c r="W442" s="4">
        <f t="shared" si="96"/>
        <v>735537</v>
      </c>
      <c r="X442" s="25">
        <f t="shared" si="89"/>
        <v>1255514</v>
      </c>
      <c r="Y442" s="26">
        <v>0</v>
      </c>
      <c r="Z442" s="22">
        <v>0</v>
      </c>
      <c r="AA442" s="4">
        <f t="shared" si="90"/>
        <v>1255514</v>
      </c>
      <c r="AB442" s="26"/>
      <c r="AC442" s="26"/>
      <c r="AD442" s="26"/>
      <c r="AE442" s="26"/>
      <c r="AF442" s="26"/>
      <c r="AG442" s="55">
        <v>0</v>
      </c>
      <c r="AH442" s="55">
        <v>0</v>
      </c>
      <c r="AI442" s="55"/>
      <c r="AJ442" s="7">
        <f t="shared" si="97"/>
        <v>1255514</v>
      </c>
      <c r="AK442" s="48" t="str">
        <f t="shared" si="91"/>
        <v xml:space="preserve"> </v>
      </c>
      <c r="AL442" s="49" t="str">
        <f t="shared" si="92"/>
        <v xml:space="preserve"> </v>
      </c>
    </row>
    <row r="443" spans="1:38" ht="15.95" customHeight="1">
      <c r="A443" s="63" t="s">
        <v>117</v>
      </c>
      <c r="B443" s="63" t="s">
        <v>755</v>
      </c>
      <c r="C443" s="63" t="s">
        <v>135</v>
      </c>
      <c r="D443" s="63" t="s">
        <v>756</v>
      </c>
      <c r="E443" s="20">
        <v>199.53</v>
      </c>
      <c r="F443" s="2">
        <f t="shared" si="93"/>
        <v>314060.22000000003</v>
      </c>
      <c r="G443" s="64">
        <v>46293.69</v>
      </c>
      <c r="H443" s="41">
        <v>8160</v>
      </c>
      <c r="I443" s="2">
        <f t="shared" si="84"/>
        <v>6120</v>
      </c>
      <c r="J443" s="41">
        <v>13731</v>
      </c>
      <c r="K443" s="41">
        <v>0</v>
      </c>
      <c r="L443" s="41">
        <v>0</v>
      </c>
      <c r="M443" s="41">
        <v>13512</v>
      </c>
      <c r="N443" s="2">
        <f t="shared" si="85"/>
        <v>79656.69</v>
      </c>
      <c r="O443" s="4">
        <f t="shared" si="86"/>
        <v>234404</v>
      </c>
      <c r="P443" s="41">
        <v>70</v>
      </c>
      <c r="Q443" s="41">
        <v>119</v>
      </c>
      <c r="R443" s="4">
        <f t="shared" si="87"/>
        <v>11579</v>
      </c>
      <c r="S443" s="6">
        <f t="shared" si="94"/>
        <v>14545.736999999999</v>
      </c>
      <c r="T443" s="65">
        <v>2912078</v>
      </c>
      <c r="U443" s="6">
        <f t="shared" si="95"/>
        <v>2912.078</v>
      </c>
      <c r="V443" s="6">
        <f t="shared" si="88"/>
        <v>11633.659</v>
      </c>
      <c r="W443" s="4">
        <f t="shared" si="96"/>
        <v>232673</v>
      </c>
      <c r="X443" s="25">
        <f t="shared" si="89"/>
        <v>478656</v>
      </c>
      <c r="Y443" s="26">
        <v>0</v>
      </c>
      <c r="Z443" s="22">
        <v>0</v>
      </c>
      <c r="AA443" s="4">
        <f t="shared" si="90"/>
        <v>478656</v>
      </c>
      <c r="AB443" s="26"/>
      <c r="AC443" s="26"/>
      <c r="AD443" s="26"/>
      <c r="AE443" s="26"/>
      <c r="AF443" s="26"/>
      <c r="AG443" s="55">
        <v>0</v>
      </c>
      <c r="AH443" s="55">
        <v>0</v>
      </c>
      <c r="AI443" s="55"/>
      <c r="AJ443" s="7">
        <f t="shared" si="97"/>
        <v>478656</v>
      </c>
      <c r="AK443" s="48" t="str">
        <f t="shared" si="91"/>
        <v xml:space="preserve"> </v>
      </c>
      <c r="AL443" s="49" t="str">
        <f t="shared" si="92"/>
        <v xml:space="preserve"> </v>
      </c>
    </row>
    <row r="444" spans="1:38" ht="15.95" customHeight="1">
      <c r="A444" s="63" t="s">
        <v>117</v>
      </c>
      <c r="B444" s="63" t="s">
        <v>755</v>
      </c>
      <c r="C444" s="63" t="s">
        <v>26</v>
      </c>
      <c r="D444" s="63" t="s">
        <v>757</v>
      </c>
      <c r="E444" s="20">
        <v>253.86</v>
      </c>
      <c r="F444" s="2">
        <f t="shared" si="93"/>
        <v>399575.64</v>
      </c>
      <c r="G444" s="64">
        <v>41888.54</v>
      </c>
      <c r="H444" s="41">
        <v>9613</v>
      </c>
      <c r="I444" s="2">
        <f t="shared" si="84"/>
        <v>7209.75</v>
      </c>
      <c r="J444" s="41">
        <v>17005</v>
      </c>
      <c r="K444" s="41">
        <v>0</v>
      </c>
      <c r="L444" s="41">
        <v>0</v>
      </c>
      <c r="M444" s="41">
        <v>21502</v>
      </c>
      <c r="N444" s="2">
        <f t="shared" si="85"/>
        <v>87605.290000000008</v>
      </c>
      <c r="O444" s="4">
        <f t="shared" si="86"/>
        <v>311970</v>
      </c>
      <c r="P444" s="41">
        <v>99</v>
      </c>
      <c r="Q444" s="41">
        <v>92</v>
      </c>
      <c r="R444" s="4">
        <f t="shared" si="87"/>
        <v>12660</v>
      </c>
      <c r="S444" s="6">
        <f t="shared" si="94"/>
        <v>18506.394</v>
      </c>
      <c r="T444" s="65">
        <v>2581339</v>
      </c>
      <c r="U444" s="6">
        <f t="shared" si="95"/>
        <v>2581.3389999999999</v>
      </c>
      <c r="V444" s="6">
        <f t="shared" si="88"/>
        <v>15925.055</v>
      </c>
      <c r="W444" s="4">
        <f t="shared" si="96"/>
        <v>318501</v>
      </c>
      <c r="X444" s="25">
        <f t="shared" si="89"/>
        <v>643131</v>
      </c>
      <c r="Y444" s="26">
        <v>0</v>
      </c>
      <c r="Z444" s="22">
        <v>0</v>
      </c>
      <c r="AA444" s="4">
        <f t="shared" si="90"/>
        <v>643131</v>
      </c>
      <c r="AB444" s="26"/>
      <c r="AC444" s="26"/>
      <c r="AD444" s="26"/>
      <c r="AE444" s="26"/>
      <c r="AF444" s="26"/>
      <c r="AG444" s="55">
        <v>0</v>
      </c>
      <c r="AH444" s="55">
        <v>0</v>
      </c>
      <c r="AI444" s="55"/>
      <c r="AJ444" s="7">
        <f t="shared" si="97"/>
        <v>643131</v>
      </c>
      <c r="AK444" s="48" t="str">
        <f t="shared" si="91"/>
        <v xml:space="preserve"> </v>
      </c>
      <c r="AL444" s="49" t="str">
        <f t="shared" si="92"/>
        <v xml:space="preserve"> </v>
      </c>
    </row>
    <row r="445" spans="1:38" ht="15.95" customHeight="1">
      <c r="A445" s="63" t="s">
        <v>117</v>
      </c>
      <c r="B445" s="63" t="s">
        <v>755</v>
      </c>
      <c r="C445" s="63" t="s">
        <v>213</v>
      </c>
      <c r="D445" s="63" t="s">
        <v>758</v>
      </c>
      <c r="E445" s="20">
        <v>108.35</v>
      </c>
      <c r="F445" s="2">
        <f t="shared" si="93"/>
        <v>170542.9</v>
      </c>
      <c r="G445" s="64">
        <v>40349</v>
      </c>
      <c r="H445" s="41">
        <v>4071</v>
      </c>
      <c r="I445" s="2">
        <f t="shared" si="84"/>
        <v>3053.25</v>
      </c>
      <c r="J445" s="41">
        <v>6930</v>
      </c>
      <c r="K445" s="41">
        <v>0</v>
      </c>
      <c r="L445" s="41">
        <v>0</v>
      </c>
      <c r="M445" s="41">
        <v>16720</v>
      </c>
      <c r="N445" s="2">
        <f t="shared" si="85"/>
        <v>67052.25</v>
      </c>
      <c r="O445" s="4">
        <f t="shared" si="86"/>
        <v>103491</v>
      </c>
      <c r="P445" s="41">
        <v>43</v>
      </c>
      <c r="Q445" s="41">
        <v>167</v>
      </c>
      <c r="R445" s="4">
        <f t="shared" si="87"/>
        <v>9982</v>
      </c>
      <c r="S445" s="6">
        <f t="shared" si="94"/>
        <v>7898.7150000000001</v>
      </c>
      <c r="T445" s="65">
        <v>2526550</v>
      </c>
      <c r="U445" s="6">
        <f t="shared" si="95"/>
        <v>2526.5500000000002</v>
      </c>
      <c r="V445" s="6">
        <f t="shared" si="88"/>
        <v>5372.165</v>
      </c>
      <c r="W445" s="4">
        <f t="shared" si="96"/>
        <v>107443</v>
      </c>
      <c r="X445" s="25">
        <f t="shared" si="89"/>
        <v>220916</v>
      </c>
      <c r="Y445" s="26">
        <v>0</v>
      </c>
      <c r="Z445" s="22">
        <v>0</v>
      </c>
      <c r="AA445" s="4">
        <f t="shared" si="90"/>
        <v>220916</v>
      </c>
      <c r="AB445" s="26"/>
      <c r="AC445" s="26"/>
      <c r="AD445" s="26"/>
      <c r="AE445" s="26"/>
      <c r="AF445" s="26"/>
      <c r="AG445" s="55">
        <v>0</v>
      </c>
      <c r="AH445" s="55">
        <v>0</v>
      </c>
      <c r="AI445" s="55"/>
      <c r="AJ445" s="7">
        <f t="shared" si="97"/>
        <v>220916</v>
      </c>
      <c r="AK445" s="48" t="str">
        <f t="shared" si="91"/>
        <v xml:space="preserve"> </v>
      </c>
      <c r="AL445" s="49" t="str">
        <f t="shared" si="92"/>
        <v xml:space="preserve"> </v>
      </c>
    </row>
    <row r="446" spans="1:38" ht="15.95" customHeight="1">
      <c r="A446" s="63" t="s">
        <v>117</v>
      </c>
      <c r="B446" s="63" t="s">
        <v>755</v>
      </c>
      <c r="C446" s="63" t="s">
        <v>52</v>
      </c>
      <c r="D446" s="63" t="s">
        <v>759</v>
      </c>
      <c r="E446" s="20">
        <v>985.16</v>
      </c>
      <c r="F446" s="2">
        <f t="shared" si="93"/>
        <v>1550641.8399999999</v>
      </c>
      <c r="G446" s="64">
        <v>96896</v>
      </c>
      <c r="H446" s="41">
        <v>42001</v>
      </c>
      <c r="I446" s="2">
        <f t="shared" si="84"/>
        <v>31500.75</v>
      </c>
      <c r="J446" s="41">
        <v>72651</v>
      </c>
      <c r="K446" s="41">
        <v>12838</v>
      </c>
      <c r="L446" s="41">
        <v>168001</v>
      </c>
      <c r="M446" s="41">
        <v>87788</v>
      </c>
      <c r="N446" s="2">
        <f t="shared" si="85"/>
        <v>469674.75</v>
      </c>
      <c r="O446" s="4">
        <f t="shared" si="86"/>
        <v>1080967</v>
      </c>
      <c r="P446" s="41">
        <v>468</v>
      </c>
      <c r="Q446" s="41">
        <v>86</v>
      </c>
      <c r="R446" s="4">
        <f t="shared" si="87"/>
        <v>55945</v>
      </c>
      <c r="S446" s="6">
        <f t="shared" si="94"/>
        <v>71818.164000000004</v>
      </c>
      <c r="T446" s="65">
        <v>5893499</v>
      </c>
      <c r="U446" s="6">
        <f t="shared" si="95"/>
        <v>5893.4989999999998</v>
      </c>
      <c r="V446" s="6">
        <f t="shared" si="88"/>
        <v>65924.665000000008</v>
      </c>
      <c r="W446" s="4">
        <f t="shared" si="96"/>
        <v>1318493</v>
      </c>
      <c r="X446" s="25">
        <f t="shared" si="89"/>
        <v>2455405</v>
      </c>
      <c r="Y446" s="26">
        <v>0</v>
      </c>
      <c r="Z446" s="22">
        <v>0</v>
      </c>
      <c r="AA446" s="4">
        <f t="shared" si="90"/>
        <v>2455405</v>
      </c>
      <c r="AB446" s="26"/>
      <c r="AC446" s="26"/>
      <c r="AD446" s="26"/>
      <c r="AE446" s="26"/>
      <c r="AF446" s="26"/>
      <c r="AG446" s="55">
        <v>0</v>
      </c>
      <c r="AH446" s="55">
        <v>0</v>
      </c>
      <c r="AI446" s="55"/>
      <c r="AJ446" s="7">
        <f t="shared" si="97"/>
        <v>2455405</v>
      </c>
      <c r="AK446" s="48" t="str">
        <f t="shared" si="91"/>
        <v xml:space="preserve"> </v>
      </c>
      <c r="AL446" s="49" t="str">
        <f t="shared" si="92"/>
        <v xml:space="preserve"> </v>
      </c>
    </row>
    <row r="447" spans="1:38" ht="15.95" customHeight="1">
      <c r="A447" s="63" t="s">
        <v>117</v>
      </c>
      <c r="B447" s="63" t="s">
        <v>755</v>
      </c>
      <c r="C447" s="63" t="s">
        <v>115</v>
      </c>
      <c r="D447" s="63" t="s">
        <v>760</v>
      </c>
      <c r="E447" s="20">
        <v>772.23</v>
      </c>
      <c r="F447" s="2">
        <f t="shared" si="93"/>
        <v>1215490.02</v>
      </c>
      <c r="G447" s="64">
        <v>103604.81</v>
      </c>
      <c r="H447" s="41">
        <v>26685</v>
      </c>
      <c r="I447" s="2">
        <f t="shared" si="84"/>
        <v>20013.75</v>
      </c>
      <c r="J447" s="41">
        <v>44198</v>
      </c>
      <c r="K447" s="41">
        <v>7773</v>
      </c>
      <c r="L447" s="41">
        <v>136629</v>
      </c>
      <c r="M447" s="41">
        <v>15494</v>
      </c>
      <c r="N447" s="2">
        <f t="shared" si="85"/>
        <v>327712.56</v>
      </c>
      <c r="O447" s="4">
        <f t="shared" si="86"/>
        <v>887777</v>
      </c>
      <c r="P447" s="41">
        <v>202</v>
      </c>
      <c r="Q447" s="41">
        <v>156</v>
      </c>
      <c r="R447" s="4">
        <f t="shared" si="87"/>
        <v>43802</v>
      </c>
      <c r="S447" s="6">
        <f t="shared" si="94"/>
        <v>56295.567000000003</v>
      </c>
      <c r="T447" s="65">
        <v>6626996</v>
      </c>
      <c r="U447" s="6">
        <f t="shared" si="95"/>
        <v>6626.9960000000001</v>
      </c>
      <c r="V447" s="6">
        <f t="shared" si="88"/>
        <v>49668.571000000004</v>
      </c>
      <c r="W447" s="4">
        <f t="shared" si="96"/>
        <v>993371</v>
      </c>
      <c r="X447" s="25">
        <f t="shared" si="89"/>
        <v>1924950</v>
      </c>
      <c r="Y447" s="26">
        <v>0</v>
      </c>
      <c r="Z447" s="22">
        <v>0</v>
      </c>
      <c r="AA447" s="4">
        <f t="shared" si="90"/>
        <v>1924950</v>
      </c>
      <c r="AB447" s="26"/>
      <c r="AC447" s="26"/>
      <c r="AD447" s="26"/>
      <c r="AE447" s="26"/>
      <c r="AF447" s="26"/>
      <c r="AG447" s="55">
        <v>0</v>
      </c>
      <c r="AH447" s="55">
        <v>0</v>
      </c>
      <c r="AI447" s="55"/>
      <c r="AJ447" s="7">
        <f t="shared" si="97"/>
        <v>1924950</v>
      </c>
      <c r="AK447" s="48" t="str">
        <f t="shared" si="91"/>
        <v xml:space="preserve"> </v>
      </c>
      <c r="AL447" s="49" t="str">
        <f t="shared" si="92"/>
        <v xml:space="preserve"> </v>
      </c>
    </row>
    <row r="448" spans="1:38" ht="15.95" customHeight="1">
      <c r="A448" s="63" t="s">
        <v>117</v>
      </c>
      <c r="B448" s="63" t="s">
        <v>755</v>
      </c>
      <c r="C448" s="63" t="s">
        <v>198</v>
      </c>
      <c r="D448" s="63" t="s">
        <v>761</v>
      </c>
      <c r="E448" s="20">
        <v>1701.38</v>
      </c>
      <c r="F448" s="2">
        <f t="shared" si="93"/>
        <v>2677972.12</v>
      </c>
      <c r="G448" s="64">
        <v>326822.49</v>
      </c>
      <c r="H448" s="41">
        <v>81780</v>
      </c>
      <c r="I448" s="2">
        <f t="shared" si="84"/>
        <v>61335</v>
      </c>
      <c r="J448" s="41">
        <v>142354</v>
      </c>
      <c r="K448" s="41">
        <v>25173</v>
      </c>
      <c r="L448" s="41">
        <v>391471</v>
      </c>
      <c r="M448" s="41">
        <v>119556</v>
      </c>
      <c r="N448" s="2">
        <f t="shared" si="85"/>
        <v>1066711.49</v>
      </c>
      <c r="O448" s="4">
        <f t="shared" si="86"/>
        <v>1611261</v>
      </c>
      <c r="P448" s="41">
        <v>925</v>
      </c>
      <c r="Q448" s="41">
        <v>77</v>
      </c>
      <c r="R448" s="4">
        <f t="shared" si="87"/>
        <v>99003</v>
      </c>
      <c r="S448" s="6">
        <f t="shared" si="94"/>
        <v>124030.602</v>
      </c>
      <c r="T448" s="65">
        <v>20439180</v>
      </c>
      <c r="U448" s="6">
        <f t="shared" si="95"/>
        <v>20439.18</v>
      </c>
      <c r="V448" s="6">
        <f t="shared" si="88"/>
        <v>103591.42199999999</v>
      </c>
      <c r="W448" s="4">
        <f t="shared" si="96"/>
        <v>2071828</v>
      </c>
      <c r="X448" s="25">
        <f t="shared" si="89"/>
        <v>3782092</v>
      </c>
      <c r="Y448" s="26">
        <v>0</v>
      </c>
      <c r="Z448" s="22">
        <v>0</v>
      </c>
      <c r="AA448" s="4">
        <f t="shared" si="90"/>
        <v>3782092</v>
      </c>
      <c r="AB448" s="26"/>
      <c r="AC448" s="26"/>
      <c r="AD448" s="26"/>
      <c r="AE448" s="26"/>
      <c r="AF448" s="26"/>
      <c r="AG448" s="55">
        <v>0</v>
      </c>
      <c r="AH448" s="55">
        <v>0</v>
      </c>
      <c r="AI448" s="55"/>
      <c r="AJ448" s="7">
        <f t="shared" si="97"/>
        <v>3782092</v>
      </c>
      <c r="AK448" s="48" t="str">
        <f t="shared" si="91"/>
        <v xml:space="preserve"> </v>
      </c>
      <c r="AL448" s="49" t="str">
        <f t="shared" si="92"/>
        <v xml:space="preserve"> </v>
      </c>
    </row>
    <row r="449" spans="1:38" ht="15.95" customHeight="1">
      <c r="A449" s="63" t="s">
        <v>117</v>
      </c>
      <c r="B449" s="63" t="s">
        <v>755</v>
      </c>
      <c r="C449" s="63" t="s">
        <v>49</v>
      </c>
      <c r="D449" s="63" t="s">
        <v>762</v>
      </c>
      <c r="E449" s="20">
        <v>423.75</v>
      </c>
      <c r="F449" s="2">
        <f t="shared" si="93"/>
        <v>666982.5</v>
      </c>
      <c r="G449" s="64">
        <v>52362.99</v>
      </c>
      <c r="H449" s="41">
        <v>15903</v>
      </c>
      <c r="I449" s="2">
        <f t="shared" si="84"/>
        <v>11927.25</v>
      </c>
      <c r="J449" s="41">
        <v>26664</v>
      </c>
      <c r="K449" s="41">
        <v>4685</v>
      </c>
      <c r="L449" s="41">
        <v>69772</v>
      </c>
      <c r="M449" s="41">
        <v>26103</v>
      </c>
      <c r="N449" s="2">
        <f t="shared" si="85"/>
        <v>191514.23999999999</v>
      </c>
      <c r="O449" s="4">
        <f t="shared" si="86"/>
        <v>475468</v>
      </c>
      <c r="P449" s="41">
        <v>193</v>
      </c>
      <c r="Q449" s="41">
        <v>92</v>
      </c>
      <c r="R449" s="4">
        <f t="shared" si="87"/>
        <v>24681</v>
      </c>
      <c r="S449" s="6">
        <f t="shared" si="94"/>
        <v>30891.375</v>
      </c>
      <c r="T449" s="65">
        <v>3165840</v>
      </c>
      <c r="U449" s="6">
        <f t="shared" si="95"/>
        <v>3165.84</v>
      </c>
      <c r="V449" s="6">
        <f t="shared" si="88"/>
        <v>27725.535</v>
      </c>
      <c r="W449" s="4">
        <f t="shared" si="96"/>
        <v>554511</v>
      </c>
      <c r="X449" s="25">
        <f t="shared" si="89"/>
        <v>1054660</v>
      </c>
      <c r="Y449" s="26">
        <v>0</v>
      </c>
      <c r="Z449" s="22">
        <v>0</v>
      </c>
      <c r="AA449" s="4">
        <f t="shared" si="90"/>
        <v>1054660</v>
      </c>
      <c r="AB449" s="26"/>
      <c r="AC449" s="26"/>
      <c r="AD449" s="26"/>
      <c r="AE449" s="26"/>
      <c r="AF449" s="26"/>
      <c r="AG449" s="55">
        <v>0</v>
      </c>
      <c r="AH449" s="55">
        <v>0</v>
      </c>
      <c r="AI449" s="55"/>
      <c r="AJ449" s="7">
        <f t="shared" si="97"/>
        <v>1054660</v>
      </c>
      <c r="AK449" s="48" t="str">
        <f t="shared" si="91"/>
        <v xml:space="preserve"> </v>
      </c>
      <c r="AL449" s="49" t="str">
        <f t="shared" si="92"/>
        <v xml:space="preserve"> </v>
      </c>
    </row>
    <row r="450" spans="1:38" ht="15.95" customHeight="1">
      <c r="A450" s="63" t="s">
        <v>221</v>
      </c>
      <c r="B450" s="63" t="s">
        <v>763</v>
      </c>
      <c r="C450" s="63" t="s">
        <v>97</v>
      </c>
      <c r="D450" s="63" t="s">
        <v>764</v>
      </c>
      <c r="E450" s="20">
        <v>463.52</v>
      </c>
      <c r="F450" s="2">
        <f t="shared" si="93"/>
        <v>729580.48</v>
      </c>
      <c r="G450" s="64">
        <v>597665.04</v>
      </c>
      <c r="H450" s="41">
        <v>197728</v>
      </c>
      <c r="I450" s="2">
        <f t="shared" si="84"/>
        <v>148296</v>
      </c>
      <c r="J450" s="41">
        <v>29381</v>
      </c>
      <c r="K450" s="41">
        <v>562917</v>
      </c>
      <c r="L450" s="41">
        <v>87417</v>
      </c>
      <c r="M450" s="41">
        <v>120528</v>
      </c>
      <c r="N450" s="2">
        <f t="shared" si="85"/>
        <v>1546204.04</v>
      </c>
      <c r="O450" s="4">
        <f t="shared" si="86"/>
        <v>0</v>
      </c>
      <c r="P450" s="41">
        <v>89</v>
      </c>
      <c r="Q450" s="41">
        <v>167</v>
      </c>
      <c r="R450" s="4">
        <f t="shared" si="87"/>
        <v>20660</v>
      </c>
      <c r="S450" s="6">
        <f t="shared" si="94"/>
        <v>33790.608</v>
      </c>
      <c r="T450" s="65">
        <v>35922616</v>
      </c>
      <c r="U450" s="6">
        <f t="shared" si="95"/>
        <v>35922.616000000002</v>
      </c>
      <c r="V450" s="6">
        <f t="shared" si="88"/>
        <v>0</v>
      </c>
      <c r="W450" s="4">
        <f t="shared" si="96"/>
        <v>0</v>
      </c>
      <c r="X450" s="25">
        <f t="shared" si="89"/>
        <v>20660</v>
      </c>
      <c r="Y450" s="26">
        <v>0</v>
      </c>
      <c r="Z450" s="22">
        <v>0</v>
      </c>
      <c r="AA450" s="4">
        <f t="shared" si="90"/>
        <v>20660</v>
      </c>
      <c r="AB450" s="26"/>
      <c r="AC450" s="26"/>
      <c r="AD450" s="26"/>
      <c r="AE450" s="26"/>
      <c r="AF450" s="26"/>
      <c r="AG450" s="55">
        <v>24381</v>
      </c>
      <c r="AH450" s="55">
        <v>0</v>
      </c>
      <c r="AI450" s="55"/>
      <c r="AJ450" s="7">
        <f t="shared" si="97"/>
        <v>45041</v>
      </c>
      <c r="AK450" s="48">
        <f t="shared" si="91"/>
        <v>1</v>
      </c>
      <c r="AL450" s="49">
        <f t="shared" si="92"/>
        <v>1</v>
      </c>
    </row>
    <row r="451" spans="1:38" ht="15.95" customHeight="1">
      <c r="A451" s="63" t="s">
        <v>221</v>
      </c>
      <c r="B451" s="63" t="s">
        <v>763</v>
      </c>
      <c r="C451" s="63" t="s">
        <v>192</v>
      </c>
      <c r="D451" s="63" t="s">
        <v>765</v>
      </c>
      <c r="E451" s="20">
        <v>309.95999999999998</v>
      </c>
      <c r="F451" s="2">
        <f t="shared" si="93"/>
        <v>487877.04</v>
      </c>
      <c r="G451" s="64">
        <v>781889.12</v>
      </c>
      <c r="H451" s="41">
        <v>142230</v>
      </c>
      <c r="I451" s="2">
        <f t="shared" si="84"/>
        <v>106672.5</v>
      </c>
      <c r="J451" s="41">
        <v>21181</v>
      </c>
      <c r="K451" s="41">
        <v>403284</v>
      </c>
      <c r="L451" s="41">
        <v>66037</v>
      </c>
      <c r="M451" s="41">
        <v>104967</v>
      </c>
      <c r="N451" s="2">
        <f t="shared" si="85"/>
        <v>1484030.62</v>
      </c>
      <c r="O451" s="4">
        <f t="shared" si="86"/>
        <v>0</v>
      </c>
      <c r="P451" s="41">
        <v>65</v>
      </c>
      <c r="Q451" s="41">
        <v>167</v>
      </c>
      <c r="R451" s="4">
        <f t="shared" si="87"/>
        <v>15088</v>
      </c>
      <c r="S451" s="6">
        <f t="shared" si="94"/>
        <v>22596.083999999999</v>
      </c>
      <c r="T451" s="65">
        <v>45751265</v>
      </c>
      <c r="U451" s="6">
        <f t="shared" si="95"/>
        <v>45751.264999999999</v>
      </c>
      <c r="V451" s="6">
        <f t="shared" si="88"/>
        <v>0</v>
      </c>
      <c r="W451" s="4">
        <f t="shared" si="96"/>
        <v>0</v>
      </c>
      <c r="X451" s="25">
        <f t="shared" si="89"/>
        <v>15088</v>
      </c>
      <c r="Y451" s="26">
        <v>0</v>
      </c>
      <c r="Z451" s="22">
        <v>0</v>
      </c>
      <c r="AA451" s="4">
        <f t="shared" si="90"/>
        <v>15088</v>
      </c>
      <c r="AB451" s="26"/>
      <c r="AC451" s="26"/>
      <c r="AD451" s="26"/>
      <c r="AE451" s="26"/>
      <c r="AF451" s="26"/>
      <c r="AG451" s="55">
        <v>0</v>
      </c>
      <c r="AH451" s="55">
        <v>0</v>
      </c>
      <c r="AI451" s="55"/>
      <c r="AJ451" s="7">
        <f t="shared" si="97"/>
        <v>15088</v>
      </c>
      <c r="AK451" s="48">
        <f t="shared" si="91"/>
        <v>1</v>
      </c>
      <c r="AL451" s="49">
        <f t="shared" si="92"/>
        <v>1</v>
      </c>
    </row>
    <row r="452" spans="1:38" ht="15.95" customHeight="1">
      <c r="A452" s="63" t="s">
        <v>221</v>
      </c>
      <c r="B452" s="63" t="s">
        <v>763</v>
      </c>
      <c r="C452" s="63" t="s">
        <v>57</v>
      </c>
      <c r="D452" s="63" t="s">
        <v>766</v>
      </c>
      <c r="E452" s="20">
        <v>718.7</v>
      </c>
      <c r="F452" s="2">
        <f t="shared" si="93"/>
        <v>1131233.8</v>
      </c>
      <c r="G452" s="64">
        <v>1051626.32</v>
      </c>
      <c r="H452" s="41">
        <v>302639</v>
      </c>
      <c r="I452" s="2">
        <f t="shared" si="84"/>
        <v>226979.25</v>
      </c>
      <c r="J452" s="41">
        <v>44998</v>
      </c>
      <c r="K452" s="41">
        <v>860609</v>
      </c>
      <c r="L452" s="41">
        <v>141993</v>
      </c>
      <c r="M452" s="41">
        <v>96918</v>
      </c>
      <c r="N452" s="2">
        <f t="shared" ref="N452:N515" si="98">SUM(G452+I452+J452+K452+L452+M452)</f>
        <v>2423123.5700000003</v>
      </c>
      <c r="O452" s="4">
        <f t="shared" ref="O452:O515" si="99">IF(F452&gt;N452,ROUND(SUM(F452-N452),0),0)</f>
        <v>0</v>
      </c>
      <c r="P452" s="41">
        <v>212</v>
      </c>
      <c r="Q452" s="41">
        <v>145</v>
      </c>
      <c r="R452" s="4">
        <f t="shared" si="87"/>
        <v>42729</v>
      </c>
      <c r="S452" s="6">
        <f t="shared" si="94"/>
        <v>52393.23</v>
      </c>
      <c r="T452" s="65">
        <v>62079476</v>
      </c>
      <c r="U452" s="6">
        <f t="shared" si="95"/>
        <v>62079.476000000002</v>
      </c>
      <c r="V452" s="6">
        <f t="shared" si="88"/>
        <v>0</v>
      </c>
      <c r="W452" s="4">
        <f t="shared" si="96"/>
        <v>0</v>
      </c>
      <c r="X452" s="25">
        <f t="shared" ref="X452:X515" si="100">SUM(O452+R452+W452)</f>
        <v>42729</v>
      </c>
      <c r="Y452" s="26">
        <v>0</v>
      </c>
      <c r="Z452" s="22">
        <v>0</v>
      </c>
      <c r="AA452" s="4">
        <f t="shared" ref="AA452:AA515" si="101">ROUND(X452+Z452,0)</f>
        <v>42729</v>
      </c>
      <c r="AB452" s="26"/>
      <c r="AC452" s="26"/>
      <c r="AD452" s="26"/>
      <c r="AE452" s="26"/>
      <c r="AF452" s="26">
        <v>11964</v>
      </c>
      <c r="AG452" s="55">
        <v>0</v>
      </c>
      <c r="AH452" s="55">
        <v>0</v>
      </c>
      <c r="AI452" s="55"/>
      <c r="AJ452" s="7">
        <f>SUM(AA452-AB452-AC452-AD452-AE452-AF452+AG452-AH452+AI452)</f>
        <v>30765</v>
      </c>
      <c r="AK452" s="48">
        <f t="shared" ref="AK452:AK515" si="102">IF(O452&gt;0," ",1)</f>
        <v>1</v>
      </c>
      <c r="AL452" s="49">
        <f t="shared" ref="AL452:AL515" si="103">IF(W452&gt;0," ",1)</f>
        <v>1</v>
      </c>
    </row>
    <row r="453" spans="1:38" ht="15.95" customHeight="1">
      <c r="A453" s="63" t="s">
        <v>221</v>
      </c>
      <c r="B453" s="63" t="s">
        <v>763</v>
      </c>
      <c r="C453" s="63" t="s">
        <v>87</v>
      </c>
      <c r="D453" s="63" t="s">
        <v>767</v>
      </c>
      <c r="E453" s="20">
        <v>240.72</v>
      </c>
      <c r="F453" s="2">
        <f t="shared" ref="F453:F516" si="104">SUM(E453*$F$3)</f>
        <v>378893.27999999997</v>
      </c>
      <c r="G453" s="64">
        <v>772339.36</v>
      </c>
      <c r="H453" s="41">
        <v>94627</v>
      </c>
      <c r="I453" s="2">
        <f t="shared" si="84"/>
        <v>70970.25</v>
      </c>
      <c r="J453" s="41">
        <v>14112</v>
      </c>
      <c r="K453" s="41">
        <v>267581</v>
      </c>
      <c r="L453" s="41">
        <v>44151</v>
      </c>
      <c r="M453" s="41">
        <v>87506</v>
      </c>
      <c r="N453" s="2">
        <f t="shared" si="98"/>
        <v>1256659.6099999999</v>
      </c>
      <c r="O453" s="4">
        <f t="shared" si="99"/>
        <v>0</v>
      </c>
      <c r="P453" s="41">
        <v>99</v>
      </c>
      <c r="Q453" s="41">
        <v>139</v>
      </c>
      <c r="R453" s="4">
        <f t="shared" si="87"/>
        <v>19128</v>
      </c>
      <c r="S453" s="6">
        <f t="shared" ref="S453:S516" si="105">ROUND(SUM(E453*$S$3),4)</f>
        <v>17548.488000000001</v>
      </c>
      <c r="T453" s="65">
        <v>46258262</v>
      </c>
      <c r="U453" s="6">
        <f t="shared" si="95"/>
        <v>46258.262000000002</v>
      </c>
      <c r="V453" s="6">
        <f t="shared" si="88"/>
        <v>0</v>
      </c>
      <c r="W453" s="4">
        <f t="shared" ref="W453:W516" si="106">IF(V453&gt;0,ROUND(SUM(V453*$W$3),0),0)</f>
        <v>0</v>
      </c>
      <c r="X453" s="25">
        <f t="shared" si="100"/>
        <v>19128</v>
      </c>
      <c r="Y453" s="26">
        <v>0</v>
      </c>
      <c r="Z453" s="22">
        <v>0</v>
      </c>
      <c r="AA453" s="4">
        <f t="shared" si="101"/>
        <v>19128</v>
      </c>
      <c r="AB453" s="26">
        <v>319</v>
      </c>
      <c r="AC453" s="26">
        <v>11535</v>
      </c>
      <c r="AD453" s="26"/>
      <c r="AE453" s="26"/>
      <c r="AF453" s="26"/>
      <c r="AG453" s="55">
        <v>0</v>
      </c>
      <c r="AH453" s="55">
        <v>0</v>
      </c>
      <c r="AI453" s="55"/>
      <c r="AJ453" s="7">
        <f t="shared" si="97"/>
        <v>7274</v>
      </c>
      <c r="AK453" s="48">
        <f t="shared" si="102"/>
        <v>1</v>
      </c>
      <c r="AL453" s="49">
        <f t="shared" si="103"/>
        <v>1</v>
      </c>
    </row>
    <row r="454" spans="1:38" ht="15.95" customHeight="1">
      <c r="A454" s="63" t="s">
        <v>221</v>
      </c>
      <c r="B454" s="63" t="s">
        <v>763</v>
      </c>
      <c r="C454" s="63" t="s">
        <v>126</v>
      </c>
      <c r="D454" s="63" t="s">
        <v>768</v>
      </c>
      <c r="E454" s="20">
        <v>559.86</v>
      </c>
      <c r="F454" s="2">
        <f t="shared" si="104"/>
        <v>881219.64</v>
      </c>
      <c r="G454" s="64">
        <v>863036.28</v>
      </c>
      <c r="H454" s="41">
        <v>240683</v>
      </c>
      <c r="I454" s="2">
        <f t="shared" ref="I454:I517" si="107">ROUND(H454*0.75,2)</f>
        <v>180512.25</v>
      </c>
      <c r="J454" s="41">
        <v>35793</v>
      </c>
      <c r="K454" s="41">
        <v>684145</v>
      </c>
      <c r="L454" s="41">
        <v>106207</v>
      </c>
      <c r="M454" s="41">
        <v>72289</v>
      </c>
      <c r="N454" s="2">
        <f t="shared" si="98"/>
        <v>1941982.53</v>
      </c>
      <c r="O454" s="4">
        <f t="shared" si="99"/>
        <v>0</v>
      </c>
      <c r="P454" s="41">
        <v>109</v>
      </c>
      <c r="Q454" s="41">
        <v>150</v>
      </c>
      <c r="R454" s="4">
        <f t="shared" ref="R454:R517" si="108">ROUND(SUM(P454*Q454*1.39),0)</f>
        <v>22727</v>
      </c>
      <c r="S454" s="6">
        <f t="shared" si="105"/>
        <v>40813.794000000002</v>
      </c>
      <c r="T454" s="65">
        <v>52167040</v>
      </c>
      <c r="U454" s="6">
        <f t="shared" si="95"/>
        <v>52167.040000000001</v>
      </c>
      <c r="V454" s="6">
        <f t="shared" ref="V454:V517" si="109">IF(S454-U454&lt;0,0,S454-U454)</f>
        <v>0</v>
      </c>
      <c r="W454" s="4">
        <f t="shared" si="106"/>
        <v>0</v>
      </c>
      <c r="X454" s="25">
        <f t="shared" si="100"/>
        <v>22727</v>
      </c>
      <c r="Y454" s="26">
        <v>0</v>
      </c>
      <c r="Z454" s="22">
        <v>0</v>
      </c>
      <c r="AA454" s="4">
        <f t="shared" si="101"/>
        <v>22727</v>
      </c>
      <c r="AB454" s="26"/>
      <c r="AC454" s="26"/>
      <c r="AD454" s="26"/>
      <c r="AE454" s="26"/>
      <c r="AF454" s="26"/>
      <c r="AG454" s="55">
        <v>0</v>
      </c>
      <c r="AH454" s="55">
        <v>0</v>
      </c>
      <c r="AI454" s="55"/>
      <c r="AJ454" s="7">
        <f t="shared" ref="AJ454:AJ517" si="110">SUM(AA454-AB454-AC454-AD454-AE454+AG454-AH454+AI454)</f>
        <v>22727</v>
      </c>
      <c r="AK454" s="48">
        <f t="shared" si="102"/>
        <v>1</v>
      </c>
      <c r="AL454" s="49">
        <f t="shared" si="103"/>
        <v>1</v>
      </c>
    </row>
    <row r="455" spans="1:38" ht="15.95" customHeight="1">
      <c r="A455" s="63" t="s">
        <v>163</v>
      </c>
      <c r="B455" s="63" t="s">
        <v>769</v>
      </c>
      <c r="C455" s="63" t="s">
        <v>203</v>
      </c>
      <c r="D455" s="63" t="s">
        <v>770</v>
      </c>
      <c r="E455" s="20">
        <v>785.57</v>
      </c>
      <c r="F455" s="2">
        <f t="shared" si="104"/>
        <v>1236487.1800000002</v>
      </c>
      <c r="G455" s="64">
        <v>443051.27</v>
      </c>
      <c r="H455" s="41">
        <v>102960</v>
      </c>
      <c r="I455" s="2">
        <f t="shared" si="107"/>
        <v>77220</v>
      </c>
      <c r="J455" s="41">
        <v>79385</v>
      </c>
      <c r="K455" s="41">
        <v>0</v>
      </c>
      <c r="L455" s="41">
        <v>0</v>
      </c>
      <c r="M455" s="41">
        <v>27889</v>
      </c>
      <c r="N455" s="2">
        <f t="shared" si="98"/>
        <v>627545.27</v>
      </c>
      <c r="O455" s="4">
        <f t="shared" si="99"/>
        <v>608942</v>
      </c>
      <c r="P455" s="41">
        <v>369</v>
      </c>
      <c r="Q455" s="41">
        <v>33</v>
      </c>
      <c r="R455" s="4">
        <f t="shared" si="108"/>
        <v>16926</v>
      </c>
      <c r="S455" s="6">
        <f t="shared" si="105"/>
        <v>57268.053</v>
      </c>
      <c r="T455" s="65">
        <v>26884179</v>
      </c>
      <c r="U455" s="6">
        <f t="shared" ref="U455:U518" si="111">ROUND(T455/1000,4)</f>
        <v>26884.179</v>
      </c>
      <c r="V455" s="6">
        <f t="shared" si="109"/>
        <v>30383.874</v>
      </c>
      <c r="W455" s="4">
        <f t="shared" si="106"/>
        <v>607677</v>
      </c>
      <c r="X455" s="25">
        <f t="shared" si="100"/>
        <v>1233545</v>
      </c>
      <c r="Y455" s="26">
        <v>0</v>
      </c>
      <c r="Z455" s="22">
        <v>0</v>
      </c>
      <c r="AA455" s="4">
        <f t="shared" si="101"/>
        <v>1233545</v>
      </c>
      <c r="AB455" s="26"/>
      <c r="AC455" s="26"/>
      <c r="AD455" s="26"/>
      <c r="AE455" s="26"/>
      <c r="AF455" s="26"/>
      <c r="AG455" s="55">
        <v>0</v>
      </c>
      <c r="AH455" s="55">
        <v>0</v>
      </c>
      <c r="AI455" s="55"/>
      <c r="AJ455" s="7">
        <f t="shared" si="110"/>
        <v>1233545</v>
      </c>
      <c r="AK455" s="48" t="str">
        <f t="shared" si="102"/>
        <v xml:space="preserve"> </v>
      </c>
      <c r="AL455" s="49" t="str">
        <f t="shared" si="103"/>
        <v xml:space="preserve"> </v>
      </c>
    </row>
    <row r="456" spans="1:38" ht="15.95" customHeight="1">
      <c r="A456" s="63" t="s">
        <v>163</v>
      </c>
      <c r="B456" s="63" t="s">
        <v>769</v>
      </c>
      <c r="C456" s="63" t="s">
        <v>52</v>
      </c>
      <c r="D456" s="63" t="s">
        <v>771</v>
      </c>
      <c r="E456" s="20">
        <v>6271.98</v>
      </c>
      <c r="F456" s="2">
        <f t="shared" si="104"/>
        <v>9872096.5199999996</v>
      </c>
      <c r="G456" s="64">
        <v>2265359.11</v>
      </c>
      <c r="H456" s="41">
        <v>751866</v>
      </c>
      <c r="I456" s="2">
        <f t="shared" si="107"/>
        <v>563899.5</v>
      </c>
      <c r="J456" s="41">
        <v>574338</v>
      </c>
      <c r="K456" s="41">
        <v>6726</v>
      </c>
      <c r="L456" s="41">
        <v>1410107</v>
      </c>
      <c r="M456" s="41">
        <v>20288</v>
      </c>
      <c r="N456" s="2">
        <f t="shared" si="98"/>
        <v>4840717.6099999994</v>
      </c>
      <c r="O456" s="4">
        <f t="shared" si="99"/>
        <v>5031379</v>
      </c>
      <c r="P456" s="41">
        <v>2552</v>
      </c>
      <c r="Q456" s="41">
        <v>33</v>
      </c>
      <c r="R456" s="4">
        <f t="shared" si="108"/>
        <v>117060</v>
      </c>
      <c r="S456" s="6">
        <f t="shared" si="105"/>
        <v>457227.342</v>
      </c>
      <c r="T456" s="65">
        <v>141850915</v>
      </c>
      <c r="U456" s="6">
        <f t="shared" si="111"/>
        <v>141850.91500000001</v>
      </c>
      <c r="V456" s="6">
        <f t="shared" si="109"/>
        <v>315376.42700000003</v>
      </c>
      <c r="W456" s="4">
        <f t="shared" si="106"/>
        <v>6307529</v>
      </c>
      <c r="X456" s="25">
        <f t="shared" si="100"/>
        <v>11455968</v>
      </c>
      <c r="Y456" s="26">
        <v>0</v>
      </c>
      <c r="Z456" s="22">
        <v>0</v>
      </c>
      <c r="AA456" s="4">
        <f t="shared" si="101"/>
        <v>11455968</v>
      </c>
      <c r="AB456" s="26"/>
      <c r="AC456" s="26"/>
      <c r="AD456" s="26"/>
      <c r="AE456" s="26"/>
      <c r="AF456" s="26"/>
      <c r="AG456" s="55">
        <v>0</v>
      </c>
      <c r="AH456" s="55">
        <v>0</v>
      </c>
      <c r="AI456" s="55"/>
      <c r="AJ456" s="7">
        <f t="shared" si="110"/>
        <v>11455968</v>
      </c>
      <c r="AK456" s="48" t="str">
        <f t="shared" si="102"/>
        <v xml:space="preserve"> </v>
      </c>
      <c r="AL456" s="49" t="str">
        <f t="shared" si="103"/>
        <v xml:space="preserve"> </v>
      </c>
    </row>
    <row r="457" spans="1:38" ht="15.95" customHeight="1">
      <c r="A457" s="63" t="s">
        <v>163</v>
      </c>
      <c r="B457" s="63" t="s">
        <v>769</v>
      </c>
      <c r="C457" s="63" t="s">
        <v>191</v>
      </c>
      <c r="D457" s="63" t="s">
        <v>772</v>
      </c>
      <c r="E457" s="20">
        <v>3404.95</v>
      </c>
      <c r="F457" s="2">
        <f t="shared" si="104"/>
        <v>5359391.3</v>
      </c>
      <c r="G457" s="64">
        <v>2427056.46</v>
      </c>
      <c r="H457" s="41">
        <v>424802</v>
      </c>
      <c r="I457" s="2">
        <f t="shared" si="107"/>
        <v>318601.5</v>
      </c>
      <c r="J457" s="41">
        <v>313986</v>
      </c>
      <c r="K457" s="41">
        <v>3669</v>
      </c>
      <c r="L457" s="41">
        <v>890428</v>
      </c>
      <c r="M457" s="41">
        <v>17742</v>
      </c>
      <c r="N457" s="2">
        <f t="shared" si="98"/>
        <v>3971482.96</v>
      </c>
      <c r="O457" s="4">
        <f t="shared" si="99"/>
        <v>1387908</v>
      </c>
      <c r="P457" s="41">
        <v>1598</v>
      </c>
      <c r="Q457" s="41">
        <v>33</v>
      </c>
      <c r="R457" s="4">
        <f t="shared" si="108"/>
        <v>73300</v>
      </c>
      <c r="S457" s="6">
        <f t="shared" si="105"/>
        <v>248220.85500000001</v>
      </c>
      <c r="T457" s="65">
        <v>156566312</v>
      </c>
      <c r="U457" s="6">
        <f t="shared" si="111"/>
        <v>156566.31200000001</v>
      </c>
      <c r="V457" s="6">
        <f t="shared" si="109"/>
        <v>91654.543000000005</v>
      </c>
      <c r="W457" s="4">
        <f t="shared" si="106"/>
        <v>1833091</v>
      </c>
      <c r="X457" s="25">
        <f t="shared" si="100"/>
        <v>3294299</v>
      </c>
      <c r="Y457" s="26">
        <v>0</v>
      </c>
      <c r="Z457" s="22">
        <v>0</v>
      </c>
      <c r="AA457" s="4">
        <f t="shared" si="101"/>
        <v>3294299</v>
      </c>
      <c r="AB457" s="26"/>
      <c r="AC457" s="26"/>
      <c r="AD457" s="26"/>
      <c r="AE457" s="26"/>
      <c r="AF457" s="26"/>
      <c r="AG457" s="55">
        <v>0</v>
      </c>
      <c r="AH457" s="55">
        <v>0</v>
      </c>
      <c r="AI457" s="55"/>
      <c r="AJ457" s="7">
        <f t="shared" si="110"/>
        <v>3294299</v>
      </c>
      <c r="AK457" s="48" t="str">
        <f t="shared" si="102"/>
        <v xml:space="preserve"> </v>
      </c>
      <c r="AL457" s="49" t="str">
        <f t="shared" si="103"/>
        <v xml:space="preserve"> </v>
      </c>
    </row>
    <row r="458" spans="1:38" ht="15.95" customHeight="1">
      <c r="A458" s="63" t="s">
        <v>163</v>
      </c>
      <c r="B458" s="63" t="s">
        <v>769</v>
      </c>
      <c r="C458" s="63" t="s">
        <v>97</v>
      </c>
      <c r="D458" s="63" t="s">
        <v>773</v>
      </c>
      <c r="E458" s="20">
        <v>1535.34</v>
      </c>
      <c r="F458" s="2">
        <f t="shared" si="104"/>
        <v>2416625.1599999997</v>
      </c>
      <c r="G458" s="64">
        <v>382032.85</v>
      </c>
      <c r="H458" s="41">
        <v>171627</v>
      </c>
      <c r="I458" s="2">
        <f t="shared" si="107"/>
        <v>128720.25</v>
      </c>
      <c r="J458" s="41">
        <v>132311</v>
      </c>
      <c r="K458" s="41">
        <v>1555</v>
      </c>
      <c r="L458" s="41">
        <v>400674</v>
      </c>
      <c r="M458" s="41">
        <v>72545</v>
      </c>
      <c r="N458" s="2">
        <f t="shared" si="98"/>
        <v>1117838.1000000001</v>
      </c>
      <c r="O458" s="4">
        <f t="shared" si="99"/>
        <v>1298787</v>
      </c>
      <c r="P458" s="41">
        <v>564</v>
      </c>
      <c r="Q458" s="41">
        <v>79</v>
      </c>
      <c r="R458" s="4">
        <f t="shared" si="108"/>
        <v>61933</v>
      </c>
      <c r="S458" s="6">
        <f t="shared" si="105"/>
        <v>111926.28599999999</v>
      </c>
      <c r="T458" s="65">
        <v>23096089</v>
      </c>
      <c r="U458" s="6">
        <f t="shared" si="111"/>
        <v>23096.089</v>
      </c>
      <c r="V458" s="6">
        <f t="shared" si="109"/>
        <v>88830.196999999986</v>
      </c>
      <c r="W458" s="4">
        <f t="shared" si="106"/>
        <v>1776604</v>
      </c>
      <c r="X458" s="25">
        <f t="shared" si="100"/>
        <v>3137324</v>
      </c>
      <c r="Y458" s="26">
        <v>0</v>
      </c>
      <c r="Z458" s="22">
        <v>0</v>
      </c>
      <c r="AA458" s="4">
        <f t="shared" si="101"/>
        <v>3137324</v>
      </c>
      <c r="AB458" s="26"/>
      <c r="AC458" s="26"/>
      <c r="AD458" s="26"/>
      <c r="AE458" s="26"/>
      <c r="AF458" s="26"/>
      <c r="AG458" s="55">
        <v>0</v>
      </c>
      <c r="AH458" s="55">
        <v>0</v>
      </c>
      <c r="AI458" s="55"/>
      <c r="AJ458" s="7">
        <f t="shared" si="110"/>
        <v>3137324</v>
      </c>
      <c r="AK458" s="48" t="str">
        <f t="shared" si="102"/>
        <v xml:space="preserve"> </v>
      </c>
      <c r="AL458" s="49" t="str">
        <f t="shared" si="103"/>
        <v xml:space="preserve"> </v>
      </c>
    </row>
    <row r="459" spans="1:38" ht="15.95" customHeight="1">
      <c r="A459" s="63" t="s">
        <v>163</v>
      </c>
      <c r="B459" s="63" t="s">
        <v>769</v>
      </c>
      <c r="C459" s="63" t="s">
        <v>208</v>
      </c>
      <c r="D459" s="63" t="s">
        <v>774</v>
      </c>
      <c r="E459" s="20">
        <v>2702.29</v>
      </c>
      <c r="F459" s="2">
        <f t="shared" si="104"/>
        <v>4253404.46</v>
      </c>
      <c r="G459" s="64">
        <v>2022262.69</v>
      </c>
      <c r="H459" s="41">
        <v>335175</v>
      </c>
      <c r="I459" s="2">
        <f t="shared" si="107"/>
        <v>251381.25</v>
      </c>
      <c r="J459" s="41">
        <v>258451</v>
      </c>
      <c r="K459" s="41">
        <v>3029</v>
      </c>
      <c r="L459" s="41">
        <v>549534</v>
      </c>
      <c r="M459" s="41">
        <v>93341</v>
      </c>
      <c r="N459" s="2">
        <f t="shared" si="98"/>
        <v>3177998.94</v>
      </c>
      <c r="O459" s="4">
        <f t="shared" si="99"/>
        <v>1075406</v>
      </c>
      <c r="P459" s="41">
        <v>1402</v>
      </c>
      <c r="Q459" s="41">
        <v>46</v>
      </c>
      <c r="R459" s="4">
        <f t="shared" si="108"/>
        <v>89644</v>
      </c>
      <c r="S459" s="6">
        <f t="shared" si="105"/>
        <v>196996.94099999999</v>
      </c>
      <c r="T459" s="65">
        <v>131486521</v>
      </c>
      <c r="U459" s="6">
        <f t="shared" si="111"/>
        <v>131486.52100000001</v>
      </c>
      <c r="V459" s="6">
        <f t="shared" si="109"/>
        <v>65510.419999999984</v>
      </c>
      <c r="W459" s="4">
        <f t="shared" si="106"/>
        <v>1310208</v>
      </c>
      <c r="X459" s="25">
        <f t="shared" si="100"/>
        <v>2475258</v>
      </c>
      <c r="Y459" s="26">
        <v>0</v>
      </c>
      <c r="Z459" s="22">
        <v>0</v>
      </c>
      <c r="AA459" s="4">
        <f t="shared" si="101"/>
        <v>2475258</v>
      </c>
      <c r="AB459" s="26"/>
      <c r="AC459" s="26"/>
      <c r="AD459" s="26"/>
      <c r="AE459" s="26"/>
      <c r="AF459" s="26"/>
      <c r="AG459" s="55">
        <v>0</v>
      </c>
      <c r="AH459" s="55">
        <v>0</v>
      </c>
      <c r="AI459" s="55"/>
      <c r="AJ459" s="7">
        <f t="shared" si="110"/>
        <v>2475258</v>
      </c>
      <c r="AK459" s="48" t="str">
        <f t="shared" si="102"/>
        <v xml:space="preserve"> </v>
      </c>
      <c r="AL459" s="49" t="str">
        <f t="shared" si="103"/>
        <v xml:space="preserve"> </v>
      </c>
    </row>
    <row r="460" spans="1:38" ht="15.95" customHeight="1">
      <c r="A460" s="63" t="s">
        <v>163</v>
      </c>
      <c r="B460" s="63" t="s">
        <v>769</v>
      </c>
      <c r="C460" s="63" t="s">
        <v>223</v>
      </c>
      <c r="D460" s="63" t="s">
        <v>775</v>
      </c>
      <c r="E460" s="20">
        <v>2168.66</v>
      </c>
      <c r="F460" s="2">
        <f t="shared" si="104"/>
        <v>3413470.84</v>
      </c>
      <c r="G460" s="64">
        <v>576185.88</v>
      </c>
      <c r="H460" s="41">
        <v>242250</v>
      </c>
      <c r="I460" s="2">
        <f t="shared" si="107"/>
        <v>181687.5</v>
      </c>
      <c r="J460" s="41">
        <v>184890</v>
      </c>
      <c r="K460" s="41">
        <v>2171</v>
      </c>
      <c r="L460" s="41">
        <v>424155</v>
      </c>
      <c r="M460" s="41">
        <v>34972</v>
      </c>
      <c r="N460" s="2">
        <f t="shared" si="98"/>
        <v>1404061.38</v>
      </c>
      <c r="O460" s="4">
        <f t="shared" si="99"/>
        <v>2009409</v>
      </c>
      <c r="P460" s="41">
        <v>1086</v>
      </c>
      <c r="Q460" s="41">
        <v>37</v>
      </c>
      <c r="R460" s="4">
        <f t="shared" si="108"/>
        <v>55853</v>
      </c>
      <c r="S460" s="6">
        <f t="shared" si="105"/>
        <v>158095.31400000001</v>
      </c>
      <c r="T460" s="65">
        <v>35241474</v>
      </c>
      <c r="U460" s="6">
        <f t="shared" si="111"/>
        <v>35241.474000000002</v>
      </c>
      <c r="V460" s="6">
        <f t="shared" si="109"/>
        <v>122853.84000000001</v>
      </c>
      <c r="W460" s="4">
        <f t="shared" si="106"/>
        <v>2457077</v>
      </c>
      <c r="X460" s="25">
        <f t="shared" si="100"/>
        <v>4522339</v>
      </c>
      <c r="Y460" s="26">
        <v>0</v>
      </c>
      <c r="Z460" s="22">
        <v>0</v>
      </c>
      <c r="AA460" s="4">
        <f t="shared" si="101"/>
        <v>4522339</v>
      </c>
      <c r="AB460" s="26"/>
      <c r="AC460" s="26"/>
      <c r="AD460" s="26"/>
      <c r="AE460" s="26"/>
      <c r="AF460" s="26"/>
      <c r="AG460" s="55">
        <v>0</v>
      </c>
      <c r="AH460" s="55">
        <v>0</v>
      </c>
      <c r="AI460" s="55"/>
      <c r="AJ460" s="7">
        <f t="shared" si="110"/>
        <v>4522339</v>
      </c>
      <c r="AK460" s="48" t="str">
        <f t="shared" si="102"/>
        <v xml:space="preserve"> </v>
      </c>
      <c r="AL460" s="49" t="str">
        <f t="shared" si="103"/>
        <v xml:space="preserve"> </v>
      </c>
    </row>
    <row r="461" spans="1:38" ht="15.95" customHeight="1">
      <c r="A461" s="63" t="s">
        <v>163</v>
      </c>
      <c r="B461" s="63" t="s">
        <v>769</v>
      </c>
      <c r="C461" s="63" t="s">
        <v>192</v>
      </c>
      <c r="D461" s="63" t="s">
        <v>776</v>
      </c>
      <c r="E461" s="20">
        <v>1982.89</v>
      </c>
      <c r="F461" s="2">
        <f t="shared" si="104"/>
        <v>3121068.8600000003</v>
      </c>
      <c r="G461" s="64">
        <v>530846.01</v>
      </c>
      <c r="H461" s="41">
        <v>248922</v>
      </c>
      <c r="I461" s="2">
        <f t="shared" si="107"/>
        <v>186691.5</v>
      </c>
      <c r="J461" s="41">
        <v>191935</v>
      </c>
      <c r="K461" s="41">
        <v>2251</v>
      </c>
      <c r="L461" s="41">
        <v>408440</v>
      </c>
      <c r="M461" s="41">
        <v>49453</v>
      </c>
      <c r="N461" s="2">
        <f t="shared" si="98"/>
        <v>1369616.51</v>
      </c>
      <c r="O461" s="4">
        <f t="shared" si="99"/>
        <v>1751452</v>
      </c>
      <c r="P461" s="41">
        <v>1044</v>
      </c>
      <c r="Q461" s="41">
        <v>33</v>
      </c>
      <c r="R461" s="4">
        <f t="shared" si="108"/>
        <v>47888</v>
      </c>
      <c r="S461" s="6">
        <f t="shared" si="105"/>
        <v>144552.68100000001</v>
      </c>
      <c r="T461" s="65">
        <v>31806232</v>
      </c>
      <c r="U461" s="6">
        <f t="shared" si="111"/>
        <v>31806.232</v>
      </c>
      <c r="V461" s="6">
        <f t="shared" si="109"/>
        <v>112746.44900000001</v>
      </c>
      <c r="W461" s="4">
        <f t="shared" si="106"/>
        <v>2254929</v>
      </c>
      <c r="X461" s="25">
        <f t="shared" si="100"/>
        <v>4054269</v>
      </c>
      <c r="Y461" s="26">
        <v>0</v>
      </c>
      <c r="Z461" s="22">
        <v>0</v>
      </c>
      <c r="AA461" s="4">
        <f t="shared" si="101"/>
        <v>4054269</v>
      </c>
      <c r="AB461" s="26"/>
      <c r="AC461" s="26"/>
      <c r="AD461" s="26"/>
      <c r="AE461" s="26"/>
      <c r="AF461" s="26"/>
      <c r="AG461" s="55">
        <v>0</v>
      </c>
      <c r="AH461" s="55">
        <v>0</v>
      </c>
      <c r="AI461" s="55"/>
      <c r="AJ461" s="7">
        <f t="shared" si="110"/>
        <v>4054269</v>
      </c>
      <c r="AK461" s="48" t="str">
        <f t="shared" si="102"/>
        <v xml:space="preserve"> </v>
      </c>
      <c r="AL461" s="49" t="str">
        <f t="shared" si="103"/>
        <v xml:space="preserve"> </v>
      </c>
    </row>
    <row r="462" spans="1:38" ht="15.95" customHeight="1">
      <c r="A462" s="63" t="s">
        <v>163</v>
      </c>
      <c r="B462" s="63" t="s">
        <v>769</v>
      </c>
      <c r="C462" s="63" t="s">
        <v>57</v>
      </c>
      <c r="D462" s="63" t="s">
        <v>777</v>
      </c>
      <c r="E462" s="20">
        <v>991.64</v>
      </c>
      <c r="F462" s="2">
        <f t="shared" si="104"/>
        <v>1560841.3599999999</v>
      </c>
      <c r="G462" s="64">
        <v>173678.9</v>
      </c>
      <c r="H462" s="41">
        <v>115236</v>
      </c>
      <c r="I462" s="2">
        <f t="shared" si="107"/>
        <v>86427</v>
      </c>
      <c r="J462" s="41">
        <v>88850</v>
      </c>
      <c r="K462" s="41">
        <v>1043</v>
      </c>
      <c r="L462" s="41">
        <v>196856</v>
      </c>
      <c r="M462" s="41">
        <v>25649</v>
      </c>
      <c r="N462" s="2">
        <f t="shared" si="98"/>
        <v>572503.9</v>
      </c>
      <c r="O462" s="4">
        <f t="shared" si="99"/>
        <v>988337</v>
      </c>
      <c r="P462" s="41">
        <v>552</v>
      </c>
      <c r="Q462" s="41">
        <v>33</v>
      </c>
      <c r="R462" s="4">
        <f t="shared" si="108"/>
        <v>25320</v>
      </c>
      <c r="S462" s="6">
        <f t="shared" si="105"/>
        <v>72290.555999999997</v>
      </c>
      <c r="T462" s="65">
        <v>10577278</v>
      </c>
      <c r="U462" s="6">
        <f t="shared" si="111"/>
        <v>10577.278</v>
      </c>
      <c r="V462" s="6">
        <f t="shared" si="109"/>
        <v>61713.277999999998</v>
      </c>
      <c r="W462" s="4">
        <f t="shared" si="106"/>
        <v>1234266</v>
      </c>
      <c r="X462" s="25">
        <f t="shared" si="100"/>
        <v>2247923</v>
      </c>
      <c r="Y462" s="26">
        <v>0</v>
      </c>
      <c r="Z462" s="22">
        <v>0</v>
      </c>
      <c r="AA462" s="4">
        <f t="shared" si="101"/>
        <v>2247923</v>
      </c>
      <c r="AB462" s="26"/>
      <c r="AC462" s="26"/>
      <c r="AD462" s="26"/>
      <c r="AE462" s="26"/>
      <c r="AF462" s="26"/>
      <c r="AG462" s="55">
        <v>0</v>
      </c>
      <c r="AH462" s="55">
        <v>0</v>
      </c>
      <c r="AI462" s="55"/>
      <c r="AJ462" s="7">
        <f t="shared" si="110"/>
        <v>2247923</v>
      </c>
      <c r="AK462" s="48" t="str">
        <f t="shared" si="102"/>
        <v xml:space="preserve"> </v>
      </c>
      <c r="AL462" s="49" t="str">
        <f t="shared" si="103"/>
        <v xml:space="preserve"> </v>
      </c>
    </row>
    <row r="463" spans="1:38" ht="15.95" customHeight="1">
      <c r="A463" s="63" t="s">
        <v>163</v>
      </c>
      <c r="B463" s="63" t="s">
        <v>769</v>
      </c>
      <c r="C463" s="63" t="s">
        <v>30</v>
      </c>
      <c r="D463" s="63" t="s">
        <v>778</v>
      </c>
      <c r="E463" s="20">
        <v>1765.27</v>
      </c>
      <c r="F463" s="2">
        <f t="shared" si="104"/>
        <v>2778534.98</v>
      </c>
      <c r="G463" s="64">
        <v>1513737.52</v>
      </c>
      <c r="H463" s="41">
        <v>226112</v>
      </c>
      <c r="I463" s="2">
        <f t="shared" si="107"/>
        <v>169584</v>
      </c>
      <c r="J463" s="41">
        <v>173278</v>
      </c>
      <c r="K463" s="41">
        <v>2036</v>
      </c>
      <c r="L463" s="41">
        <v>218189</v>
      </c>
      <c r="M463" s="41">
        <v>13954</v>
      </c>
      <c r="N463" s="2">
        <f t="shared" si="98"/>
        <v>2090778.52</v>
      </c>
      <c r="O463" s="4">
        <f t="shared" si="99"/>
        <v>687756</v>
      </c>
      <c r="P463" s="41">
        <v>981</v>
      </c>
      <c r="Q463" s="41">
        <v>33</v>
      </c>
      <c r="R463" s="4">
        <f t="shared" si="108"/>
        <v>44998</v>
      </c>
      <c r="S463" s="6">
        <f t="shared" si="105"/>
        <v>128688.183</v>
      </c>
      <c r="T463" s="65">
        <v>96724442</v>
      </c>
      <c r="U463" s="6">
        <f t="shared" si="111"/>
        <v>96724.441999999995</v>
      </c>
      <c r="V463" s="6">
        <f t="shared" si="109"/>
        <v>31963.741000000009</v>
      </c>
      <c r="W463" s="4">
        <f t="shared" si="106"/>
        <v>639275</v>
      </c>
      <c r="X463" s="25">
        <f t="shared" si="100"/>
        <v>1372029</v>
      </c>
      <c r="Y463" s="26">
        <v>0</v>
      </c>
      <c r="Z463" s="22">
        <v>0</v>
      </c>
      <c r="AA463" s="4">
        <f t="shared" si="101"/>
        <v>1372029</v>
      </c>
      <c r="AB463" s="26"/>
      <c r="AC463" s="26"/>
      <c r="AD463" s="26"/>
      <c r="AE463" s="26"/>
      <c r="AF463" s="26"/>
      <c r="AG463" s="55">
        <v>0</v>
      </c>
      <c r="AH463" s="55">
        <v>0</v>
      </c>
      <c r="AI463" s="55"/>
      <c r="AJ463" s="7">
        <f t="shared" si="110"/>
        <v>1372029</v>
      </c>
      <c r="AK463" s="48" t="str">
        <f t="shared" si="102"/>
        <v xml:space="preserve"> </v>
      </c>
      <c r="AL463" s="49" t="str">
        <f t="shared" si="103"/>
        <v xml:space="preserve"> </v>
      </c>
    </row>
    <row r="464" spans="1:38" ht="15.95" customHeight="1">
      <c r="A464" s="63" t="s">
        <v>235</v>
      </c>
      <c r="B464" s="63" t="s">
        <v>779</v>
      </c>
      <c r="C464" s="63" t="s">
        <v>236</v>
      </c>
      <c r="D464" s="63" t="s">
        <v>780</v>
      </c>
      <c r="E464" s="20">
        <v>307.36</v>
      </c>
      <c r="F464" s="2">
        <f t="shared" si="104"/>
        <v>483784.64</v>
      </c>
      <c r="G464" s="64">
        <v>18135.849999999999</v>
      </c>
      <c r="H464" s="41">
        <v>5739</v>
      </c>
      <c r="I464" s="2">
        <f t="shared" si="107"/>
        <v>4304.25</v>
      </c>
      <c r="J464" s="41">
        <v>23995</v>
      </c>
      <c r="K464" s="41">
        <v>0</v>
      </c>
      <c r="L464" s="41">
        <v>0</v>
      </c>
      <c r="M464" s="41">
        <v>4746</v>
      </c>
      <c r="N464" s="2">
        <f t="shared" si="98"/>
        <v>51181.1</v>
      </c>
      <c r="O464" s="4">
        <f t="shared" si="99"/>
        <v>432604</v>
      </c>
      <c r="P464" s="41">
        <v>155</v>
      </c>
      <c r="Q464" s="41">
        <v>33</v>
      </c>
      <c r="R464" s="4">
        <f t="shared" si="108"/>
        <v>7110</v>
      </c>
      <c r="S464" s="6">
        <f t="shared" si="105"/>
        <v>22406.544000000002</v>
      </c>
      <c r="T464" s="65">
        <v>998670</v>
      </c>
      <c r="U464" s="6">
        <f t="shared" si="111"/>
        <v>998.67</v>
      </c>
      <c r="V464" s="6">
        <f t="shared" si="109"/>
        <v>21407.874000000003</v>
      </c>
      <c r="W464" s="4">
        <f t="shared" si="106"/>
        <v>428157</v>
      </c>
      <c r="X464" s="25">
        <f t="shared" si="100"/>
        <v>867871</v>
      </c>
      <c r="Y464" s="26">
        <v>0</v>
      </c>
      <c r="Z464" s="22">
        <v>0</v>
      </c>
      <c r="AA464" s="4">
        <f t="shared" si="101"/>
        <v>867871</v>
      </c>
      <c r="AB464" s="26"/>
      <c r="AC464" s="26"/>
      <c r="AD464" s="26"/>
      <c r="AE464" s="26"/>
      <c r="AF464" s="26"/>
      <c r="AG464" s="55">
        <v>0</v>
      </c>
      <c r="AH464" s="55">
        <v>0</v>
      </c>
      <c r="AI464" s="55"/>
      <c r="AJ464" s="7">
        <f t="shared" si="110"/>
        <v>867871</v>
      </c>
      <c r="AK464" s="48" t="str">
        <f t="shared" si="102"/>
        <v xml:space="preserve"> </v>
      </c>
      <c r="AL464" s="49" t="str">
        <f t="shared" si="103"/>
        <v xml:space="preserve"> </v>
      </c>
    </row>
    <row r="465" spans="1:38" ht="15.95" customHeight="1">
      <c r="A465" s="63" t="s">
        <v>235</v>
      </c>
      <c r="B465" s="63" t="s">
        <v>779</v>
      </c>
      <c r="C465" s="63" t="s">
        <v>52</v>
      </c>
      <c r="D465" s="63" t="s">
        <v>781</v>
      </c>
      <c r="E465" s="20">
        <v>2819.09</v>
      </c>
      <c r="F465" s="2">
        <f t="shared" si="104"/>
        <v>4437247.66</v>
      </c>
      <c r="G465" s="64">
        <v>541733.16</v>
      </c>
      <c r="H465" s="41">
        <v>149623</v>
      </c>
      <c r="I465" s="2">
        <f t="shared" si="107"/>
        <v>112217.25</v>
      </c>
      <c r="J465" s="41">
        <v>252677</v>
      </c>
      <c r="K465" s="41">
        <v>575169</v>
      </c>
      <c r="L465" s="41">
        <v>606188</v>
      </c>
      <c r="M465" s="41">
        <v>14875</v>
      </c>
      <c r="N465" s="2">
        <f t="shared" si="98"/>
        <v>2102859.41</v>
      </c>
      <c r="O465" s="4">
        <f t="shared" si="99"/>
        <v>2334388</v>
      </c>
      <c r="P465" s="41">
        <v>999</v>
      </c>
      <c r="Q465" s="41">
        <v>33</v>
      </c>
      <c r="R465" s="4">
        <f t="shared" si="108"/>
        <v>45824</v>
      </c>
      <c r="S465" s="6">
        <f t="shared" si="105"/>
        <v>205511.66099999999</v>
      </c>
      <c r="T465" s="65">
        <v>33502360</v>
      </c>
      <c r="U465" s="6">
        <f t="shared" si="111"/>
        <v>33502.36</v>
      </c>
      <c r="V465" s="6">
        <f t="shared" si="109"/>
        <v>172009.30099999998</v>
      </c>
      <c r="W465" s="4">
        <f t="shared" si="106"/>
        <v>3440186</v>
      </c>
      <c r="X465" s="25">
        <f t="shared" si="100"/>
        <v>5820398</v>
      </c>
      <c r="Y465" s="26">
        <v>0</v>
      </c>
      <c r="Z465" s="22">
        <v>0</v>
      </c>
      <c r="AA465" s="4">
        <f t="shared" si="101"/>
        <v>5820398</v>
      </c>
      <c r="AB465" s="26"/>
      <c r="AC465" s="26"/>
      <c r="AD465" s="26"/>
      <c r="AE465" s="26"/>
      <c r="AF465" s="26"/>
      <c r="AG465" s="55">
        <v>0</v>
      </c>
      <c r="AH465" s="55">
        <v>0</v>
      </c>
      <c r="AI465" s="55"/>
      <c r="AJ465" s="7">
        <f t="shared" si="110"/>
        <v>5820398</v>
      </c>
      <c r="AK465" s="48" t="str">
        <f t="shared" si="102"/>
        <v xml:space="preserve"> </v>
      </c>
      <c r="AL465" s="49" t="str">
        <f t="shared" si="103"/>
        <v xml:space="preserve"> </v>
      </c>
    </row>
    <row r="466" spans="1:38" ht="15.95" customHeight="1">
      <c r="A466" s="63" t="s">
        <v>235</v>
      </c>
      <c r="B466" s="63" t="s">
        <v>779</v>
      </c>
      <c r="C466" s="63" t="s">
        <v>191</v>
      </c>
      <c r="D466" s="63" t="s">
        <v>782</v>
      </c>
      <c r="E466" s="20">
        <v>1306.55</v>
      </c>
      <c r="F466" s="2">
        <f t="shared" si="104"/>
        <v>2056509.7</v>
      </c>
      <c r="G466" s="64">
        <v>187434.2</v>
      </c>
      <c r="H466" s="41">
        <v>50675</v>
      </c>
      <c r="I466" s="2">
        <f t="shared" si="107"/>
        <v>38006.25</v>
      </c>
      <c r="J466" s="41">
        <v>100783</v>
      </c>
      <c r="K466" s="41">
        <v>229073</v>
      </c>
      <c r="L466" s="41">
        <v>349199</v>
      </c>
      <c r="M466" s="41">
        <v>7126</v>
      </c>
      <c r="N466" s="2">
        <f t="shared" si="98"/>
        <v>911621.45</v>
      </c>
      <c r="O466" s="4">
        <f t="shared" si="99"/>
        <v>1144888</v>
      </c>
      <c r="P466" s="41">
        <v>209</v>
      </c>
      <c r="Q466" s="41">
        <v>57</v>
      </c>
      <c r="R466" s="4">
        <f t="shared" si="108"/>
        <v>16559</v>
      </c>
      <c r="S466" s="6">
        <f t="shared" si="105"/>
        <v>95247.494999999995</v>
      </c>
      <c r="T466" s="65">
        <v>11024504</v>
      </c>
      <c r="U466" s="6">
        <f t="shared" si="111"/>
        <v>11024.504000000001</v>
      </c>
      <c r="V466" s="6">
        <f t="shared" si="109"/>
        <v>84222.990999999995</v>
      </c>
      <c r="W466" s="4">
        <f t="shared" si="106"/>
        <v>1684460</v>
      </c>
      <c r="X466" s="25">
        <f t="shared" si="100"/>
        <v>2845907</v>
      </c>
      <c r="Y466" s="26">
        <v>0</v>
      </c>
      <c r="Z466" s="22">
        <v>0</v>
      </c>
      <c r="AA466" s="4">
        <f t="shared" si="101"/>
        <v>2845907</v>
      </c>
      <c r="AB466" s="26"/>
      <c r="AC466" s="26"/>
      <c r="AD466" s="26"/>
      <c r="AE466" s="26"/>
      <c r="AF466" s="26"/>
      <c r="AG466" s="55">
        <v>0</v>
      </c>
      <c r="AH466" s="55">
        <v>0</v>
      </c>
      <c r="AI466" s="55"/>
      <c r="AJ466" s="7">
        <f t="shared" si="110"/>
        <v>2845907</v>
      </c>
      <c r="AK466" s="48" t="str">
        <f t="shared" si="102"/>
        <v xml:space="preserve"> </v>
      </c>
      <c r="AL466" s="49" t="str">
        <f t="shared" si="103"/>
        <v xml:space="preserve"> </v>
      </c>
    </row>
    <row r="467" spans="1:38" ht="15.95" customHeight="1">
      <c r="A467" s="63" t="s">
        <v>235</v>
      </c>
      <c r="B467" s="63" t="s">
        <v>779</v>
      </c>
      <c r="C467" s="63" t="s">
        <v>97</v>
      </c>
      <c r="D467" s="63" t="s">
        <v>783</v>
      </c>
      <c r="E467" s="20">
        <v>505.99</v>
      </c>
      <c r="F467" s="2">
        <f t="shared" si="104"/>
        <v>796428.26</v>
      </c>
      <c r="G467" s="64">
        <v>91309.73</v>
      </c>
      <c r="H467" s="41">
        <v>23197</v>
      </c>
      <c r="I467" s="2">
        <f t="shared" si="107"/>
        <v>17397.75</v>
      </c>
      <c r="J467" s="41">
        <v>42661</v>
      </c>
      <c r="K467" s="41">
        <v>97366</v>
      </c>
      <c r="L467" s="41">
        <v>127458</v>
      </c>
      <c r="M467" s="41">
        <v>25120</v>
      </c>
      <c r="N467" s="2">
        <f t="shared" si="98"/>
        <v>401312.48</v>
      </c>
      <c r="O467" s="4">
        <f t="shared" si="99"/>
        <v>395116</v>
      </c>
      <c r="P467" s="41">
        <v>255</v>
      </c>
      <c r="Q467" s="41">
        <v>75</v>
      </c>
      <c r="R467" s="4">
        <f t="shared" si="108"/>
        <v>26584</v>
      </c>
      <c r="S467" s="6">
        <f t="shared" si="105"/>
        <v>36886.671000000002</v>
      </c>
      <c r="T467" s="65">
        <v>5196911</v>
      </c>
      <c r="U467" s="6">
        <f t="shared" si="111"/>
        <v>5196.9110000000001</v>
      </c>
      <c r="V467" s="6">
        <f t="shared" si="109"/>
        <v>31689.760000000002</v>
      </c>
      <c r="W467" s="4">
        <f t="shared" si="106"/>
        <v>633795</v>
      </c>
      <c r="X467" s="25">
        <f t="shared" si="100"/>
        <v>1055495</v>
      </c>
      <c r="Y467" s="26">
        <v>0</v>
      </c>
      <c r="Z467" s="22">
        <v>0</v>
      </c>
      <c r="AA467" s="4">
        <f t="shared" si="101"/>
        <v>1055495</v>
      </c>
      <c r="AB467" s="26"/>
      <c r="AC467" s="26"/>
      <c r="AD467" s="26"/>
      <c r="AE467" s="26"/>
      <c r="AF467" s="26"/>
      <c r="AG467" s="55">
        <v>0</v>
      </c>
      <c r="AH467" s="55">
        <v>0</v>
      </c>
      <c r="AI467" s="55"/>
      <c r="AJ467" s="7">
        <f t="shared" si="110"/>
        <v>1055495</v>
      </c>
      <c r="AK467" s="48" t="str">
        <f t="shared" si="102"/>
        <v xml:space="preserve"> </v>
      </c>
      <c r="AL467" s="49" t="str">
        <f t="shared" si="103"/>
        <v xml:space="preserve"> </v>
      </c>
    </row>
    <row r="468" spans="1:38" ht="15.95" customHeight="1">
      <c r="A468" s="63" t="s">
        <v>235</v>
      </c>
      <c r="B468" s="63" t="s">
        <v>779</v>
      </c>
      <c r="C468" s="63" t="s">
        <v>208</v>
      </c>
      <c r="D468" s="63" t="s">
        <v>784</v>
      </c>
      <c r="E468" s="20">
        <v>1102.44</v>
      </c>
      <c r="F468" s="2">
        <f t="shared" si="104"/>
        <v>1735240.56</v>
      </c>
      <c r="G468" s="64">
        <v>628707.06000000006</v>
      </c>
      <c r="H468" s="41">
        <v>149835</v>
      </c>
      <c r="I468" s="2">
        <f t="shared" si="107"/>
        <v>112376.25</v>
      </c>
      <c r="J468" s="41">
        <v>96983</v>
      </c>
      <c r="K468" s="41">
        <v>220464</v>
      </c>
      <c r="L468" s="41">
        <v>290561</v>
      </c>
      <c r="M468" s="41">
        <v>55785</v>
      </c>
      <c r="N468" s="2">
        <f t="shared" si="98"/>
        <v>1404876.31</v>
      </c>
      <c r="O468" s="4">
        <f t="shared" si="99"/>
        <v>330364</v>
      </c>
      <c r="P468" s="41">
        <v>420</v>
      </c>
      <c r="Q468" s="41">
        <v>79</v>
      </c>
      <c r="R468" s="4">
        <f t="shared" si="108"/>
        <v>46120</v>
      </c>
      <c r="S468" s="6">
        <f t="shared" si="105"/>
        <v>80367.876000000004</v>
      </c>
      <c r="T468" s="65">
        <v>40512625</v>
      </c>
      <c r="U468" s="6">
        <f t="shared" si="111"/>
        <v>40512.625</v>
      </c>
      <c r="V468" s="6">
        <f t="shared" si="109"/>
        <v>39855.251000000004</v>
      </c>
      <c r="W468" s="4">
        <f t="shared" si="106"/>
        <v>797105</v>
      </c>
      <c r="X468" s="25">
        <f t="shared" si="100"/>
        <v>1173589</v>
      </c>
      <c r="Y468" s="26">
        <v>0</v>
      </c>
      <c r="Z468" s="22">
        <v>0</v>
      </c>
      <c r="AA468" s="4">
        <f t="shared" si="101"/>
        <v>1173589</v>
      </c>
      <c r="AB468" s="26"/>
      <c r="AC468" s="26"/>
      <c r="AD468" s="26"/>
      <c r="AE468" s="26"/>
      <c r="AF468" s="26"/>
      <c r="AG468" s="55">
        <v>0</v>
      </c>
      <c r="AH468" s="55">
        <v>0</v>
      </c>
      <c r="AI468" s="55"/>
      <c r="AJ468" s="7">
        <f t="shared" si="110"/>
        <v>1173589</v>
      </c>
      <c r="AK468" s="48" t="str">
        <f t="shared" si="102"/>
        <v xml:space="preserve"> </v>
      </c>
      <c r="AL468" s="49" t="str">
        <f t="shared" si="103"/>
        <v xml:space="preserve"> </v>
      </c>
    </row>
    <row r="469" spans="1:38" ht="15.95" customHeight="1">
      <c r="A469" s="63" t="s">
        <v>235</v>
      </c>
      <c r="B469" s="63" t="s">
        <v>779</v>
      </c>
      <c r="C469" s="63" t="s">
        <v>192</v>
      </c>
      <c r="D469" s="63" t="s">
        <v>785</v>
      </c>
      <c r="E469" s="20">
        <v>464.11</v>
      </c>
      <c r="F469" s="2">
        <f t="shared" si="104"/>
        <v>730509.14</v>
      </c>
      <c r="G469" s="64">
        <v>116698.46</v>
      </c>
      <c r="H469" s="41">
        <v>27684</v>
      </c>
      <c r="I469" s="2">
        <f t="shared" si="107"/>
        <v>20763</v>
      </c>
      <c r="J469" s="41">
        <v>38261</v>
      </c>
      <c r="K469" s="41">
        <v>87343</v>
      </c>
      <c r="L469" s="41">
        <v>111936</v>
      </c>
      <c r="M469" s="41">
        <v>26751</v>
      </c>
      <c r="N469" s="2">
        <f t="shared" si="98"/>
        <v>401752.46</v>
      </c>
      <c r="O469" s="4">
        <f t="shared" si="99"/>
        <v>328757</v>
      </c>
      <c r="P469" s="41">
        <v>265</v>
      </c>
      <c r="Q469" s="41">
        <v>68</v>
      </c>
      <c r="R469" s="4">
        <f t="shared" si="108"/>
        <v>25048</v>
      </c>
      <c r="S469" s="6">
        <f t="shared" si="105"/>
        <v>33833.618999999999</v>
      </c>
      <c r="T469" s="65">
        <v>6634364</v>
      </c>
      <c r="U469" s="6">
        <f t="shared" si="111"/>
        <v>6634.3639999999996</v>
      </c>
      <c r="V469" s="6">
        <f t="shared" si="109"/>
        <v>27199.254999999997</v>
      </c>
      <c r="W469" s="4">
        <f t="shared" si="106"/>
        <v>543985</v>
      </c>
      <c r="X469" s="25">
        <f t="shared" si="100"/>
        <v>897790</v>
      </c>
      <c r="Y469" s="26">
        <v>0</v>
      </c>
      <c r="Z469" s="22">
        <v>0</v>
      </c>
      <c r="AA469" s="4">
        <f t="shared" si="101"/>
        <v>897790</v>
      </c>
      <c r="AB469" s="26"/>
      <c r="AC469" s="26"/>
      <c r="AD469" s="26"/>
      <c r="AE469" s="26"/>
      <c r="AF469" s="26"/>
      <c r="AG469" s="55">
        <v>0</v>
      </c>
      <c r="AH469" s="55">
        <v>0</v>
      </c>
      <c r="AI469" s="55"/>
      <c r="AJ469" s="7">
        <f t="shared" si="110"/>
        <v>897790</v>
      </c>
      <c r="AK469" s="48" t="str">
        <f t="shared" si="102"/>
        <v xml:space="preserve"> </v>
      </c>
      <c r="AL469" s="49" t="str">
        <f t="shared" si="103"/>
        <v xml:space="preserve"> </v>
      </c>
    </row>
    <row r="470" spans="1:38" ht="15.95" customHeight="1">
      <c r="A470" s="63" t="s">
        <v>235</v>
      </c>
      <c r="B470" s="63" t="s">
        <v>779</v>
      </c>
      <c r="C470" s="63" t="s">
        <v>57</v>
      </c>
      <c r="D470" s="63" t="s">
        <v>786</v>
      </c>
      <c r="E470" s="20">
        <v>485.67</v>
      </c>
      <c r="F470" s="2">
        <f t="shared" si="104"/>
        <v>764444.58000000007</v>
      </c>
      <c r="G470" s="64">
        <v>110932.7</v>
      </c>
      <c r="H470" s="41">
        <v>23057</v>
      </c>
      <c r="I470" s="2">
        <f t="shared" si="107"/>
        <v>17292.75</v>
      </c>
      <c r="J470" s="41">
        <v>42242</v>
      </c>
      <c r="K470" s="41">
        <v>95204</v>
      </c>
      <c r="L470" s="41">
        <v>98369</v>
      </c>
      <c r="M470" s="41">
        <v>25074</v>
      </c>
      <c r="N470" s="2">
        <f t="shared" si="98"/>
        <v>389114.45</v>
      </c>
      <c r="O470" s="4">
        <f t="shared" si="99"/>
        <v>375330</v>
      </c>
      <c r="P470" s="41">
        <v>283</v>
      </c>
      <c r="Q470" s="41">
        <v>51</v>
      </c>
      <c r="R470" s="4">
        <f t="shared" si="108"/>
        <v>20062</v>
      </c>
      <c r="S470" s="6">
        <f t="shared" si="105"/>
        <v>35405.343000000001</v>
      </c>
      <c r="T470" s="65">
        <v>6051975</v>
      </c>
      <c r="U470" s="6">
        <f t="shared" si="111"/>
        <v>6051.9750000000004</v>
      </c>
      <c r="V470" s="6">
        <f t="shared" si="109"/>
        <v>29353.368000000002</v>
      </c>
      <c r="W470" s="4">
        <f t="shared" si="106"/>
        <v>587067</v>
      </c>
      <c r="X470" s="25">
        <f t="shared" si="100"/>
        <v>982459</v>
      </c>
      <c r="Y470" s="26">
        <v>0</v>
      </c>
      <c r="Z470" s="22">
        <v>0</v>
      </c>
      <c r="AA470" s="4">
        <f t="shared" si="101"/>
        <v>982459</v>
      </c>
      <c r="AB470" s="26"/>
      <c r="AC470" s="26"/>
      <c r="AD470" s="26"/>
      <c r="AE470" s="26"/>
      <c r="AF470" s="26"/>
      <c r="AG470" s="55">
        <v>0</v>
      </c>
      <c r="AH470" s="55">
        <v>0</v>
      </c>
      <c r="AI470" s="55"/>
      <c r="AJ470" s="7">
        <f t="shared" si="110"/>
        <v>982459</v>
      </c>
      <c r="AK470" s="48" t="str">
        <f t="shared" si="102"/>
        <v xml:space="preserve"> </v>
      </c>
      <c r="AL470" s="49" t="str">
        <f t="shared" si="103"/>
        <v xml:space="preserve"> </v>
      </c>
    </row>
    <row r="471" spans="1:38" ht="15.95" customHeight="1">
      <c r="A471" s="63" t="s">
        <v>235</v>
      </c>
      <c r="B471" s="63" t="s">
        <v>779</v>
      </c>
      <c r="C471" s="63" t="s">
        <v>115</v>
      </c>
      <c r="D471" s="63" t="s">
        <v>787</v>
      </c>
      <c r="E471" s="20">
        <v>400.11</v>
      </c>
      <c r="F471" s="2">
        <f t="shared" si="104"/>
        <v>629773.14</v>
      </c>
      <c r="G471" s="64">
        <v>86389.86</v>
      </c>
      <c r="H471" s="41">
        <v>19688</v>
      </c>
      <c r="I471" s="2">
        <f t="shared" si="107"/>
        <v>14766</v>
      </c>
      <c r="J471" s="41">
        <v>32596</v>
      </c>
      <c r="K471" s="41">
        <v>74557</v>
      </c>
      <c r="L471" s="41">
        <v>86078</v>
      </c>
      <c r="M471" s="41">
        <v>40762</v>
      </c>
      <c r="N471" s="2">
        <f t="shared" si="98"/>
        <v>335148.86</v>
      </c>
      <c r="O471" s="4">
        <f t="shared" si="99"/>
        <v>294624</v>
      </c>
      <c r="P471" s="41">
        <v>191</v>
      </c>
      <c r="Q471" s="41">
        <v>81</v>
      </c>
      <c r="R471" s="4">
        <f t="shared" si="108"/>
        <v>21505</v>
      </c>
      <c r="S471" s="6">
        <f t="shared" si="105"/>
        <v>29168.019</v>
      </c>
      <c r="T471" s="65">
        <v>4838293</v>
      </c>
      <c r="U471" s="6">
        <f t="shared" si="111"/>
        <v>4838.2929999999997</v>
      </c>
      <c r="V471" s="6">
        <f t="shared" si="109"/>
        <v>24329.726000000002</v>
      </c>
      <c r="W471" s="4">
        <f t="shared" si="106"/>
        <v>486595</v>
      </c>
      <c r="X471" s="25">
        <f t="shared" si="100"/>
        <v>802724</v>
      </c>
      <c r="Y471" s="26">
        <v>0</v>
      </c>
      <c r="Z471" s="22">
        <v>0</v>
      </c>
      <c r="AA471" s="4">
        <f t="shared" si="101"/>
        <v>802724</v>
      </c>
      <c r="AB471" s="26"/>
      <c r="AC471" s="26"/>
      <c r="AD471" s="26"/>
      <c r="AE471" s="26"/>
      <c r="AF471" s="26"/>
      <c r="AG471" s="55">
        <v>0</v>
      </c>
      <c r="AH471" s="55">
        <v>0</v>
      </c>
      <c r="AI471" s="55"/>
      <c r="AJ471" s="7">
        <f t="shared" si="110"/>
        <v>802724</v>
      </c>
      <c r="AK471" s="48" t="str">
        <f t="shared" si="102"/>
        <v xml:space="preserve"> </v>
      </c>
      <c r="AL471" s="49" t="str">
        <f t="shared" si="103"/>
        <v xml:space="preserve"> </v>
      </c>
    </row>
    <row r="472" spans="1:38" ht="15.95" customHeight="1">
      <c r="A472" s="63" t="s">
        <v>235</v>
      </c>
      <c r="B472" s="63" t="s">
        <v>779</v>
      </c>
      <c r="C472" s="63" t="s">
        <v>39</v>
      </c>
      <c r="D472" s="63" t="s">
        <v>788</v>
      </c>
      <c r="E472" s="20">
        <v>646.05999999999995</v>
      </c>
      <c r="F472" s="2">
        <f t="shared" si="104"/>
        <v>1016898.44</v>
      </c>
      <c r="G472" s="64">
        <v>187826.94</v>
      </c>
      <c r="H472" s="41">
        <v>42015</v>
      </c>
      <c r="I472" s="2">
        <f t="shared" si="107"/>
        <v>31511.25</v>
      </c>
      <c r="J472" s="41">
        <v>52560</v>
      </c>
      <c r="K472" s="41">
        <v>119999</v>
      </c>
      <c r="L472" s="41">
        <v>146608</v>
      </c>
      <c r="M472" s="41">
        <v>80752</v>
      </c>
      <c r="N472" s="2">
        <f t="shared" si="98"/>
        <v>619257.18999999994</v>
      </c>
      <c r="O472" s="4">
        <f t="shared" si="99"/>
        <v>397641</v>
      </c>
      <c r="P472" s="41">
        <v>377</v>
      </c>
      <c r="Q472" s="41">
        <v>70</v>
      </c>
      <c r="R472" s="4">
        <f t="shared" si="108"/>
        <v>36682</v>
      </c>
      <c r="S472" s="6">
        <f t="shared" si="105"/>
        <v>47097.773999999998</v>
      </c>
      <c r="T472" s="65">
        <v>9887194</v>
      </c>
      <c r="U472" s="6">
        <f t="shared" si="111"/>
        <v>9887.1939999999995</v>
      </c>
      <c r="V472" s="6">
        <f t="shared" si="109"/>
        <v>37210.58</v>
      </c>
      <c r="W472" s="4">
        <f t="shared" si="106"/>
        <v>744212</v>
      </c>
      <c r="X472" s="25">
        <f t="shared" si="100"/>
        <v>1178535</v>
      </c>
      <c r="Y472" s="26">
        <v>0</v>
      </c>
      <c r="Z472" s="22">
        <v>0</v>
      </c>
      <c r="AA472" s="4">
        <f t="shared" si="101"/>
        <v>1178535</v>
      </c>
      <c r="AB472" s="26"/>
      <c r="AC472" s="26"/>
      <c r="AD472" s="26"/>
      <c r="AE472" s="26"/>
      <c r="AF472" s="26"/>
      <c r="AG472" s="55">
        <v>0</v>
      </c>
      <c r="AH472" s="55">
        <v>0</v>
      </c>
      <c r="AI472" s="55"/>
      <c r="AJ472" s="7">
        <f t="shared" si="110"/>
        <v>1178535</v>
      </c>
      <c r="AK472" s="48" t="str">
        <f t="shared" si="102"/>
        <v xml:space="preserve"> </v>
      </c>
      <c r="AL472" s="49" t="str">
        <f t="shared" si="103"/>
        <v xml:space="preserve"> </v>
      </c>
    </row>
    <row r="473" spans="1:38" ht="15.95" customHeight="1">
      <c r="A473" s="63" t="s">
        <v>235</v>
      </c>
      <c r="B473" s="63" t="s">
        <v>779</v>
      </c>
      <c r="C473" s="63" t="s">
        <v>87</v>
      </c>
      <c r="D473" s="63" t="s">
        <v>789</v>
      </c>
      <c r="E473" s="20">
        <v>418.46</v>
      </c>
      <c r="F473" s="2">
        <f t="shared" si="104"/>
        <v>658656.03999999992</v>
      </c>
      <c r="G473" s="64">
        <v>168715.3</v>
      </c>
      <c r="H473" s="41">
        <v>28832</v>
      </c>
      <c r="I473" s="2">
        <f t="shared" si="107"/>
        <v>21624</v>
      </c>
      <c r="J473" s="41">
        <v>29098</v>
      </c>
      <c r="K473" s="41">
        <v>65947</v>
      </c>
      <c r="L473" s="41">
        <v>124911</v>
      </c>
      <c r="M473" s="41">
        <v>65012</v>
      </c>
      <c r="N473" s="2">
        <f t="shared" si="98"/>
        <v>475307.3</v>
      </c>
      <c r="O473" s="4">
        <f t="shared" si="99"/>
        <v>183349</v>
      </c>
      <c r="P473" s="41">
        <v>178</v>
      </c>
      <c r="Q473" s="41">
        <v>92</v>
      </c>
      <c r="R473" s="4">
        <f t="shared" si="108"/>
        <v>22763</v>
      </c>
      <c r="S473" s="6">
        <f t="shared" si="105"/>
        <v>30505.734</v>
      </c>
      <c r="T473" s="65">
        <v>9377153</v>
      </c>
      <c r="U473" s="6">
        <f t="shared" si="111"/>
        <v>9377.1530000000002</v>
      </c>
      <c r="V473" s="6">
        <f t="shared" si="109"/>
        <v>21128.580999999998</v>
      </c>
      <c r="W473" s="4">
        <f t="shared" si="106"/>
        <v>422572</v>
      </c>
      <c r="X473" s="25">
        <f t="shared" si="100"/>
        <v>628684</v>
      </c>
      <c r="Y473" s="26">
        <v>0</v>
      </c>
      <c r="Z473" s="22">
        <v>0</v>
      </c>
      <c r="AA473" s="4">
        <f t="shared" si="101"/>
        <v>628684</v>
      </c>
      <c r="AB473" s="26"/>
      <c r="AC473" s="26"/>
      <c r="AD473" s="26"/>
      <c r="AE473" s="26"/>
      <c r="AF473" s="26"/>
      <c r="AG473" s="55">
        <v>0</v>
      </c>
      <c r="AH473" s="55">
        <v>0</v>
      </c>
      <c r="AI473" s="55"/>
      <c r="AJ473" s="7">
        <f t="shared" si="110"/>
        <v>628684</v>
      </c>
      <c r="AK473" s="48" t="str">
        <f t="shared" si="102"/>
        <v xml:space="preserve"> </v>
      </c>
      <c r="AL473" s="49" t="str">
        <f t="shared" si="103"/>
        <v xml:space="preserve"> </v>
      </c>
    </row>
    <row r="474" spans="1:38" ht="15.95" customHeight="1">
      <c r="A474" s="63" t="s">
        <v>141</v>
      </c>
      <c r="B474" s="63" t="s">
        <v>790</v>
      </c>
      <c r="C474" s="63" t="s">
        <v>205</v>
      </c>
      <c r="D474" s="63" t="s">
        <v>791</v>
      </c>
      <c r="E474" s="20">
        <v>488.58</v>
      </c>
      <c r="F474" s="2">
        <f t="shared" si="104"/>
        <v>769024.91999999993</v>
      </c>
      <c r="G474" s="64">
        <v>120867.01</v>
      </c>
      <c r="H474" s="41">
        <v>24124</v>
      </c>
      <c r="I474" s="2">
        <f t="shared" si="107"/>
        <v>18093</v>
      </c>
      <c r="J474" s="41">
        <v>43611</v>
      </c>
      <c r="K474" s="41">
        <v>0</v>
      </c>
      <c r="L474" s="41">
        <v>0</v>
      </c>
      <c r="M474" s="41">
        <v>11640</v>
      </c>
      <c r="N474" s="2">
        <f t="shared" si="98"/>
        <v>194211.01</v>
      </c>
      <c r="O474" s="4">
        <f t="shared" si="99"/>
        <v>574814</v>
      </c>
      <c r="P474" s="41">
        <v>178</v>
      </c>
      <c r="Q474" s="41">
        <v>59</v>
      </c>
      <c r="R474" s="4">
        <f t="shared" si="108"/>
        <v>14598</v>
      </c>
      <c r="S474" s="6">
        <f t="shared" si="105"/>
        <v>35617.482000000004</v>
      </c>
      <c r="T474" s="65">
        <v>7109824</v>
      </c>
      <c r="U474" s="6">
        <f t="shared" si="111"/>
        <v>7109.8239999999996</v>
      </c>
      <c r="V474" s="6">
        <f t="shared" si="109"/>
        <v>28507.658000000003</v>
      </c>
      <c r="W474" s="4">
        <f t="shared" si="106"/>
        <v>570153</v>
      </c>
      <c r="X474" s="25">
        <f t="shared" si="100"/>
        <v>1159565</v>
      </c>
      <c r="Y474" s="26">
        <v>0</v>
      </c>
      <c r="Z474" s="22">
        <v>0</v>
      </c>
      <c r="AA474" s="4">
        <f t="shared" si="101"/>
        <v>1159565</v>
      </c>
      <c r="AB474" s="26"/>
      <c r="AC474" s="26"/>
      <c r="AD474" s="26"/>
      <c r="AE474" s="26"/>
      <c r="AF474" s="26"/>
      <c r="AG474" s="55">
        <v>0</v>
      </c>
      <c r="AH474" s="55">
        <v>0</v>
      </c>
      <c r="AI474" s="55"/>
      <c r="AJ474" s="7">
        <f t="shared" si="110"/>
        <v>1159565</v>
      </c>
      <c r="AK474" s="48" t="str">
        <f t="shared" si="102"/>
        <v xml:space="preserve"> </v>
      </c>
      <c r="AL474" s="49" t="str">
        <f t="shared" si="103"/>
        <v xml:space="preserve"> </v>
      </c>
    </row>
    <row r="475" spans="1:38" ht="15.95" customHeight="1">
      <c r="A475" s="63" t="s">
        <v>141</v>
      </c>
      <c r="B475" s="63" t="s">
        <v>790</v>
      </c>
      <c r="C475" s="63" t="s">
        <v>107</v>
      </c>
      <c r="D475" s="63" t="s">
        <v>792</v>
      </c>
      <c r="E475" s="20">
        <v>232.58</v>
      </c>
      <c r="F475" s="2">
        <f t="shared" si="104"/>
        <v>366080.92000000004</v>
      </c>
      <c r="G475" s="64">
        <v>49820.26</v>
      </c>
      <c r="H475" s="41">
        <v>10251</v>
      </c>
      <c r="I475" s="2">
        <f t="shared" si="107"/>
        <v>7688.25</v>
      </c>
      <c r="J475" s="41">
        <v>18466</v>
      </c>
      <c r="K475" s="41">
        <v>0</v>
      </c>
      <c r="L475" s="41">
        <v>0</v>
      </c>
      <c r="M475" s="41">
        <v>25058</v>
      </c>
      <c r="N475" s="2">
        <f t="shared" si="98"/>
        <v>101032.51000000001</v>
      </c>
      <c r="O475" s="4">
        <f t="shared" si="99"/>
        <v>265048</v>
      </c>
      <c r="P475" s="41">
        <v>109</v>
      </c>
      <c r="Q475" s="41">
        <v>70</v>
      </c>
      <c r="R475" s="4">
        <f t="shared" si="108"/>
        <v>10606</v>
      </c>
      <c r="S475" s="6">
        <f t="shared" si="105"/>
        <v>16955.081999999999</v>
      </c>
      <c r="T475" s="65">
        <v>3149195</v>
      </c>
      <c r="U475" s="6">
        <f t="shared" si="111"/>
        <v>3149.1950000000002</v>
      </c>
      <c r="V475" s="6">
        <f t="shared" si="109"/>
        <v>13805.886999999999</v>
      </c>
      <c r="W475" s="4">
        <f t="shared" si="106"/>
        <v>276118</v>
      </c>
      <c r="X475" s="25">
        <f t="shared" si="100"/>
        <v>551772</v>
      </c>
      <c r="Y475" s="26">
        <v>0</v>
      </c>
      <c r="Z475" s="22">
        <v>0</v>
      </c>
      <c r="AA475" s="4">
        <f t="shared" si="101"/>
        <v>551772</v>
      </c>
      <c r="AB475" s="26"/>
      <c r="AC475" s="26"/>
      <c r="AD475" s="26"/>
      <c r="AE475" s="26"/>
      <c r="AF475" s="26"/>
      <c r="AG475" s="55">
        <v>0</v>
      </c>
      <c r="AH475" s="55">
        <v>0</v>
      </c>
      <c r="AI475" s="55"/>
      <c r="AJ475" s="7">
        <f t="shared" si="110"/>
        <v>551772</v>
      </c>
      <c r="AK475" s="48" t="str">
        <f t="shared" si="102"/>
        <v xml:space="preserve"> </v>
      </c>
      <c r="AL475" s="49" t="str">
        <f t="shared" si="103"/>
        <v xml:space="preserve"> </v>
      </c>
    </row>
    <row r="476" spans="1:38" ht="15.95" customHeight="1">
      <c r="A476" s="63" t="s">
        <v>141</v>
      </c>
      <c r="B476" s="63" t="s">
        <v>790</v>
      </c>
      <c r="C476" s="63" t="s">
        <v>142</v>
      </c>
      <c r="D476" s="63" t="s">
        <v>793</v>
      </c>
      <c r="E476" s="20">
        <v>619.28</v>
      </c>
      <c r="F476" s="2">
        <f t="shared" si="104"/>
        <v>974746.72</v>
      </c>
      <c r="G476" s="64">
        <v>56122.64</v>
      </c>
      <c r="H476" s="41">
        <v>26337</v>
      </c>
      <c r="I476" s="2">
        <f t="shared" si="107"/>
        <v>19752.75</v>
      </c>
      <c r="J476" s="41">
        <v>48576</v>
      </c>
      <c r="K476" s="41">
        <v>0</v>
      </c>
      <c r="L476" s="41">
        <v>0</v>
      </c>
      <c r="M476" s="41">
        <v>44207</v>
      </c>
      <c r="N476" s="2">
        <f t="shared" si="98"/>
        <v>168658.39</v>
      </c>
      <c r="O476" s="4">
        <f t="shared" si="99"/>
        <v>806088</v>
      </c>
      <c r="P476" s="41">
        <v>267</v>
      </c>
      <c r="Q476" s="41">
        <v>57</v>
      </c>
      <c r="R476" s="4">
        <f t="shared" si="108"/>
        <v>21154</v>
      </c>
      <c r="S476" s="6">
        <f t="shared" si="105"/>
        <v>45145.512000000002</v>
      </c>
      <c r="T476" s="65">
        <v>3316941</v>
      </c>
      <c r="U476" s="6">
        <f t="shared" si="111"/>
        <v>3316.9409999999998</v>
      </c>
      <c r="V476" s="6">
        <f t="shared" si="109"/>
        <v>41828.571000000004</v>
      </c>
      <c r="W476" s="4">
        <f t="shared" si="106"/>
        <v>836571</v>
      </c>
      <c r="X476" s="25">
        <f t="shared" si="100"/>
        <v>1663813</v>
      </c>
      <c r="Y476" s="26">
        <v>0</v>
      </c>
      <c r="Z476" s="22">
        <v>0</v>
      </c>
      <c r="AA476" s="4">
        <f t="shared" si="101"/>
        <v>1663813</v>
      </c>
      <c r="AB476" s="26"/>
      <c r="AC476" s="26"/>
      <c r="AD476" s="26"/>
      <c r="AE476" s="26"/>
      <c r="AF476" s="26"/>
      <c r="AG476" s="55">
        <v>0</v>
      </c>
      <c r="AH476" s="55">
        <v>0</v>
      </c>
      <c r="AI476" s="55"/>
      <c r="AJ476" s="7">
        <f t="shared" si="110"/>
        <v>1663813</v>
      </c>
      <c r="AK476" s="48" t="str">
        <f t="shared" si="102"/>
        <v xml:space="preserve"> </v>
      </c>
      <c r="AL476" s="49" t="str">
        <f t="shared" si="103"/>
        <v xml:space="preserve"> </v>
      </c>
    </row>
    <row r="477" spans="1:38" ht="15.95" customHeight="1">
      <c r="A477" s="63" t="s">
        <v>141</v>
      </c>
      <c r="B477" s="63" t="s">
        <v>790</v>
      </c>
      <c r="C477" s="63" t="s">
        <v>204</v>
      </c>
      <c r="D477" s="63" t="s">
        <v>794</v>
      </c>
      <c r="E477" s="20">
        <v>440.46</v>
      </c>
      <c r="F477" s="2">
        <f t="shared" si="104"/>
        <v>693284.03999999992</v>
      </c>
      <c r="G477" s="64">
        <v>29112.71</v>
      </c>
      <c r="H477" s="41">
        <v>17244</v>
      </c>
      <c r="I477" s="2">
        <f t="shared" si="107"/>
        <v>12933</v>
      </c>
      <c r="J477" s="41">
        <v>31832</v>
      </c>
      <c r="K477" s="41">
        <v>0</v>
      </c>
      <c r="L477" s="41">
        <v>0</v>
      </c>
      <c r="M477" s="41">
        <v>19265</v>
      </c>
      <c r="N477" s="2">
        <f t="shared" si="98"/>
        <v>93142.709999999992</v>
      </c>
      <c r="O477" s="4">
        <f t="shared" si="99"/>
        <v>600141</v>
      </c>
      <c r="P477" s="41">
        <v>196</v>
      </c>
      <c r="Q477" s="41">
        <v>62</v>
      </c>
      <c r="R477" s="4">
        <f t="shared" si="108"/>
        <v>16891</v>
      </c>
      <c r="S477" s="6">
        <f t="shared" si="105"/>
        <v>32109.534</v>
      </c>
      <c r="T477" s="65">
        <v>1773479</v>
      </c>
      <c r="U477" s="6">
        <f t="shared" si="111"/>
        <v>1773.479</v>
      </c>
      <c r="V477" s="6">
        <f t="shared" si="109"/>
        <v>30336.055</v>
      </c>
      <c r="W477" s="4">
        <f t="shared" si="106"/>
        <v>606721</v>
      </c>
      <c r="X477" s="25">
        <f t="shared" si="100"/>
        <v>1223753</v>
      </c>
      <c r="Y477" s="26">
        <v>0</v>
      </c>
      <c r="Z477" s="22">
        <v>0</v>
      </c>
      <c r="AA477" s="4">
        <f t="shared" si="101"/>
        <v>1223753</v>
      </c>
      <c r="AB477" s="26">
        <v>4058</v>
      </c>
      <c r="AC477" s="26"/>
      <c r="AD477" s="26"/>
      <c r="AE477" s="26"/>
      <c r="AF477" s="26"/>
      <c r="AG477" s="55">
        <v>0</v>
      </c>
      <c r="AH477" s="55">
        <v>0</v>
      </c>
      <c r="AI477" s="55"/>
      <c r="AJ477" s="7">
        <f t="shared" si="110"/>
        <v>1219695</v>
      </c>
      <c r="AK477" s="48" t="str">
        <f t="shared" si="102"/>
        <v xml:space="preserve"> </v>
      </c>
      <c r="AL477" s="49" t="str">
        <f t="shared" si="103"/>
        <v xml:space="preserve"> </v>
      </c>
    </row>
    <row r="478" spans="1:38" ht="15.95" customHeight="1">
      <c r="A478" s="63" t="s">
        <v>141</v>
      </c>
      <c r="B478" s="63" t="s">
        <v>790</v>
      </c>
      <c r="C478" s="63" t="s">
        <v>177</v>
      </c>
      <c r="D478" s="63" t="s">
        <v>795</v>
      </c>
      <c r="E478" s="20">
        <v>593.13</v>
      </c>
      <c r="F478" s="2">
        <f t="shared" si="104"/>
        <v>933586.62</v>
      </c>
      <c r="G478" s="64">
        <v>13828.45</v>
      </c>
      <c r="H478" s="41">
        <v>28137</v>
      </c>
      <c r="I478" s="2">
        <f t="shared" si="107"/>
        <v>21102.75</v>
      </c>
      <c r="J478" s="41">
        <v>50784</v>
      </c>
      <c r="K478" s="41">
        <v>0</v>
      </c>
      <c r="L478" s="41">
        <v>0</v>
      </c>
      <c r="M478" s="41">
        <v>463</v>
      </c>
      <c r="N478" s="2">
        <f t="shared" si="98"/>
        <v>86178.2</v>
      </c>
      <c r="O478" s="4">
        <f t="shared" si="99"/>
        <v>847408</v>
      </c>
      <c r="P478" s="41">
        <v>0</v>
      </c>
      <c r="Q478" s="41">
        <v>0</v>
      </c>
      <c r="R478" s="4">
        <f t="shared" si="108"/>
        <v>0</v>
      </c>
      <c r="S478" s="6">
        <f t="shared" si="105"/>
        <v>43239.177000000003</v>
      </c>
      <c r="T478" s="65">
        <v>918834</v>
      </c>
      <c r="U478" s="6">
        <f t="shared" si="111"/>
        <v>918.83399999999995</v>
      </c>
      <c r="V478" s="6">
        <f t="shared" si="109"/>
        <v>42320.343000000001</v>
      </c>
      <c r="W478" s="4">
        <f t="shared" si="106"/>
        <v>846407</v>
      </c>
      <c r="X478" s="25">
        <f t="shared" si="100"/>
        <v>1693815</v>
      </c>
      <c r="Y478" s="26">
        <v>0</v>
      </c>
      <c r="Z478" s="22">
        <v>0</v>
      </c>
      <c r="AA478" s="4">
        <f t="shared" si="101"/>
        <v>1693815</v>
      </c>
      <c r="AB478" s="26"/>
      <c r="AC478" s="26"/>
      <c r="AD478" s="26"/>
      <c r="AE478" s="26"/>
      <c r="AF478" s="26"/>
      <c r="AG478" s="55">
        <v>0</v>
      </c>
      <c r="AH478" s="55">
        <v>0</v>
      </c>
      <c r="AI478" s="55"/>
      <c r="AJ478" s="7">
        <f t="shared" si="110"/>
        <v>1693815</v>
      </c>
      <c r="AK478" s="48" t="str">
        <f t="shared" si="102"/>
        <v xml:space="preserve"> </v>
      </c>
      <c r="AL478" s="49" t="str">
        <f t="shared" si="103"/>
        <v xml:space="preserve"> </v>
      </c>
    </row>
    <row r="479" spans="1:38" ht="15.95" customHeight="1">
      <c r="A479" s="63" t="s">
        <v>141</v>
      </c>
      <c r="B479" s="63" t="s">
        <v>790</v>
      </c>
      <c r="C479" s="63" t="s">
        <v>52</v>
      </c>
      <c r="D479" s="63" t="s">
        <v>796</v>
      </c>
      <c r="E479" s="20">
        <v>3390.98</v>
      </c>
      <c r="F479" s="2">
        <f t="shared" si="104"/>
        <v>5337402.5200000005</v>
      </c>
      <c r="G479" s="64">
        <v>798003.71</v>
      </c>
      <c r="H479" s="41">
        <v>159608</v>
      </c>
      <c r="I479" s="2">
        <f t="shared" si="107"/>
        <v>119706</v>
      </c>
      <c r="J479" s="41">
        <v>292366</v>
      </c>
      <c r="K479" s="41">
        <v>5665</v>
      </c>
      <c r="L479" s="41">
        <v>726282</v>
      </c>
      <c r="M479" s="41">
        <v>67646</v>
      </c>
      <c r="N479" s="2">
        <f t="shared" si="98"/>
        <v>2009668.71</v>
      </c>
      <c r="O479" s="4">
        <f t="shared" si="99"/>
        <v>3327734</v>
      </c>
      <c r="P479" s="41">
        <v>1627</v>
      </c>
      <c r="Q479" s="41">
        <v>48</v>
      </c>
      <c r="R479" s="4">
        <f t="shared" si="108"/>
        <v>108553</v>
      </c>
      <c r="S479" s="6">
        <f t="shared" si="105"/>
        <v>247202.44200000001</v>
      </c>
      <c r="T479" s="65">
        <v>49657978</v>
      </c>
      <c r="U479" s="6">
        <f t="shared" si="111"/>
        <v>49657.978000000003</v>
      </c>
      <c r="V479" s="6">
        <f t="shared" si="109"/>
        <v>197544.46400000001</v>
      </c>
      <c r="W479" s="4">
        <f t="shared" si="106"/>
        <v>3950889</v>
      </c>
      <c r="X479" s="25">
        <f t="shared" si="100"/>
        <v>7387176</v>
      </c>
      <c r="Y479" s="26">
        <v>0</v>
      </c>
      <c r="Z479" s="22">
        <v>0</v>
      </c>
      <c r="AA479" s="4">
        <f t="shared" si="101"/>
        <v>7387176</v>
      </c>
      <c r="AB479" s="26"/>
      <c r="AC479" s="26"/>
      <c r="AD479" s="26"/>
      <c r="AE479" s="26"/>
      <c r="AF479" s="26"/>
      <c r="AG479" s="55">
        <v>0</v>
      </c>
      <c r="AH479" s="55">
        <v>0</v>
      </c>
      <c r="AI479" s="55"/>
      <c r="AJ479" s="7">
        <f t="shared" si="110"/>
        <v>7387176</v>
      </c>
      <c r="AK479" s="48" t="str">
        <f t="shared" si="102"/>
        <v xml:space="preserve"> </v>
      </c>
      <c r="AL479" s="49" t="str">
        <f t="shared" si="103"/>
        <v xml:space="preserve"> </v>
      </c>
    </row>
    <row r="480" spans="1:38" ht="15.95" customHeight="1">
      <c r="A480" s="63" t="s">
        <v>141</v>
      </c>
      <c r="B480" s="63" t="s">
        <v>790</v>
      </c>
      <c r="C480" s="63" t="s">
        <v>191</v>
      </c>
      <c r="D480" s="63" t="s">
        <v>797</v>
      </c>
      <c r="E480" s="20">
        <v>1569.1</v>
      </c>
      <c r="F480" s="2">
        <f t="shared" si="104"/>
        <v>2469763.4</v>
      </c>
      <c r="G480" s="64">
        <v>279752.32000000001</v>
      </c>
      <c r="H480" s="41">
        <v>78794</v>
      </c>
      <c r="I480" s="2">
        <f t="shared" si="107"/>
        <v>59095.5</v>
      </c>
      <c r="J480" s="41">
        <v>144392</v>
      </c>
      <c r="K480" s="41">
        <v>2796</v>
      </c>
      <c r="L480" s="41">
        <v>323827</v>
      </c>
      <c r="M480" s="41">
        <v>90405</v>
      </c>
      <c r="N480" s="2">
        <f t="shared" si="98"/>
        <v>900267.82000000007</v>
      </c>
      <c r="O480" s="4">
        <f t="shared" si="99"/>
        <v>1569496</v>
      </c>
      <c r="P480" s="41">
        <v>894</v>
      </c>
      <c r="Q480" s="41">
        <v>53</v>
      </c>
      <c r="R480" s="4">
        <f t="shared" si="108"/>
        <v>65861</v>
      </c>
      <c r="S480" s="6">
        <f t="shared" si="105"/>
        <v>114387.39</v>
      </c>
      <c r="T480" s="65">
        <v>17226128</v>
      </c>
      <c r="U480" s="6">
        <f t="shared" si="111"/>
        <v>17226.128000000001</v>
      </c>
      <c r="V480" s="6">
        <f t="shared" si="109"/>
        <v>97161.262000000002</v>
      </c>
      <c r="W480" s="4">
        <f t="shared" si="106"/>
        <v>1943225</v>
      </c>
      <c r="X480" s="25">
        <f t="shared" si="100"/>
        <v>3578582</v>
      </c>
      <c r="Y480" s="26">
        <v>0</v>
      </c>
      <c r="Z480" s="22">
        <v>0</v>
      </c>
      <c r="AA480" s="4">
        <f t="shared" si="101"/>
        <v>3578582</v>
      </c>
      <c r="AB480" s="26"/>
      <c r="AC480" s="26"/>
      <c r="AD480" s="26"/>
      <c r="AE480" s="26"/>
      <c r="AF480" s="26"/>
      <c r="AG480" s="55">
        <v>0</v>
      </c>
      <c r="AH480" s="55">
        <v>0</v>
      </c>
      <c r="AI480" s="55"/>
      <c r="AJ480" s="7">
        <f t="shared" si="110"/>
        <v>3578582</v>
      </c>
      <c r="AK480" s="48" t="str">
        <f t="shared" si="102"/>
        <v xml:space="preserve"> </v>
      </c>
      <c r="AL480" s="49" t="str">
        <f t="shared" si="103"/>
        <v xml:space="preserve"> </v>
      </c>
    </row>
    <row r="481" spans="1:38" ht="15.95" customHeight="1">
      <c r="A481" s="63" t="s">
        <v>141</v>
      </c>
      <c r="B481" s="63" t="s">
        <v>790</v>
      </c>
      <c r="C481" s="63" t="s">
        <v>97</v>
      </c>
      <c r="D481" s="63" t="s">
        <v>798</v>
      </c>
      <c r="E481" s="20">
        <v>2598.77</v>
      </c>
      <c r="F481" s="2">
        <f t="shared" si="104"/>
        <v>4090463.98</v>
      </c>
      <c r="G481" s="64">
        <v>427732.32</v>
      </c>
      <c r="H481" s="41">
        <v>129514</v>
      </c>
      <c r="I481" s="2">
        <f t="shared" si="107"/>
        <v>97135.5</v>
      </c>
      <c r="J481" s="41">
        <v>237123</v>
      </c>
      <c r="K481" s="41">
        <v>4596</v>
      </c>
      <c r="L481" s="41">
        <v>535707</v>
      </c>
      <c r="M481" s="41">
        <v>47890</v>
      </c>
      <c r="N481" s="2">
        <f t="shared" si="98"/>
        <v>1350183.82</v>
      </c>
      <c r="O481" s="4">
        <f t="shared" si="99"/>
        <v>2740280</v>
      </c>
      <c r="P481" s="41">
        <v>1017</v>
      </c>
      <c r="Q481" s="41">
        <v>48</v>
      </c>
      <c r="R481" s="4">
        <f t="shared" si="108"/>
        <v>67854</v>
      </c>
      <c r="S481" s="6">
        <f t="shared" si="105"/>
        <v>189450.33300000001</v>
      </c>
      <c r="T481" s="65">
        <v>26129036</v>
      </c>
      <c r="U481" s="6">
        <f t="shared" si="111"/>
        <v>26129.036</v>
      </c>
      <c r="V481" s="6">
        <f t="shared" si="109"/>
        <v>163321.29700000002</v>
      </c>
      <c r="W481" s="4">
        <f t="shared" si="106"/>
        <v>3266426</v>
      </c>
      <c r="X481" s="25">
        <f t="shared" si="100"/>
        <v>6074560</v>
      </c>
      <c r="Y481" s="26">
        <v>0</v>
      </c>
      <c r="Z481" s="22">
        <v>0</v>
      </c>
      <c r="AA481" s="4">
        <f t="shared" si="101"/>
        <v>6074560</v>
      </c>
      <c r="AB481" s="26"/>
      <c r="AC481" s="26"/>
      <c r="AD481" s="26"/>
      <c r="AE481" s="26"/>
      <c r="AF481" s="26"/>
      <c r="AG481" s="55">
        <v>0</v>
      </c>
      <c r="AH481" s="55">
        <v>0</v>
      </c>
      <c r="AI481" s="55"/>
      <c r="AJ481" s="7">
        <f t="shared" si="110"/>
        <v>6074560</v>
      </c>
      <c r="AK481" s="48" t="str">
        <f t="shared" si="102"/>
        <v xml:space="preserve"> </v>
      </c>
      <c r="AL481" s="49" t="str">
        <f t="shared" si="103"/>
        <v xml:space="preserve"> </v>
      </c>
    </row>
    <row r="482" spans="1:38" ht="15.95" customHeight="1">
      <c r="A482" s="63" t="s">
        <v>141</v>
      </c>
      <c r="B482" s="63" t="s">
        <v>790</v>
      </c>
      <c r="C482" s="63" t="s">
        <v>208</v>
      </c>
      <c r="D482" s="63" t="s">
        <v>799</v>
      </c>
      <c r="E482" s="20">
        <v>659.5</v>
      </c>
      <c r="F482" s="2">
        <f t="shared" si="104"/>
        <v>1038053</v>
      </c>
      <c r="G482" s="64">
        <v>88042.2</v>
      </c>
      <c r="H482" s="41">
        <v>31949</v>
      </c>
      <c r="I482" s="2">
        <f t="shared" si="107"/>
        <v>23961.75</v>
      </c>
      <c r="J482" s="41">
        <v>57607</v>
      </c>
      <c r="K482" s="41">
        <v>1120</v>
      </c>
      <c r="L482" s="41">
        <v>105728</v>
      </c>
      <c r="M482" s="41">
        <v>23187</v>
      </c>
      <c r="N482" s="2">
        <f t="shared" si="98"/>
        <v>299645.95</v>
      </c>
      <c r="O482" s="4">
        <f t="shared" si="99"/>
        <v>738407</v>
      </c>
      <c r="P482" s="41">
        <v>223</v>
      </c>
      <c r="Q482" s="41">
        <v>64</v>
      </c>
      <c r="R482" s="4">
        <f t="shared" si="108"/>
        <v>19838</v>
      </c>
      <c r="S482" s="6">
        <f t="shared" si="105"/>
        <v>48077.55</v>
      </c>
      <c r="T482" s="65">
        <v>5316558</v>
      </c>
      <c r="U482" s="6">
        <f t="shared" si="111"/>
        <v>5316.558</v>
      </c>
      <c r="V482" s="6">
        <f t="shared" si="109"/>
        <v>42760.992000000006</v>
      </c>
      <c r="W482" s="4">
        <f t="shared" si="106"/>
        <v>855220</v>
      </c>
      <c r="X482" s="25">
        <f t="shared" si="100"/>
        <v>1613465</v>
      </c>
      <c r="Y482" s="26">
        <v>0</v>
      </c>
      <c r="Z482" s="22">
        <v>0</v>
      </c>
      <c r="AA482" s="4">
        <f t="shared" si="101"/>
        <v>1613465</v>
      </c>
      <c r="AB482" s="26"/>
      <c r="AC482" s="26"/>
      <c r="AD482" s="26"/>
      <c r="AE482" s="26"/>
      <c r="AF482" s="26"/>
      <c r="AG482" s="55">
        <v>0</v>
      </c>
      <c r="AH482" s="55">
        <v>0</v>
      </c>
      <c r="AI482" s="55"/>
      <c r="AJ482" s="7">
        <f t="shared" si="110"/>
        <v>1613465</v>
      </c>
      <c r="AK482" s="48" t="str">
        <f t="shared" si="102"/>
        <v xml:space="preserve"> </v>
      </c>
      <c r="AL482" s="49" t="str">
        <f t="shared" si="103"/>
        <v xml:space="preserve"> </v>
      </c>
    </row>
    <row r="483" spans="1:38" ht="15.95" customHeight="1">
      <c r="A483" s="63" t="s">
        <v>141</v>
      </c>
      <c r="B483" s="63" t="s">
        <v>790</v>
      </c>
      <c r="C483" s="63" t="s">
        <v>223</v>
      </c>
      <c r="D483" s="63" t="s">
        <v>800</v>
      </c>
      <c r="E483" s="20">
        <v>1836.25</v>
      </c>
      <c r="F483" s="2">
        <f t="shared" si="104"/>
        <v>2890257.5</v>
      </c>
      <c r="G483" s="64">
        <v>346665.76</v>
      </c>
      <c r="H483" s="41">
        <v>89186</v>
      </c>
      <c r="I483" s="2">
        <f t="shared" si="107"/>
        <v>66889.5</v>
      </c>
      <c r="J483" s="41">
        <v>163276</v>
      </c>
      <c r="K483" s="41">
        <v>3164</v>
      </c>
      <c r="L483" s="41">
        <v>411742</v>
      </c>
      <c r="M483" s="41">
        <v>29768</v>
      </c>
      <c r="N483" s="2">
        <f t="shared" si="98"/>
        <v>1021505.26</v>
      </c>
      <c r="O483" s="4">
        <f t="shared" si="99"/>
        <v>1868752</v>
      </c>
      <c r="P483" s="41">
        <v>842</v>
      </c>
      <c r="Q483" s="41">
        <v>33</v>
      </c>
      <c r="R483" s="4">
        <f t="shared" si="108"/>
        <v>38623</v>
      </c>
      <c r="S483" s="6">
        <f t="shared" si="105"/>
        <v>133862.625</v>
      </c>
      <c r="T483" s="65">
        <v>21761818</v>
      </c>
      <c r="U483" s="6">
        <f t="shared" si="111"/>
        <v>21761.817999999999</v>
      </c>
      <c r="V483" s="6">
        <f t="shared" si="109"/>
        <v>112100.807</v>
      </c>
      <c r="W483" s="4">
        <f t="shared" si="106"/>
        <v>2242016</v>
      </c>
      <c r="X483" s="25">
        <f t="shared" si="100"/>
        <v>4149391</v>
      </c>
      <c r="Y483" s="26">
        <v>0</v>
      </c>
      <c r="Z483" s="22">
        <v>0</v>
      </c>
      <c r="AA483" s="4">
        <f t="shared" si="101"/>
        <v>4149391</v>
      </c>
      <c r="AB483" s="26"/>
      <c r="AC483" s="26"/>
      <c r="AD483" s="26"/>
      <c r="AE483" s="26"/>
      <c r="AF483" s="26"/>
      <c r="AG483" s="55">
        <v>0</v>
      </c>
      <c r="AH483" s="55">
        <v>0</v>
      </c>
      <c r="AI483" s="55"/>
      <c r="AJ483" s="7">
        <f t="shared" si="110"/>
        <v>4149391</v>
      </c>
      <c r="AK483" s="48" t="str">
        <f t="shared" si="102"/>
        <v xml:space="preserve"> </v>
      </c>
      <c r="AL483" s="49" t="str">
        <f t="shared" si="103"/>
        <v xml:space="preserve"> </v>
      </c>
    </row>
    <row r="484" spans="1:38" ht="15.95" customHeight="1">
      <c r="A484" s="63" t="s">
        <v>141</v>
      </c>
      <c r="B484" s="63" t="s">
        <v>790</v>
      </c>
      <c r="C484" s="63" t="s">
        <v>192</v>
      </c>
      <c r="D484" s="63" t="s">
        <v>801</v>
      </c>
      <c r="E484" s="20">
        <v>840.43</v>
      </c>
      <c r="F484" s="2">
        <f t="shared" si="104"/>
        <v>1322836.8199999998</v>
      </c>
      <c r="G484" s="64">
        <v>248445.49</v>
      </c>
      <c r="H484" s="41">
        <v>41006</v>
      </c>
      <c r="I484" s="2">
        <f t="shared" si="107"/>
        <v>30754.5</v>
      </c>
      <c r="J484" s="41">
        <v>74981</v>
      </c>
      <c r="K484" s="41">
        <v>1455</v>
      </c>
      <c r="L484" s="41">
        <v>194258</v>
      </c>
      <c r="M484" s="41">
        <v>73864</v>
      </c>
      <c r="N484" s="2">
        <f t="shared" si="98"/>
        <v>623757.99</v>
      </c>
      <c r="O484" s="4">
        <f t="shared" si="99"/>
        <v>699079</v>
      </c>
      <c r="P484" s="41">
        <v>390</v>
      </c>
      <c r="Q484" s="41">
        <v>57</v>
      </c>
      <c r="R484" s="4">
        <f t="shared" si="108"/>
        <v>30900</v>
      </c>
      <c r="S484" s="6">
        <f t="shared" si="105"/>
        <v>61267.347000000002</v>
      </c>
      <c r="T484" s="65">
        <v>15657158</v>
      </c>
      <c r="U484" s="6">
        <f t="shared" si="111"/>
        <v>15657.157999999999</v>
      </c>
      <c r="V484" s="6">
        <f t="shared" si="109"/>
        <v>45610.188999999998</v>
      </c>
      <c r="W484" s="4">
        <f t="shared" si="106"/>
        <v>912204</v>
      </c>
      <c r="X484" s="25">
        <f t="shared" si="100"/>
        <v>1642183</v>
      </c>
      <c r="Y484" s="26">
        <v>0</v>
      </c>
      <c r="Z484" s="22">
        <v>0</v>
      </c>
      <c r="AA484" s="4">
        <f t="shared" si="101"/>
        <v>1642183</v>
      </c>
      <c r="AB484" s="26"/>
      <c r="AC484" s="26"/>
      <c r="AD484" s="26"/>
      <c r="AE484" s="26"/>
      <c r="AF484" s="26"/>
      <c r="AG484" s="55">
        <v>0</v>
      </c>
      <c r="AH484" s="55">
        <v>0</v>
      </c>
      <c r="AI484" s="55"/>
      <c r="AJ484" s="7">
        <f t="shared" si="110"/>
        <v>1642183</v>
      </c>
      <c r="AK484" s="48" t="str">
        <f t="shared" si="102"/>
        <v xml:space="preserve"> </v>
      </c>
      <c r="AL484" s="49" t="str">
        <f t="shared" si="103"/>
        <v xml:space="preserve"> </v>
      </c>
    </row>
    <row r="485" spans="1:38" ht="15.95" customHeight="1">
      <c r="A485" s="63" t="s">
        <v>141</v>
      </c>
      <c r="B485" s="63" t="s">
        <v>790</v>
      </c>
      <c r="C485" s="63" t="s">
        <v>57</v>
      </c>
      <c r="D485" s="63" t="s">
        <v>802</v>
      </c>
      <c r="E485" s="20">
        <v>821.04</v>
      </c>
      <c r="F485" s="2">
        <f t="shared" si="104"/>
        <v>1292316.96</v>
      </c>
      <c r="G485" s="64">
        <v>131318.94</v>
      </c>
      <c r="H485" s="41">
        <v>41049</v>
      </c>
      <c r="I485" s="2">
        <f t="shared" si="107"/>
        <v>30786.75</v>
      </c>
      <c r="J485" s="41">
        <v>75324</v>
      </c>
      <c r="K485" s="41">
        <v>1457</v>
      </c>
      <c r="L485" s="41">
        <v>141496</v>
      </c>
      <c r="M485" s="41">
        <v>24662</v>
      </c>
      <c r="N485" s="2">
        <f t="shared" si="98"/>
        <v>405044.69</v>
      </c>
      <c r="O485" s="4">
        <f t="shared" si="99"/>
        <v>887272</v>
      </c>
      <c r="P485" s="41">
        <v>504</v>
      </c>
      <c r="Q485" s="41">
        <v>33</v>
      </c>
      <c r="R485" s="4">
        <f t="shared" si="108"/>
        <v>23118</v>
      </c>
      <c r="S485" s="6">
        <f t="shared" si="105"/>
        <v>59853.815999999999</v>
      </c>
      <c r="T485" s="65">
        <v>7793409</v>
      </c>
      <c r="U485" s="6">
        <f t="shared" si="111"/>
        <v>7793.4089999999997</v>
      </c>
      <c r="V485" s="6">
        <f t="shared" si="109"/>
        <v>52060.406999999999</v>
      </c>
      <c r="W485" s="4">
        <f t="shared" si="106"/>
        <v>1041208</v>
      </c>
      <c r="X485" s="25">
        <f t="shared" si="100"/>
        <v>1951598</v>
      </c>
      <c r="Y485" s="26">
        <v>0</v>
      </c>
      <c r="Z485" s="22">
        <v>0</v>
      </c>
      <c r="AA485" s="4">
        <f t="shared" si="101"/>
        <v>1951598</v>
      </c>
      <c r="AB485" s="26"/>
      <c r="AC485" s="26"/>
      <c r="AD485" s="26"/>
      <c r="AE485" s="26"/>
      <c r="AF485" s="26"/>
      <c r="AG485" s="55">
        <v>0</v>
      </c>
      <c r="AH485" s="55">
        <v>0</v>
      </c>
      <c r="AI485" s="55"/>
      <c r="AJ485" s="7">
        <f t="shared" si="110"/>
        <v>1951598</v>
      </c>
      <c r="AK485" s="48" t="str">
        <f t="shared" si="102"/>
        <v xml:space="preserve"> </v>
      </c>
      <c r="AL485" s="49" t="str">
        <f t="shared" si="103"/>
        <v xml:space="preserve"> </v>
      </c>
    </row>
    <row r="486" spans="1:38" ht="15.95" customHeight="1">
      <c r="A486" s="63" t="s">
        <v>108</v>
      </c>
      <c r="B486" s="63" t="s">
        <v>803</v>
      </c>
      <c r="C486" s="63" t="s">
        <v>109</v>
      </c>
      <c r="D486" s="63" t="s">
        <v>804</v>
      </c>
      <c r="E486" s="20">
        <v>260.32</v>
      </c>
      <c r="F486" s="2">
        <f t="shared" si="104"/>
        <v>409743.68</v>
      </c>
      <c r="G486" s="64">
        <v>63654.07</v>
      </c>
      <c r="H486" s="41">
        <v>22546</v>
      </c>
      <c r="I486" s="2">
        <f t="shared" si="107"/>
        <v>16909.5</v>
      </c>
      <c r="J486" s="41">
        <v>20965</v>
      </c>
      <c r="K486" s="41">
        <v>0</v>
      </c>
      <c r="L486" s="41">
        <v>0</v>
      </c>
      <c r="M486" s="41">
        <v>41756</v>
      </c>
      <c r="N486" s="2">
        <f t="shared" si="98"/>
        <v>143284.57</v>
      </c>
      <c r="O486" s="4">
        <f t="shared" si="99"/>
        <v>266459</v>
      </c>
      <c r="P486" s="41">
        <v>149</v>
      </c>
      <c r="Q486" s="41">
        <v>73</v>
      </c>
      <c r="R486" s="4">
        <f t="shared" si="108"/>
        <v>15119</v>
      </c>
      <c r="S486" s="6">
        <f t="shared" si="105"/>
        <v>18977.328000000001</v>
      </c>
      <c r="T486" s="65">
        <v>3924793</v>
      </c>
      <c r="U486" s="6">
        <f t="shared" si="111"/>
        <v>3924.7930000000001</v>
      </c>
      <c r="V486" s="6">
        <f t="shared" si="109"/>
        <v>15052.535000000002</v>
      </c>
      <c r="W486" s="4">
        <f t="shared" si="106"/>
        <v>301051</v>
      </c>
      <c r="X486" s="25">
        <f t="shared" si="100"/>
        <v>582629</v>
      </c>
      <c r="Y486" s="26">
        <v>0</v>
      </c>
      <c r="Z486" s="22">
        <v>0</v>
      </c>
      <c r="AA486" s="4">
        <f t="shared" si="101"/>
        <v>582629</v>
      </c>
      <c r="AB486" s="26"/>
      <c r="AC486" s="26"/>
      <c r="AD486" s="26"/>
      <c r="AE486" s="26"/>
      <c r="AF486" s="26"/>
      <c r="AG486" s="55">
        <v>0</v>
      </c>
      <c r="AH486" s="55">
        <v>0</v>
      </c>
      <c r="AI486" s="55"/>
      <c r="AJ486" s="7">
        <f t="shared" si="110"/>
        <v>582629</v>
      </c>
      <c r="AK486" s="48" t="str">
        <f t="shared" si="102"/>
        <v xml:space="preserve"> </v>
      </c>
      <c r="AL486" s="49" t="str">
        <f t="shared" si="103"/>
        <v xml:space="preserve"> </v>
      </c>
    </row>
    <row r="487" spans="1:38" ht="15.95" customHeight="1">
      <c r="A487" s="63" t="s">
        <v>108</v>
      </c>
      <c r="B487" s="63" t="s">
        <v>803</v>
      </c>
      <c r="C487" s="63" t="s">
        <v>52</v>
      </c>
      <c r="D487" s="63" t="s">
        <v>805</v>
      </c>
      <c r="E487" s="20">
        <v>5915.55</v>
      </c>
      <c r="F487" s="2">
        <f t="shared" si="104"/>
        <v>9311075.7000000011</v>
      </c>
      <c r="G487" s="64">
        <v>2726775.45</v>
      </c>
      <c r="H487" s="41">
        <v>579102</v>
      </c>
      <c r="I487" s="2">
        <f t="shared" si="107"/>
        <v>434326.5</v>
      </c>
      <c r="J487" s="41">
        <v>537681</v>
      </c>
      <c r="K487" s="41">
        <v>1093600</v>
      </c>
      <c r="L487" s="41">
        <v>1671470</v>
      </c>
      <c r="M487" s="41">
        <v>72168</v>
      </c>
      <c r="N487" s="2">
        <f t="shared" si="98"/>
        <v>6536020.9500000002</v>
      </c>
      <c r="O487" s="4">
        <f t="shared" si="99"/>
        <v>2775055</v>
      </c>
      <c r="P487" s="41">
        <v>2355</v>
      </c>
      <c r="Q487" s="41">
        <v>33</v>
      </c>
      <c r="R487" s="4">
        <f t="shared" si="108"/>
        <v>108024</v>
      </c>
      <c r="S487" s="6">
        <f t="shared" si="105"/>
        <v>431243.59499999997</v>
      </c>
      <c r="T487" s="65">
        <v>173458998</v>
      </c>
      <c r="U487" s="6">
        <f t="shared" si="111"/>
        <v>173458.99799999999</v>
      </c>
      <c r="V487" s="6">
        <f t="shared" si="109"/>
        <v>257784.59699999998</v>
      </c>
      <c r="W487" s="4">
        <f t="shared" si="106"/>
        <v>5155692</v>
      </c>
      <c r="X487" s="25">
        <f t="shared" si="100"/>
        <v>8038771</v>
      </c>
      <c r="Y487" s="26">
        <v>0</v>
      </c>
      <c r="Z487" s="22">
        <v>0</v>
      </c>
      <c r="AA487" s="4">
        <f t="shared" si="101"/>
        <v>8038771</v>
      </c>
      <c r="AB487" s="26"/>
      <c r="AC487" s="26"/>
      <c r="AD487" s="26"/>
      <c r="AE487" s="26"/>
      <c r="AF487" s="26"/>
      <c r="AG487" s="55">
        <v>0</v>
      </c>
      <c r="AH487" s="55">
        <v>0</v>
      </c>
      <c r="AI487" s="55"/>
      <c r="AJ487" s="7">
        <f t="shared" si="110"/>
        <v>8038771</v>
      </c>
      <c r="AK487" s="48" t="str">
        <f t="shared" si="102"/>
        <v xml:space="preserve"> </v>
      </c>
      <c r="AL487" s="49" t="str">
        <f t="shared" si="103"/>
        <v xml:space="preserve"> </v>
      </c>
    </row>
    <row r="488" spans="1:38" ht="15.95" customHeight="1">
      <c r="A488" s="63" t="s">
        <v>108</v>
      </c>
      <c r="B488" s="63" t="s">
        <v>803</v>
      </c>
      <c r="C488" s="63" t="s">
        <v>191</v>
      </c>
      <c r="D488" s="63" t="s">
        <v>806</v>
      </c>
      <c r="E488" s="20">
        <v>1762.21</v>
      </c>
      <c r="F488" s="2">
        <f t="shared" si="104"/>
        <v>2773718.54</v>
      </c>
      <c r="G488" s="64">
        <v>495738.69</v>
      </c>
      <c r="H488" s="41">
        <v>168675</v>
      </c>
      <c r="I488" s="2">
        <f t="shared" si="107"/>
        <v>126506.25</v>
      </c>
      <c r="J488" s="41">
        <v>155315</v>
      </c>
      <c r="K488" s="41">
        <v>315998</v>
      </c>
      <c r="L488" s="41">
        <v>445566</v>
      </c>
      <c r="M488" s="41">
        <v>177133</v>
      </c>
      <c r="N488" s="2">
        <f t="shared" si="98"/>
        <v>1716256.94</v>
      </c>
      <c r="O488" s="4">
        <f t="shared" si="99"/>
        <v>1057462</v>
      </c>
      <c r="P488" s="41">
        <v>859</v>
      </c>
      <c r="Q488" s="41">
        <v>66</v>
      </c>
      <c r="R488" s="4">
        <f t="shared" si="108"/>
        <v>78805</v>
      </c>
      <c r="S488" s="6">
        <f t="shared" si="105"/>
        <v>128465.109</v>
      </c>
      <c r="T488" s="65">
        <v>31633836</v>
      </c>
      <c r="U488" s="6">
        <f t="shared" si="111"/>
        <v>31633.835999999999</v>
      </c>
      <c r="V488" s="6">
        <f t="shared" si="109"/>
        <v>96831.273000000001</v>
      </c>
      <c r="W488" s="4">
        <f t="shared" si="106"/>
        <v>1936625</v>
      </c>
      <c r="X488" s="25">
        <f t="shared" si="100"/>
        <v>3072892</v>
      </c>
      <c r="Y488" s="26">
        <v>0</v>
      </c>
      <c r="Z488" s="22">
        <v>0</v>
      </c>
      <c r="AA488" s="4">
        <f t="shared" si="101"/>
        <v>3072892</v>
      </c>
      <c r="AB488" s="26"/>
      <c r="AC488" s="26"/>
      <c r="AD488" s="26"/>
      <c r="AE488" s="26"/>
      <c r="AF488" s="26"/>
      <c r="AG488" s="55">
        <v>0</v>
      </c>
      <c r="AH488" s="55">
        <v>0</v>
      </c>
      <c r="AI488" s="55"/>
      <c r="AJ488" s="7">
        <f t="shared" si="110"/>
        <v>3072892</v>
      </c>
      <c r="AK488" s="48" t="str">
        <f t="shared" si="102"/>
        <v xml:space="preserve"> </v>
      </c>
      <c r="AL488" s="49" t="str">
        <f t="shared" si="103"/>
        <v xml:space="preserve"> </v>
      </c>
    </row>
    <row r="489" spans="1:38" ht="15.95" customHeight="1">
      <c r="A489" s="63" t="s">
        <v>108</v>
      </c>
      <c r="B489" s="63" t="s">
        <v>803</v>
      </c>
      <c r="C489" s="63" t="s">
        <v>97</v>
      </c>
      <c r="D489" s="63" t="s">
        <v>807</v>
      </c>
      <c r="E489" s="20">
        <v>2044.47</v>
      </c>
      <c r="F489" s="2">
        <f t="shared" si="104"/>
        <v>3217995.7800000003</v>
      </c>
      <c r="G489" s="64">
        <v>639310.34</v>
      </c>
      <c r="H489" s="41">
        <v>209997</v>
      </c>
      <c r="I489" s="2">
        <f t="shared" si="107"/>
        <v>157497.75</v>
      </c>
      <c r="J489" s="41">
        <v>194647</v>
      </c>
      <c r="K489" s="41">
        <v>394593</v>
      </c>
      <c r="L489" s="41">
        <v>583240</v>
      </c>
      <c r="M489" s="41">
        <v>48981</v>
      </c>
      <c r="N489" s="2">
        <f t="shared" si="98"/>
        <v>2018269.0899999999</v>
      </c>
      <c r="O489" s="4">
        <f t="shared" si="99"/>
        <v>1199727</v>
      </c>
      <c r="P489" s="41">
        <v>708</v>
      </c>
      <c r="Q489" s="41">
        <v>33</v>
      </c>
      <c r="R489" s="4">
        <f t="shared" si="108"/>
        <v>32476</v>
      </c>
      <c r="S489" s="6">
        <f t="shared" si="105"/>
        <v>149041.86300000001</v>
      </c>
      <c r="T489" s="65">
        <v>40491189</v>
      </c>
      <c r="U489" s="6">
        <f t="shared" si="111"/>
        <v>40491.188999999998</v>
      </c>
      <c r="V489" s="6">
        <f t="shared" si="109"/>
        <v>108550.67400000001</v>
      </c>
      <c r="W489" s="4">
        <f t="shared" si="106"/>
        <v>2171013</v>
      </c>
      <c r="X489" s="25">
        <f t="shared" si="100"/>
        <v>3403216</v>
      </c>
      <c r="Y489" s="26">
        <v>0</v>
      </c>
      <c r="Z489" s="22">
        <v>0</v>
      </c>
      <c r="AA489" s="4">
        <f t="shared" si="101"/>
        <v>3403216</v>
      </c>
      <c r="AB489" s="26"/>
      <c r="AC489" s="26"/>
      <c r="AD489" s="26"/>
      <c r="AE489" s="26"/>
      <c r="AF489" s="26"/>
      <c r="AG489" s="55">
        <v>0</v>
      </c>
      <c r="AH489" s="55">
        <v>0</v>
      </c>
      <c r="AI489" s="55"/>
      <c r="AJ489" s="7">
        <f t="shared" si="110"/>
        <v>3403216</v>
      </c>
      <c r="AK489" s="48" t="str">
        <f t="shared" si="102"/>
        <v xml:space="preserve"> </v>
      </c>
      <c r="AL489" s="49" t="str">
        <f t="shared" si="103"/>
        <v xml:space="preserve"> </v>
      </c>
    </row>
    <row r="490" spans="1:38" ht="15.95" customHeight="1">
      <c r="A490" s="63" t="s">
        <v>108</v>
      </c>
      <c r="B490" s="63" t="s">
        <v>803</v>
      </c>
      <c r="C490" s="63" t="s">
        <v>87</v>
      </c>
      <c r="D490" s="63" t="s">
        <v>808</v>
      </c>
      <c r="E490" s="20">
        <v>809.35</v>
      </c>
      <c r="F490" s="2">
        <f t="shared" si="104"/>
        <v>1273916.9000000001</v>
      </c>
      <c r="G490" s="64">
        <v>631899.56999999995</v>
      </c>
      <c r="H490" s="41">
        <v>64801</v>
      </c>
      <c r="I490" s="2">
        <f t="shared" si="107"/>
        <v>48600.75</v>
      </c>
      <c r="J490" s="41">
        <v>60023</v>
      </c>
      <c r="K490" s="41">
        <v>122463</v>
      </c>
      <c r="L490" s="41">
        <v>250067</v>
      </c>
      <c r="M490" s="41">
        <v>253217</v>
      </c>
      <c r="N490" s="2">
        <f t="shared" si="98"/>
        <v>1366270.3199999998</v>
      </c>
      <c r="O490" s="4">
        <f t="shared" si="99"/>
        <v>0</v>
      </c>
      <c r="P490" s="41">
        <v>299</v>
      </c>
      <c r="Q490" s="41">
        <v>92</v>
      </c>
      <c r="R490" s="4">
        <f t="shared" si="108"/>
        <v>38236</v>
      </c>
      <c r="S490" s="6">
        <f t="shared" si="105"/>
        <v>59001.614999999998</v>
      </c>
      <c r="T490" s="65">
        <v>40213064</v>
      </c>
      <c r="U490" s="6">
        <f t="shared" si="111"/>
        <v>40213.063999999998</v>
      </c>
      <c r="V490" s="6">
        <f t="shared" si="109"/>
        <v>18788.550999999999</v>
      </c>
      <c r="W490" s="4">
        <f t="shared" si="106"/>
        <v>375771</v>
      </c>
      <c r="X490" s="25">
        <f t="shared" si="100"/>
        <v>414007</v>
      </c>
      <c r="Y490" s="26">
        <v>0</v>
      </c>
      <c r="Z490" s="22">
        <v>0</v>
      </c>
      <c r="AA490" s="4">
        <f t="shared" si="101"/>
        <v>414007</v>
      </c>
      <c r="AB490" s="26"/>
      <c r="AC490" s="26"/>
      <c r="AD490" s="26"/>
      <c r="AE490" s="26"/>
      <c r="AF490" s="26"/>
      <c r="AG490" s="55">
        <v>0</v>
      </c>
      <c r="AH490" s="55">
        <v>0</v>
      </c>
      <c r="AI490" s="55"/>
      <c r="AJ490" s="7">
        <f t="shared" si="110"/>
        <v>414007</v>
      </c>
      <c r="AK490" s="48">
        <f t="shared" si="102"/>
        <v>1</v>
      </c>
      <c r="AL490" s="49" t="str">
        <f t="shared" si="103"/>
        <v xml:space="preserve"> </v>
      </c>
    </row>
    <row r="491" spans="1:38" ht="15.95" customHeight="1">
      <c r="A491" s="63" t="s">
        <v>108</v>
      </c>
      <c r="B491" s="63" t="s">
        <v>803</v>
      </c>
      <c r="C491" s="63" t="s">
        <v>134</v>
      </c>
      <c r="D491" s="63" t="s">
        <v>809</v>
      </c>
      <c r="E491" s="20">
        <v>730.51</v>
      </c>
      <c r="F491" s="2">
        <f t="shared" si="104"/>
        <v>1149822.74</v>
      </c>
      <c r="G491" s="64">
        <v>196371.22999999998</v>
      </c>
      <c r="H491" s="41">
        <v>74870</v>
      </c>
      <c r="I491" s="2">
        <f t="shared" si="107"/>
        <v>56152.5</v>
      </c>
      <c r="J491" s="41">
        <v>69602</v>
      </c>
      <c r="K491" s="41">
        <v>141662</v>
      </c>
      <c r="L491" s="41">
        <v>216004</v>
      </c>
      <c r="M491" s="41">
        <v>71495</v>
      </c>
      <c r="N491" s="2">
        <f t="shared" si="98"/>
        <v>751286.73</v>
      </c>
      <c r="O491" s="4">
        <f t="shared" si="99"/>
        <v>398536</v>
      </c>
      <c r="P491" s="41">
        <v>456</v>
      </c>
      <c r="Q491" s="41">
        <v>64</v>
      </c>
      <c r="R491" s="4">
        <f t="shared" si="108"/>
        <v>40566</v>
      </c>
      <c r="S491" s="6">
        <f t="shared" si="105"/>
        <v>53254.178999999996</v>
      </c>
      <c r="T491" s="65">
        <v>11882683</v>
      </c>
      <c r="U491" s="6">
        <f t="shared" si="111"/>
        <v>11882.683000000001</v>
      </c>
      <c r="V491" s="6">
        <f t="shared" si="109"/>
        <v>41371.495999999999</v>
      </c>
      <c r="W491" s="4">
        <f t="shared" si="106"/>
        <v>827430</v>
      </c>
      <c r="X491" s="25">
        <f t="shared" si="100"/>
        <v>1266532</v>
      </c>
      <c r="Y491" s="26">
        <v>0</v>
      </c>
      <c r="Z491" s="22">
        <v>0</v>
      </c>
      <c r="AA491" s="4">
        <f t="shared" si="101"/>
        <v>1266532</v>
      </c>
      <c r="AB491" s="26">
        <v>5627</v>
      </c>
      <c r="AC491" s="26"/>
      <c r="AD491" s="26"/>
      <c r="AE491" s="26"/>
      <c r="AF491" s="26"/>
      <c r="AG491" s="55">
        <v>0</v>
      </c>
      <c r="AH491" s="55">
        <v>0</v>
      </c>
      <c r="AI491" s="55"/>
      <c r="AJ491" s="7">
        <f t="shared" si="110"/>
        <v>1260905</v>
      </c>
      <c r="AK491" s="48" t="str">
        <f t="shared" si="102"/>
        <v xml:space="preserve"> </v>
      </c>
      <c r="AL491" s="49" t="str">
        <f t="shared" si="103"/>
        <v xml:space="preserve"> </v>
      </c>
    </row>
    <row r="492" spans="1:38" ht="15.95" customHeight="1">
      <c r="A492" s="63" t="s">
        <v>108</v>
      </c>
      <c r="B492" s="63" t="s">
        <v>803</v>
      </c>
      <c r="C492" s="63" t="s">
        <v>174</v>
      </c>
      <c r="D492" s="63" t="s">
        <v>810</v>
      </c>
      <c r="E492" s="20">
        <v>649.08000000000004</v>
      </c>
      <c r="F492" s="2">
        <f t="shared" si="104"/>
        <v>1021651.92</v>
      </c>
      <c r="G492" s="64">
        <v>210714.67</v>
      </c>
      <c r="H492" s="41">
        <v>66320</v>
      </c>
      <c r="I492" s="2">
        <f t="shared" si="107"/>
        <v>49740</v>
      </c>
      <c r="J492" s="41">
        <v>58864</v>
      </c>
      <c r="K492" s="41">
        <v>119674</v>
      </c>
      <c r="L492" s="41">
        <v>135266</v>
      </c>
      <c r="M492" s="41">
        <v>77878</v>
      </c>
      <c r="N492" s="2">
        <f t="shared" si="98"/>
        <v>652136.67000000004</v>
      </c>
      <c r="O492" s="4">
        <f t="shared" si="99"/>
        <v>369515</v>
      </c>
      <c r="P492" s="41">
        <v>366</v>
      </c>
      <c r="Q492" s="41">
        <v>68</v>
      </c>
      <c r="R492" s="4">
        <f t="shared" si="108"/>
        <v>34594</v>
      </c>
      <c r="S492" s="6">
        <f t="shared" si="105"/>
        <v>47317.932000000001</v>
      </c>
      <c r="T492" s="65">
        <v>12899188</v>
      </c>
      <c r="U492" s="6">
        <f t="shared" si="111"/>
        <v>12899.188</v>
      </c>
      <c r="V492" s="6">
        <f t="shared" si="109"/>
        <v>34418.743999999999</v>
      </c>
      <c r="W492" s="4">
        <f t="shared" si="106"/>
        <v>688375</v>
      </c>
      <c r="X492" s="25">
        <f t="shared" si="100"/>
        <v>1092484</v>
      </c>
      <c r="Y492" s="26">
        <v>0</v>
      </c>
      <c r="Z492" s="22">
        <v>0</v>
      </c>
      <c r="AA492" s="4">
        <f t="shared" si="101"/>
        <v>1092484</v>
      </c>
      <c r="AB492" s="26"/>
      <c r="AC492" s="26"/>
      <c r="AD492" s="26"/>
      <c r="AE492" s="26"/>
      <c r="AF492" s="26"/>
      <c r="AG492" s="55">
        <v>0</v>
      </c>
      <c r="AH492" s="55">
        <v>0</v>
      </c>
      <c r="AI492" s="55"/>
      <c r="AJ492" s="7">
        <f t="shared" si="110"/>
        <v>1092484</v>
      </c>
      <c r="AK492" s="48" t="str">
        <f t="shared" si="102"/>
        <v xml:space="preserve"> </v>
      </c>
      <c r="AL492" s="49" t="str">
        <f t="shared" si="103"/>
        <v xml:space="preserve"> </v>
      </c>
    </row>
    <row r="493" spans="1:38" ht="15.95" customHeight="1">
      <c r="A493" s="63" t="s">
        <v>108</v>
      </c>
      <c r="B493" s="63" t="s">
        <v>803</v>
      </c>
      <c r="C493" s="63" t="s">
        <v>95</v>
      </c>
      <c r="D493" s="63" t="s">
        <v>811</v>
      </c>
      <c r="E493" s="20">
        <v>724.2</v>
      </c>
      <c r="F493" s="2">
        <f t="shared" si="104"/>
        <v>1139890.8</v>
      </c>
      <c r="G493" s="64">
        <v>358369.35</v>
      </c>
      <c r="H493" s="41">
        <v>56143</v>
      </c>
      <c r="I493" s="2">
        <f t="shared" si="107"/>
        <v>42107.25</v>
      </c>
      <c r="J493" s="41">
        <v>51091</v>
      </c>
      <c r="K493" s="41">
        <v>105133</v>
      </c>
      <c r="L493" s="41">
        <v>182181</v>
      </c>
      <c r="M493" s="41">
        <v>138878</v>
      </c>
      <c r="N493" s="2">
        <f t="shared" si="98"/>
        <v>877759.6</v>
      </c>
      <c r="O493" s="4">
        <f t="shared" si="99"/>
        <v>262131</v>
      </c>
      <c r="P493" s="41">
        <v>366</v>
      </c>
      <c r="Q493" s="41">
        <v>88</v>
      </c>
      <c r="R493" s="4">
        <f t="shared" si="108"/>
        <v>44769</v>
      </c>
      <c r="S493" s="6">
        <f t="shared" si="105"/>
        <v>52794.18</v>
      </c>
      <c r="T493" s="65">
        <v>22627572</v>
      </c>
      <c r="U493" s="6">
        <f t="shared" si="111"/>
        <v>22627.572</v>
      </c>
      <c r="V493" s="6">
        <f t="shared" si="109"/>
        <v>30166.608</v>
      </c>
      <c r="W493" s="4">
        <f t="shared" si="106"/>
        <v>603332</v>
      </c>
      <c r="X493" s="25">
        <f t="shared" si="100"/>
        <v>910232</v>
      </c>
      <c r="Y493" s="26">
        <v>0</v>
      </c>
      <c r="Z493" s="22">
        <v>0</v>
      </c>
      <c r="AA493" s="4">
        <f t="shared" si="101"/>
        <v>910232</v>
      </c>
      <c r="AB493" s="26"/>
      <c r="AC493" s="26"/>
      <c r="AD493" s="26"/>
      <c r="AE493" s="26"/>
      <c r="AF493" s="26"/>
      <c r="AG493" s="55">
        <v>0</v>
      </c>
      <c r="AH493" s="55">
        <v>0</v>
      </c>
      <c r="AI493" s="55"/>
      <c r="AJ493" s="7">
        <f t="shared" si="110"/>
        <v>910232</v>
      </c>
      <c r="AK493" s="48" t="str">
        <f t="shared" si="102"/>
        <v xml:space="preserve"> </v>
      </c>
      <c r="AL493" s="49" t="str">
        <f t="shared" si="103"/>
        <v xml:space="preserve"> </v>
      </c>
    </row>
    <row r="494" spans="1:38" ht="15.95" customHeight="1">
      <c r="A494" s="63" t="s">
        <v>180</v>
      </c>
      <c r="B494" s="63" t="s">
        <v>812</v>
      </c>
      <c r="C494" s="63" t="s">
        <v>203</v>
      </c>
      <c r="D494" s="63" t="s">
        <v>813</v>
      </c>
      <c r="E494" s="20">
        <v>147.80000000000001</v>
      </c>
      <c r="F494" s="2">
        <f t="shared" si="104"/>
        <v>232637.2</v>
      </c>
      <c r="G494" s="64">
        <v>92773.53</v>
      </c>
      <c r="H494" s="41">
        <v>14173</v>
      </c>
      <c r="I494" s="2">
        <f t="shared" si="107"/>
        <v>10629.75</v>
      </c>
      <c r="J494" s="41">
        <v>11676</v>
      </c>
      <c r="K494" s="41">
        <v>0</v>
      </c>
      <c r="L494" s="41">
        <v>0</v>
      </c>
      <c r="M494" s="41">
        <v>24083</v>
      </c>
      <c r="N494" s="2">
        <f t="shared" si="98"/>
        <v>139162.28</v>
      </c>
      <c r="O494" s="4">
        <f t="shared" si="99"/>
        <v>93475</v>
      </c>
      <c r="P494" s="41">
        <v>2</v>
      </c>
      <c r="Q494" s="41">
        <v>167</v>
      </c>
      <c r="R494" s="4">
        <f t="shared" si="108"/>
        <v>464</v>
      </c>
      <c r="S494" s="6">
        <f t="shared" si="105"/>
        <v>10774.62</v>
      </c>
      <c r="T494" s="65">
        <v>6184902</v>
      </c>
      <c r="U494" s="6">
        <f t="shared" si="111"/>
        <v>6184.902</v>
      </c>
      <c r="V494" s="6">
        <f t="shared" si="109"/>
        <v>4589.7180000000008</v>
      </c>
      <c r="W494" s="4">
        <f t="shared" si="106"/>
        <v>91794</v>
      </c>
      <c r="X494" s="25">
        <f t="shared" si="100"/>
        <v>185733</v>
      </c>
      <c r="Y494" s="26">
        <v>0</v>
      </c>
      <c r="Z494" s="22">
        <v>0</v>
      </c>
      <c r="AA494" s="4">
        <f t="shared" si="101"/>
        <v>185733</v>
      </c>
      <c r="AB494" s="26"/>
      <c r="AC494" s="26"/>
      <c r="AD494" s="26"/>
      <c r="AE494" s="26"/>
      <c r="AF494" s="26"/>
      <c r="AG494" s="55">
        <v>0</v>
      </c>
      <c r="AH494" s="55">
        <v>0</v>
      </c>
      <c r="AI494" s="55"/>
      <c r="AJ494" s="7">
        <f t="shared" si="110"/>
        <v>185733</v>
      </c>
      <c r="AK494" s="48" t="str">
        <f t="shared" si="102"/>
        <v xml:space="preserve"> </v>
      </c>
      <c r="AL494" s="49" t="str">
        <f t="shared" si="103"/>
        <v xml:space="preserve"> </v>
      </c>
    </row>
    <row r="495" spans="1:38" ht="15.95" customHeight="1">
      <c r="A495" s="63" t="s">
        <v>180</v>
      </c>
      <c r="B495" s="63" t="s">
        <v>812</v>
      </c>
      <c r="C495" s="63" t="s">
        <v>181</v>
      </c>
      <c r="D495" s="63" t="s">
        <v>814</v>
      </c>
      <c r="E495" s="20">
        <v>87.35</v>
      </c>
      <c r="F495" s="2">
        <f t="shared" si="104"/>
        <v>137488.9</v>
      </c>
      <c r="G495" s="64">
        <v>192180.8</v>
      </c>
      <c r="H495" s="41">
        <v>7444</v>
      </c>
      <c r="I495" s="2">
        <f t="shared" si="107"/>
        <v>5583</v>
      </c>
      <c r="J495" s="41">
        <v>6091</v>
      </c>
      <c r="K495" s="41">
        <v>0</v>
      </c>
      <c r="L495" s="41">
        <v>0</v>
      </c>
      <c r="M495" s="41">
        <v>51170</v>
      </c>
      <c r="N495" s="2">
        <f t="shared" si="98"/>
        <v>255024.8</v>
      </c>
      <c r="O495" s="4">
        <f t="shared" si="99"/>
        <v>0</v>
      </c>
      <c r="P495" s="41">
        <v>49</v>
      </c>
      <c r="Q495" s="41">
        <v>163</v>
      </c>
      <c r="R495" s="4">
        <f t="shared" si="108"/>
        <v>11102</v>
      </c>
      <c r="S495" s="6">
        <f t="shared" si="105"/>
        <v>6367.8149999999996</v>
      </c>
      <c r="T495" s="65">
        <v>12812053</v>
      </c>
      <c r="U495" s="6">
        <f t="shared" si="111"/>
        <v>12812.053</v>
      </c>
      <c r="V495" s="6">
        <f t="shared" si="109"/>
        <v>0</v>
      </c>
      <c r="W495" s="4">
        <f t="shared" si="106"/>
        <v>0</v>
      </c>
      <c r="X495" s="25">
        <f t="shared" si="100"/>
        <v>11102</v>
      </c>
      <c r="Y495" s="40">
        <v>45306</v>
      </c>
      <c r="Z495" s="40">
        <v>42096</v>
      </c>
      <c r="AA495" s="4">
        <f t="shared" si="101"/>
        <v>53198</v>
      </c>
      <c r="AB495" s="26"/>
      <c r="AC495" s="26"/>
      <c r="AD495" s="26"/>
      <c r="AE495" s="26">
        <v>10633</v>
      </c>
      <c r="AF495" s="26"/>
      <c r="AG495" s="55">
        <v>0</v>
      </c>
      <c r="AH495" s="55">
        <v>0</v>
      </c>
      <c r="AI495" s="55"/>
      <c r="AJ495" s="7">
        <f t="shared" si="110"/>
        <v>42565</v>
      </c>
      <c r="AK495" s="48">
        <f t="shared" si="102"/>
        <v>1</v>
      </c>
      <c r="AL495" s="49">
        <f t="shared" si="103"/>
        <v>1</v>
      </c>
    </row>
    <row r="496" spans="1:38" ht="15.95" customHeight="1">
      <c r="A496" s="63" t="s">
        <v>180</v>
      </c>
      <c r="B496" s="63" t="s">
        <v>812</v>
      </c>
      <c r="C496" s="63" t="s">
        <v>52</v>
      </c>
      <c r="D496" s="63" t="s">
        <v>815</v>
      </c>
      <c r="E496" s="20">
        <v>345.17</v>
      </c>
      <c r="F496" s="2">
        <f t="shared" si="104"/>
        <v>543297.58000000007</v>
      </c>
      <c r="G496" s="64">
        <v>231341.26</v>
      </c>
      <c r="H496" s="41">
        <v>24664</v>
      </c>
      <c r="I496" s="2">
        <f t="shared" si="107"/>
        <v>18498</v>
      </c>
      <c r="J496" s="41">
        <v>20351</v>
      </c>
      <c r="K496" s="41">
        <v>61170</v>
      </c>
      <c r="L496" s="41">
        <v>55718</v>
      </c>
      <c r="M496" s="41">
        <v>125692</v>
      </c>
      <c r="N496" s="2">
        <f t="shared" si="98"/>
        <v>512770.26</v>
      </c>
      <c r="O496" s="4">
        <f t="shared" si="99"/>
        <v>30527</v>
      </c>
      <c r="P496" s="41">
        <v>73</v>
      </c>
      <c r="Q496" s="41">
        <v>167</v>
      </c>
      <c r="R496" s="4">
        <f t="shared" si="108"/>
        <v>16945</v>
      </c>
      <c r="S496" s="6">
        <f t="shared" si="105"/>
        <v>25162.893</v>
      </c>
      <c r="T496" s="65">
        <v>15391445</v>
      </c>
      <c r="U496" s="6">
        <f t="shared" si="111"/>
        <v>15391.445</v>
      </c>
      <c r="V496" s="6">
        <f t="shared" si="109"/>
        <v>9771.4480000000003</v>
      </c>
      <c r="W496" s="4">
        <f t="shared" si="106"/>
        <v>195429</v>
      </c>
      <c r="X496" s="25">
        <f t="shared" si="100"/>
        <v>242901</v>
      </c>
      <c r="Y496" s="26">
        <v>0</v>
      </c>
      <c r="Z496" s="22">
        <v>0</v>
      </c>
      <c r="AA496" s="4">
        <f t="shared" si="101"/>
        <v>242901</v>
      </c>
      <c r="AB496" s="26"/>
      <c r="AC496" s="26"/>
      <c r="AD496" s="26"/>
      <c r="AE496" s="26"/>
      <c r="AF496" s="26"/>
      <c r="AG496" s="55">
        <v>0</v>
      </c>
      <c r="AH496" s="55">
        <v>0</v>
      </c>
      <c r="AI496" s="55"/>
      <c r="AJ496" s="7">
        <f t="shared" si="110"/>
        <v>242901</v>
      </c>
      <c r="AK496" s="48" t="str">
        <f t="shared" si="102"/>
        <v xml:space="preserve"> </v>
      </c>
      <c r="AL496" s="49" t="str">
        <f t="shared" si="103"/>
        <v xml:space="preserve"> </v>
      </c>
    </row>
    <row r="497" spans="1:38" ht="15.95" customHeight="1">
      <c r="A497" s="63" t="s">
        <v>180</v>
      </c>
      <c r="B497" s="63" t="s">
        <v>812</v>
      </c>
      <c r="C497" s="63" t="s">
        <v>30</v>
      </c>
      <c r="D497" s="63" t="s">
        <v>816</v>
      </c>
      <c r="E497" s="20">
        <v>4555.26</v>
      </c>
      <c r="F497" s="2">
        <f t="shared" si="104"/>
        <v>7169979.2400000002</v>
      </c>
      <c r="G497" s="64">
        <v>1581300.48</v>
      </c>
      <c r="H497" s="41">
        <v>488351</v>
      </c>
      <c r="I497" s="2">
        <f t="shared" si="107"/>
        <v>366263.25</v>
      </c>
      <c r="J497" s="41">
        <v>402453</v>
      </c>
      <c r="K497" s="41">
        <v>1225257</v>
      </c>
      <c r="L497" s="41">
        <v>866486</v>
      </c>
      <c r="M497" s="41">
        <v>137936</v>
      </c>
      <c r="N497" s="2">
        <f t="shared" si="98"/>
        <v>4579695.7300000004</v>
      </c>
      <c r="O497" s="4">
        <f t="shared" si="99"/>
        <v>2590284</v>
      </c>
      <c r="P497" s="41">
        <v>1070</v>
      </c>
      <c r="Q497" s="41">
        <v>84</v>
      </c>
      <c r="R497" s="4">
        <f t="shared" si="108"/>
        <v>124933</v>
      </c>
      <c r="S497" s="6">
        <f t="shared" si="105"/>
        <v>332078.45400000003</v>
      </c>
      <c r="T497" s="65">
        <v>105420032</v>
      </c>
      <c r="U497" s="6">
        <f t="shared" si="111"/>
        <v>105420.03200000001</v>
      </c>
      <c r="V497" s="6">
        <f t="shared" si="109"/>
        <v>226658.42200000002</v>
      </c>
      <c r="W497" s="4">
        <f t="shared" si="106"/>
        <v>4533168</v>
      </c>
      <c r="X497" s="25">
        <f t="shared" si="100"/>
        <v>7248385</v>
      </c>
      <c r="Y497" s="26">
        <v>0</v>
      </c>
      <c r="Z497" s="22">
        <v>0</v>
      </c>
      <c r="AA497" s="4">
        <f t="shared" si="101"/>
        <v>7248385</v>
      </c>
      <c r="AB497" s="26"/>
      <c r="AC497" s="26"/>
      <c r="AD497" s="26"/>
      <c r="AE497" s="26"/>
      <c r="AF497" s="26"/>
      <c r="AG497" s="55">
        <v>0</v>
      </c>
      <c r="AH497" s="55">
        <v>0</v>
      </c>
      <c r="AI497" s="55"/>
      <c r="AJ497" s="7">
        <f t="shared" si="110"/>
        <v>7248385</v>
      </c>
      <c r="AK497" s="48" t="str">
        <f t="shared" si="102"/>
        <v xml:space="preserve"> </v>
      </c>
      <c r="AL497" s="49" t="str">
        <f t="shared" si="103"/>
        <v xml:space="preserve"> </v>
      </c>
    </row>
    <row r="498" spans="1:38" ht="15.95" customHeight="1">
      <c r="A498" s="63" t="s">
        <v>180</v>
      </c>
      <c r="B498" s="63" t="s">
        <v>812</v>
      </c>
      <c r="C498" s="63" t="s">
        <v>87</v>
      </c>
      <c r="D498" s="63" t="s">
        <v>817</v>
      </c>
      <c r="E498" s="20">
        <v>222.17</v>
      </c>
      <c r="F498" s="2">
        <f t="shared" si="104"/>
        <v>349695.57999999996</v>
      </c>
      <c r="G498" s="64">
        <v>262775.61</v>
      </c>
      <c r="H498" s="41">
        <v>13640</v>
      </c>
      <c r="I498" s="2">
        <f t="shared" si="107"/>
        <v>10230</v>
      </c>
      <c r="J498" s="41">
        <v>11207</v>
      </c>
      <c r="K498" s="41">
        <v>34258</v>
      </c>
      <c r="L498" s="41">
        <v>41647</v>
      </c>
      <c r="M498" s="41">
        <v>72486</v>
      </c>
      <c r="N498" s="2">
        <f t="shared" si="98"/>
        <v>432603.61</v>
      </c>
      <c r="O498" s="4">
        <f t="shared" si="99"/>
        <v>0</v>
      </c>
      <c r="P498" s="41">
        <v>34</v>
      </c>
      <c r="Q498" s="41">
        <v>167</v>
      </c>
      <c r="R498" s="4">
        <f t="shared" si="108"/>
        <v>7892</v>
      </c>
      <c r="S498" s="6">
        <f t="shared" si="105"/>
        <v>16196.192999999999</v>
      </c>
      <c r="T498" s="65">
        <v>17518374</v>
      </c>
      <c r="U498" s="6">
        <f t="shared" si="111"/>
        <v>17518.374</v>
      </c>
      <c r="V498" s="6">
        <f t="shared" si="109"/>
        <v>0</v>
      </c>
      <c r="W498" s="4">
        <f t="shared" si="106"/>
        <v>0</v>
      </c>
      <c r="X498" s="25">
        <f t="shared" si="100"/>
        <v>7892</v>
      </c>
      <c r="Y498" s="26">
        <v>0</v>
      </c>
      <c r="Z498" s="22">
        <v>0</v>
      </c>
      <c r="AA498" s="4">
        <f t="shared" si="101"/>
        <v>7892</v>
      </c>
      <c r="AB498" s="26"/>
      <c r="AC498" s="26"/>
      <c r="AD498" s="26"/>
      <c r="AE498" s="26"/>
      <c r="AF498" s="26"/>
      <c r="AG498" s="55">
        <v>76678</v>
      </c>
      <c r="AH498" s="55">
        <v>0</v>
      </c>
      <c r="AI498" s="55"/>
      <c r="AJ498" s="7">
        <f t="shared" si="110"/>
        <v>84570</v>
      </c>
      <c r="AK498" s="48">
        <f t="shared" si="102"/>
        <v>1</v>
      </c>
      <c r="AL498" s="49">
        <f t="shared" si="103"/>
        <v>1</v>
      </c>
    </row>
    <row r="499" spans="1:38" ht="15.95" customHeight="1">
      <c r="A499" s="63" t="s">
        <v>180</v>
      </c>
      <c r="B499" s="63" t="s">
        <v>812</v>
      </c>
      <c r="C499" s="63" t="s">
        <v>69</v>
      </c>
      <c r="D499" s="63" t="s">
        <v>818</v>
      </c>
      <c r="E499" s="20">
        <v>1157.3900000000001</v>
      </c>
      <c r="F499" s="2">
        <f t="shared" si="104"/>
        <v>1821731.86</v>
      </c>
      <c r="G499" s="64">
        <v>439849.26</v>
      </c>
      <c r="H499" s="41">
        <v>100922</v>
      </c>
      <c r="I499" s="2">
        <f t="shared" si="107"/>
        <v>75691.5</v>
      </c>
      <c r="J499" s="41">
        <v>83176</v>
      </c>
      <c r="K499" s="41">
        <v>252815</v>
      </c>
      <c r="L499" s="41">
        <v>205973</v>
      </c>
      <c r="M499" s="41">
        <v>109667</v>
      </c>
      <c r="N499" s="2">
        <f t="shared" si="98"/>
        <v>1167171.76</v>
      </c>
      <c r="O499" s="4">
        <f t="shared" si="99"/>
        <v>654560</v>
      </c>
      <c r="P499" s="41">
        <v>148</v>
      </c>
      <c r="Q499" s="41">
        <v>150</v>
      </c>
      <c r="R499" s="4">
        <f t="shared" si="108"/>
        <v>30858</v>
      </c>
      <c r="S499" s="6">
        <f t="shared" si="105"/>
        <v>84373.731</v>
      </c>
      <c r="T499" s="65">
        <v>29323284</v>
      </c>
      <c r="U499" s="6">
        <f t="shared" si="111"/>
        <v>29323.284</v>
      </c>
      <c r="V499" s="6">
        <f t="shared" si="109"/>
        <v>55050.447</v>
      </c>
      <c r="W499" s="4">
        <f t="shared" si="106"/>
        <v>1101009</v>
      </c>
      <c r="X499" s="25">
        <f t="shared" si="100"/>
        <v>1786427</v>
      </c>
      <c r="Y499" s="26">
        <v>0</v>
      </c>
      <c r="Z499" s="22">
        <v>0</v>
      </c>
      <c r="AA499" s="4">
        <f t="shared" si="101"/>
        <v>1786427</v>
      </c>
      <c r="AB499" s="26">
        <v>17678</v>
      </c>
      <c r="AC499" s="26"/>
      <c r="AD499" s="26"/>
      <c r="AE499" s="26"/>
      <c r="AF499" s="26"/>
      <c r="AG499" s="55">
        <v>0</v>
      </c>
      <c r="AH499" s="55">
        <v>0</v>
      </c>
      <c r="AI499" s="55"/>
      <c r="AJ499" s="7">
        <f t="shared" si="110"/>
        <v>1768749</v>
      </c>
      <c r="AK499" s="48" t="str">
        <f t="shared" si="102"/>
        <v xml:space="preserve"> </v>
      </c>
      <c r="AL499" s="49" t="str">
        <f t="shared" si="103"/>
        <v xml:space="preserve"> </v>
      </c>
    </row>
    <row r="500" spans="1:38" ht="15.95" customHeight="1">
      <c r="A500" s="63" t="s">
        <v>180</v>
      </c>
      <c r="B500" s="63" t="s">
        <v>812</v>
      </c>
      <c r="C500" s="63" t="s">
        <v>62</v>
      </c>
      <c r="D500" s="63" t="s">
        <v>819</v>
      </c>
      <c r="E500" s="20">
        <v>426.84</v>
      </c>
      <c r="F500" s="2">
        <f t="shared" si="104"/>
        <v>671846.15999999992</v>
      </c>
      <c r="G500" s="64">
        <v>95754.68</v>
      </c>
      <c r="H500" s="41">
        <v>43890</v>
      </c>
      <c r="I500" s="2">
        <f t="shared" si="107"/>
        <v>32917.5</v>
      </c>
      <c r="J500" s="41">
        <v>36174</v>
      </c>
      <c r="K500" s="41">
        <v>109956</v>
      </c>
      <c r="L500" s="41">
        <v>107062</v>
      </c>
      <c r="M500" s="41">
        <v>28455</v>
      </c>
      <c r="N500" s="2">
        <f t="shared" si="98"/>
        <v>410319.18</v>
      </c>
      <c r="O500" s="4">
        <f t="shared" si="99"/>
        <v>261527</v>
      </c>
      <c r="P500" s="41">
        <v>40</v>
      </c>
      <c r="Q500" s="41">
        <v>128</v>
      </c>
      <c r="R500" s="4">
        <f t="shared" si="108"/>
        <v>7117</v>
      </c>
      <c r="S500" s="6">
        <f t="shared" si="105"/>
        <v>31116.635999999999</v>
      </c>
      <c r="T500" s="65">
        <v>6383645</v>
      </c>
      <c r="U500" s="6">
        <f t="shared" si="111"/>
        <v>6383.6450000000004</v>
      </c>
      <c r="V500" s="6">
        <f t="shared" si="109"/>
        <v>24732.990999999998</v>
      </c>
      <c r="W500" s="4">
        <f t="shared" si="106"/>
        <v>494660</v>
      </c>
      <c r="X500" s="25">
        <f t="shared" si="100"/>
        <v>763304</v>
      </c>
      <c r="Y500" s="26">
        <v>0</v>
      </c>
      <c r="Z500" s="22">
        <v>0</v>
      </c>
      <c r="AA500" s="4">
        <f t="shared" si="101"/>
        <v>763304</v>
      </c>
      <c r="AB500" s="26"/>
      <c r="AC500" s="26"/>
      <c r="AD500" s="26"/>
      <c r="AE500" s="26"/>
      <c r="AF500" s="26"/>
      <c r="AG500" s="55">
        <v>0</v>
      </c>
      <c r="AH500" s="55">
        <v>0</v>
      </c>
      <c r="AI500" s="55"/>
      <c r="AJ500" s="7">
        <f t="shared" si="110"/>
        <v>763304</v>
      </c>
      <c r="AK500" s="48" t="str">
        <f t="shared" si="102"/>
        <v xml:space="preserve"> </v>
      </c>
      <c r="AL500" s="49" t="str">
        <f t="shared" si="103"/>
        <v xml:space="preserve"> </v>
      </c>
    </row>
    <row r="501" spans="1:38" ht="15.95" customHeight="1">
      <c r="A501" s="63" t="s">
        <v>180</v>
      </c>
      <c r="B501" s="63" t="s">
        <v>812</v>
      </c>
      <c r="C501" s="63" t="s">
        <v>183</v>
      </c>
      <c r="D501" s="63" t="s">
        <v>820</v>
      </c>
      <c r="E501" s="20">
        <v>351.91</v>
      </c>
      <c r="F501" s="2">
        <f t="shared" si="104"/>
        <v>553906.34000000008</v>
      </c>
      <c r="G501" s="64">
        <v>178132.08</v>
      </c>
      <c r="H501" s="41">
        <v>34756</v>
      </c>
      <c r="I501" s="2">
        <f t="shared" si="107"/>
        <v>26067</v>
      </c>
      <c r="J501" s="41">
        <v>28643</v>
      </c>
      <c r="K501" s="41">
        <v>87359</v>
      </c>
      <c r="L501" s="41">
        <v>78637</v>
      </c>
      <c r="M501" s="41">
        <v>59029</v>
      </c>
      <c r="N501" s="2">
        <f t="shared" si="98"/>
        <v>457867.07999999996</v>
      </c>
      <c r="O501" s="4">
        <f t="shared" si="99"/>
        <v>96039</v>
      </c>
      <c r="P501" s="41">
        <v>52</v>
      </c>
      <c r="Q501" s="41">
        <v>167</v>
      </c>
      <c r="R501" s="4">
        <f t="shared" si="108"/>
        <v>12071</v>
      </c>
      <c r="S501" s="6">
        <f t="shared" si="105"/>
        <v>25654.239000000001</v>
      </c>
      <c r="T501" s="65">
        <v>11875472</v>
      </c>
      <c r="U501" s="6">
        <f t="shared" si="111"/>
        <v>11875.472</v>
      </c>
      <c r="V501" s="6">
        <f t="shared" si="109"/>
        <v>13778.767000000002</v>
      </c>
      <c r="W501" s="4">
        <f t="shared" si="106"/>
        <v>275575</v>
      </c>
      <c r="X501" s="25">
        <f t="shared" si="100"/>
        <v>383685</v>
      </c>
      <c r="Y501" s="26">
        <v>0</v>
      </c>
      <c r="Z501" s="22">
        <v>0</v>
      </c>
      <c r="AA501" s="4">
        <f t="shared" si="101"/>
        <v>383685</v>
      </c>
      <c r="AB501" s="26"/>
      <c r="AC501" s="26"/>
      <c r="AD501" s="26"/>
      <c r="AE501" s="26"/>
      <c r="AF501" s="26"/>
      <c r="AG501" s="55">
        <v>0</v>
      </c>
      <c r="AH501" s="55">
        <v>0</v>
      </c>
      <c r="AI501" s="55"/>
      <c r="AJ501" s="7">
        <f t="shared" si="110"/>
        <v>383685</v>
      </c>
      <c r="AK501" s="48" t="str">
        <f t="shared" si="102"/>
        <v xml:space="preserve"> </v>
      </c>
      <c r="AL501" s="49" t="str">
        <f t="shared" si="103"/>
        <v xml:space="preserve"> </v>
      </c>
    </row>
    <row r="502" spans="1:38" ht="15.95" customHeight="1">
      <c r="A502" s="63" t="s">
        <v>180</v>
      </c>
      <c r="B502" s="63" t="s">
        <v>812</v>
      </c>
      <c r="C502" s="63" t="s">
        <v>11</v>
      </c>
      <c r="D502" s="63" t="s">
        <v>821</v>
      </c>
      <c r="E502" s="20">
        <v>593.94000000000005</v>
      </c>
      <c r="F502" s="2">
        <f t="shared" si="104"/>
        <v>934861.56</v>
      </c>
      <c r="G502" s="64">
        <v>217032.48</v>
      </c>
      <c r="H502" s="41">
        <v>53320</v>
      </c>
      <c r="I502" s="2">
        <f t="shared" si="107"/>
        <v>39990</v>
      </c>
      <c r="J502" s="41">
        <v>43958</v>
      </c>
      <c r="K502" s="41">
        <v>132719</v>
      </c>
      <c r="L502" s="41">
        <v>98163</v>
      </c>
      <c r="M502" s="41">
        <v>68011</v>
      </c>
      <c r="N502" s="2">
        <f t="shared" si="98"/>
        <v>599873.48</v>
      </c>
      <c r="O502" s="4">
        <f t="shared" si="99"/>
        <v>334988</v>
      </c>
      <c r="P502" s="41">
        <v>71</v>
      </c>
      <c r="Q502" s="41">
        <v>167</v>
      </c>
      <c r="R502" s="4">
        <f t="shared" si="108"/>
        <v>16481</v>
      </c>
      <c r="S502" s="6">
        <f t="shared" si="105"/>
        <v>43298.226000000002</v>
      </c>
      <c r="T502" s="65">
        <v>14468832</v>
      </c>
      <c r="U502" s="6">
        <f t="shared" si="111"/>
        <v>14468.832</v>
      </c>
      <c r="V502" s="6">
        <f t="shared" si="109"/>
        <v>28829.394</v>
      </c>
      <c r="W502" s="4">
        <f t="shared" si="106"/>
        <v>576588</v>
      </c>
      <c r="X502" s="25">
        <f t="shared" si="100"/>
        <v>928057</v>
      </c>
      <c r="Y502" s="26">
        <v>0</v>
      </c>
      <c r="Z502" s="22">
        <v>0</v>
      </c>
      <c r="AA502" s="4">
        <f t="shared" si="101"/>
        <v>928057</v>
      </c>
      <c r="AB502" s="26"/>
      <c r="AC502" s="26"/>
      <c r="AD502" s="26"/>
      <c r="AE502" s="26"/>
      <c r="AF502" s="26"/>
      <c r="AG502" s="55">
        <v>0</v>
      </c>
      <c r="AH502" s="55">
        <v>0</v>
      </c>
      <c r="AI502" s="55"/>
      <c r="AJ502" s="7">
        <f t="shared" si="110"/>
        <v>928057</v>
      </c>
      <c r="AK502" s="48" t="str">
        <f t="shared" si="102"/>
        <v xml:space="preserve"> </v>
      </c>
      <c r="AL502" s="49" t="str">
        <f t="shared" si="103"/>
        <v xml:space="preserve"> </v>
      </c>
    </row>
    <row r="503" spans="1:38" ht="15.95" customHeight="1">
      <c r="A503" s="63" t="s">
        <v>145</v>
      </c>
      <c r="B503" s="63" t="s">
        <v>822</v>
      </c>
      <c r="C503" s="63" t="s">
        <v>30</v>
      </c>
      <c r="D503" s="63" t="s">
        <v>823</v>
      </c>
      <c r="E503" s="20">
        <v>675.78</v>
      </c>
      <c r="F503" s="2">
        <f t="shared" si="104"/>
        <v>1063677.72</v>
      </c>
      <c r="G503" s="64">
        <v>123544.47</v>
      </c>
      <c r="H503" s="41">
        <v>35720</v>
      </c>
      <c r="I503" s="2">
        <f t="shared" si="107"/>
        <v>26790</v>
      </c>
      <c r="J503" s="41">
        <v>50395</v>
      </c>
      <c r="K503" s="41">
        <v>19844</v>
      </c>
      <c r="L503" s="41">
        <v>147319</v>
      </c>
      <c r="M503" s="41">
        <v>57160</v>
      </c>
      <c r="N503" s="2">
        <f t="shared" si="98"/>
        <v>425052.47</v>
      </c>
      <c r="O503" s="4">
        <f t="shared" si="99"/>
        <v>638625</v>
      </c>
      <c r="P503" s="41">
        <v>72</v>
      </c>
      <c r="Q503" s="41">
        <v>152</v>
      </c>
      <c r="R503" s="4">
        <f t="shared" si="108"/>
        <v>15212</v>
      </c>
      <c r="S503" s="6">
        <f t="shared" si="105"/>
        <v>49264.362000000001</v>
      </c>
      <c r="T503" s="65">
        <v>7375789</v>
      </c>
      <c r="U503" s="6">
        <f t="shared" si="111"/>
        <v>7375.7889999999998</v>
      </c>
      <c r="V503" s="6">
        <f t="shared" si="109"/>
        <v>41888.573000000004</v>
      </c>
      <c r="W503" s="4">
        <f t="shared" si="106"/>
        <v>837771</v>
      </c>
      <c r="X503" s="25">
        <f t="shared" si="100"/>
        <v>1491608</v>
      </c>
      <c r="Y503" s="26">
        <v>0</v>
      </c>
      <c r="Z503" s="22">
        <v>0</v>
      </c>
      <c r="AA503" s="4">
        <f t="shared" si="101"/>
        <v>1491608</v>
      </c>
      <c r="AB503" s="26"/>
      <c r="AC503" s="26"/>
      <c r="AD503" s="26"/>
      <c r="AE503" s="26"/>
      <c r="AF503" s="26"/>
      <c r="AG503" s="55">
        <v>0</v>
      </c>
      <c r="AH503" s="55">
        <v>0</v>
      </c>
      <c r="AI503" s="55"/>
      <c r="AJ503" s="7">
        <f t="shared" si="110"/>
        <v>1491608</v>
      </c>
      <c r="AK503" s="48" t="str">
        <f t="shared" si="102"/>
        <v xml:space="preserve"> </v>
      </c>
      <c r="AL503" s="49" t="str">
        <f t="shared" si="103"/>
        <v xml:space="preserve"> </v>
      </c>
    </row>
    <row r="504" spans="1:38" ht="15.95" customHeight="1">
      <c r="A504" s="63" t="s">
        <v>145</v>
      </c>
      <c r="B504" s="63" t="s">
        <v>822</v>
      </c>
      <c r="C504" s="63" t="s">
        <v>94</v>
      </c>
      <c r="D504" s="63" t="s">
        <v>824</v>
      </c>
      <c r="E504" s="20">
        <v>180.59</v>
      </c>
      <c r="F504" s="2">
        <f t="shared" si="104"/>
        <v>284248.66000000003</v>
      </c>
      <c r="G504" s="64">
        <v>70957.649999999994</v>
      </c>
      <c r="H504" s="41">
        <v>9650</v>
      </c>
      <c r="I504" s="2">
        <f t="shared" si="107"/>
        <v>7237.5</v>
      </c>
      <c r="J504" s="41">
        <v>13532</v>
      </c>
      <c r="K504" s="41">
        <v>5396</v>
      </c>
      <c r="L504" s="41">
        <v>60828</v>
      </c>
      <c r="M504" s="41">
        <v>30097</v>
      </c>
      <c r="N504" s="2">
        <f t="shared" si="98"/>
        <v>188048.15</v>
      </c>
      <c r="O504" s="4">
        <f t="shared" si="99"/>
        <v>96201</v>
      </c>
      <c r="P504" s="41">
        <v>20</v>
      </c>
      <c r="Q504" s="41">
        <v>167</v>
      </c>
      <c r="R504" s="4">
        <f t="shared" si="108"/>
        <v>4643</v>
      </c>
      <c r="S504" s="6">
        <f t="shared" si="105"/>
        <v>13165.011</v>
      </c>
      <c r="T504" s="65">
        <v>4350561</v>
      </c>
      <c r="U504" s="6">
        <f t="shared" si="111"/>
        <v>4350.5609999999997</v>
      </c>
      <c r="V504" s="6">
        <f t="shared" si="109"/>
        <v>8814.4500000000007</v>
      </c>
      <c r="W504" s="4">
        <f t="shared" si="106"/>
        <v>176289</v>
      </c>
      <c r="X504" s="25">
        <f t="shared" si="100"/>
        <v>277133</v>
      </c>
      <c r="Y504" s="26">
        <v>0</v>
      </c>
      <c r="Z504" s="22">
        <v>0</v>
      </c>
      <c r="AA504" s="4">
        <f t="shared" si="101"/>
        <v>277133</v>
      </c>
      <c r="AB504" s="26"/>
      <c r="AC504" s="26"/>
      <c r="AD504" s="26"/>
      <c r="AE504" s="26"/>
      <c r="AF504" s="26"/>
      <c r="AG504" s="55">
        <v>0</v>
      </c>
      <c r="AH504" s="55">
        <v>0</v>
      </c>
      <c r="AI504" s="55"/>
      <c r="AJ504" s="7">
        <f t="shared" si="110"/>
        <v>277133</v>
      </c>
      <c r="AK504" s="48" t="str">
        <f t="shared" si="102"/>
        <v xml:space="preserve"> </v>
      </c>
      <c r="AL504" s="49" t="str">
        <f t="shared" si="103"/>
        <v xml:space="preserve"> </v>
      </c>
    </row>
    <row r="505" spans="1:38" ht="15.95" customHeight="1">
      <c r="A505" s="63" t="s">
        <v>145</v>
      </c>
      <c r="B505" s="63" t="s">
        <v>822</v>
      </c>
      <c r="C505" s="63" t="s">
        <v>152</v>
      </c>
      <c r="D505" s="63" t="s">
        <v>825</v>
      </c>
      <c r="E505" s="20">
        <v>1433.84</v>
      </c>
      <c r="F505" s="2">
        <f t="shared" si="104"/>
        <v>2256864.1599999997</v>
      </c>
      <c r="G505" s="64">
        <v>312811.56</v>
      </c>
      <c r="H505" s="41">
        <v>84247</v>
      </c>
      <c r="I505" s="2">
        <f t="shared" si="107"/>
        <v>63185.25</v>
      </c>
      <c r="J505" s="41">
        <v>118783</v>
      </c>
      <c r="K505" s="41">
        <v>46641</v>
      </c>
      <c r="L505" s="41">
        <v>431051</v>
      </c>
      <c r="M505" s="41">
        <v>68682</v>
      </c>
      <c r="N505" s="2">
        <f t="shared" si="98"/>
        <v>1041153.81</v>
      </c>
      <c r="O505" s="4">
        <f t="shared" si="99"/>
        <v>1215710</v>
      </c>
      <c r="P505" s="41">
        <v>91</v>
      </c>
      <c r="Q505" s="41">
        <v>150</v>
      </c>
      <c r="R505" s="4">
        <f t="shared" si="108"/>
        <v>18974</v>
      </c>
      <c r="S505" s="6">
        <f t="shared" si="105"/>
        <v>104526.936</v>
      </c>
      <c r="T505" s="65">
        <v>18969773</v>
      </c>
      <c r="U505" s="6">
        <f t="shared" si="111"/>
        <v>18969.773000000001</v>
      </c>
      <c r="V505" s="6">
        <f t="shared" si="109"/>
        <v>85557.163</v>
      </c>
      <c r="W505" s="4">
        <f t="shared" si="106"/>
        <v>1711143</v>
      </c>
      <c r="X505" s="25">
        <f t="shared" si="100"/>
        <v>2945827</v>
      </c>
      <c r="Y505" s="26">
        <v>0</v>
      </c>
      <c r="Z505" s="22">
        <v>0</v>
      </c>
      <c r="AA505" s="4">
        <f t="shared" si="101"/>
        <v>2945827</v>
      </c>
      <c r="AB505" s="26"/>
      <c r="AC505" s="26"/>
      <c r="AD505" s="26"/>
      <c r="AE505" s="26"/>
      <c r="AF505" s="26"/>
      <c r="AG505" s="55">
        <v>0</v>
      </c>
      <c r="AH505" s="55">
        <v>0</v>
      </c>
      <c r="AI505" s="55"/>
      <c r="AJ505" s="7">
        <f t="shared" si="110"/>
        <v>2945827</v>
      </c>
      <c r="AK505" s="48" t="str">
        <f t="shared" si="102"/>
        <v xml:space="preserve"> </v>
      </c>
      <c r="AL505" s="49" t="str">
        <f t="shared" si="103"/>
        <v xml:space="preserve"> </v>
      </c>
    </row>
    <row r="506" spans="1:38" ht="15.95" customHeight="1">
      <c r="A506" s="63" t="s">
        <v>145</v>
      </c>
      <c r="B506" s="63" t="s">
        <v>822</v>
      </c>
      <c r="C506" s="63" t="s">
        <v>153</v>
      </c>
      <c r="D506" s="63" t="s">
        <v>826</v>
      </c>
      <c r="E506" s="20">
        <v>473.96</v>
      </c>
      <c r="F506" s="2">
        <f t="shared" si="104"/>
        <v>746013.03999999992</v>
      </c>
      <c r="G506" s="64">
        <v>106529.69</v>
      </c>
      <c r="H506" s="41">
        <v>25245</v>
      </c>
      <c r="I506" s="2">
        <f t="shared" si="107"/>
        <v>18933.75</v>
      </c>
      <c r="J506" s="41">
        <v>35568</v>
      </c>
      <c r="K506" s="41">
        <v>14018</v>
      </c>
      <c r="L506" s="41">
        <v>113248</v>
      </c>
      <c r="M506" s="41">
        <v>40345</v>
      </c>
      <c r="N506" s="2">
        <f t="shared" si="98"/>
        <v>328642.44</v>
      </c>
      <c r="O506" s="4">
        <f t="shared" si="99"/>
        <v>417371</v>
      </c>
      <c r="P506" s="41">
        <v>95</v>
      </c>
      <c r="Q506" s="41">
        <v>136</v>
      </c>
      <c r="R506" s="4">
        <f t="shared" si="108"/>
        <v>17959</v>
      </c>
      <c r="S506" s="6">
        <f t="shared" si="105"/>
        <v>34551.684000000001</v>
      </c>
      <c r="T506" s="65">
        <v>6323411</v>
      </c>
      <c r="U506" s="6">
        <f t="shared" si="111"/>
        <v>6323.4110000000001</v>
      </c>
      <c r="V506" s="6">
        <f t="shared" si="109"/>
        <v>28228.273000000001</v>
      </c>
      <c r="W506" s="4">
        <f t="shared" si="106"/>
        <v>564565</v>
      </c>
      <c r="X506" s="25">
        <f t="shared" si="100"/>
        <v>999895</v>
      </c>
      <c r="Y506" s="26">
        <v>0</v>
      </c>
      <c r="Z506" s="22">
        <v>0</v>
      </c>
      <c r="AA506" s="4">
        <f t="shared" si="101"/>
        <v>999895</v>
      </c>
      <c r="AB506" s="26"/>
      <c r="AC506" s="26"/>
      <c r="AD506" s="26"/>
      <c r="AE506" s="26"/>
      <c r="AF506" s="26"/>
      <c r="AG506" s="55">
        <v>0</v>
      </c>
      <c r="AH506" s="55">
        <v>0</v>
      </c>
      <c r="AI506" s="55"/>
      <c r="AJ506" s="7">
        <f t="shared" si="110"/>
        <v>999895</v>
      </c>
      <c r="AK506" s="48" t="str">
        <f t="shared" si="102"/>
        <v xml:space="preserve"> </v>
      </c>
      <c r="AL506" s="49" t="str">
        <f t="shared" si="103"/>
        <v xml:space="preserve"> </v>
      </c>
    </row>
    <row r="507" spans="1:38" ht="15.95" customHeight="1">
      <c r="A507" s="63" t="s">
        <v>184</v>
      </c>
      <c r="B507" s="63" t="s">
        <v>827</v>
      </c>
      <c r="C507" s="63" t="s">
        <v>213</v>
      </c>
      <c r="D507" s="63" t="s">
        <v>828</v>
      </c>
      <c r="E507" s="20">
        <v>560.21</v>
      </c>
      <c r="F507" s="2">
        <f t="shared" si="104"/>
        <v>881770.54</v>
      </c>
      <c r="G507" s="64">
        <v>213151.87</v>
      </c>
      <c r="H507" s="41">
        <v>68979</v>
      </c>
      <c r="I507" s="2">
        <f t="shared" si="107"/>
        <v>51734.25</v>
      </c>
      <c r="J507" s="41">
        <v>49781</v>
      </c>
      <c r="K507" s="41">
        <v>0</v>
      </c>
      <c r="L507" s="41">
        <v>0</v>
      </c>
      <c r="M507" s="41">
        <v>110729</v>
      </c>
      <c r="N507" s="2">
        <f t="shared" si="98"/>
        <v>425396.12</v>
      </c>
      <c r="O507" s="4">
        <f t="shared" si="99"/>
        <v>456374</v>
      </c>
      <c r="P507" s="41">
        <v>264</v>
      </c>
      <c r="Q507" s="41">
        <v>57</v>
      </c>
      <c r="R507" s="4">
        <f t="shared" si="108"/>
        <v>20917</v>
      </c>
      <c r="S507" s="6">
        <f t="shared" si="105"/>
        <v>40839.309000000001</v>
      </c>
      <c r="T507" s="65">
        <v>13257963</v>
      </c>
      <c r="U507" s="6">
        <f t="shared" si="111"/>
        <v>13257.963</v>
      </c>
      <c r="V507" s="6">
        <f t="shared" si="109"/>
        <v>27581.346000000001</v>
      </c>
      <c r="W507" s="4">
        <f t="shared" si="106"/>
        <v>551627</v>
      </c>
      <c r="X507" s="25">
        <f t="shared" si="100"/>
        <v>1028918</v>
      </c>
      <c r="Y507" s="26">
        <v>0</v>
      </c>
      <c r="Z507" s="22">
        <v>0</v>
      </c>
      <c r="AA507" s="4">
        <f t="shared" si="101"/>
        <v>1028918</v>
      </c>
      <c r="AB507" s="26"/>
      <c r="AC507" s="26"/>
      <c r="AD507" s="26"/>
      <c r="AE507" s="26"/>
      <c r="AF507" s="26"/>
      <c r="AG507" s="55">
        <v>0</v>
      </c>
      <c r="AH507" s="55">
        <v>0</v>
      </c>
      <c r="AI507" s="55"/>
      <c r="AJ507" s="7">
        <f t="shared" si="110"/>
        <v>1028918</v>
      </c>
      <c r="AK507" s="48" t="str">
        <f t="shared" si="102"/>
        <v xml:space="preserve"> </v>
      </c>
      <c r="AL507" s="49" t="str">
        <f t="shared" si="103"/>
        <v xml:space="preserve"> </v>
      </c>
    </row>
    <row r="508" spans="1:38" ht="15.95" customHeight="1">
      <c r="A508" s="63" t="s">
        <v>184</v>
      </c>
      <c r="B508" s="63" t="s">
        <v>827</v>
      </c>
      <c r="C508" s="63" t="s">
        <v>244</v>
      </c>
      <c r="D508" s="63" t="s">
        <v>829</v>
      </c>
      <c r="E508" s="20">
        <v>439.91</v>
      </c>
      <c r="F508" s="2">
        <f t="shared" si="104"/>
        <v>692418.34000000008</v>
      </c>
      <c r="G508" s="64">
        <v>0</v>
      </c>
      <c r="H508" s="41">
        <v>0</v>
      </c>
      <c r="I508" s="2">
        <f t="shared" si="107"/>
        <v>0</v>
      </c>
      <c r="J508" s="41">
        <v>0</v>
      </c>
      <c r="K508" s="41">
        <v>0</v>
      </c>
      <c r="L508" s="41">
        <v>0</v>
      </c>
      <c r="M508" s="41">
        <v>0</v>
      </c>
      <c r="N508" s="2">
        <f t="shared" si="98"/>
        <v>0</v>
      </c>
      <c r="O508" s="4">
        <f t="shared" si="99"/>
        <v>692418</v>
      </c>
      <c r="P508" s="41">
        <v>0</v>
      </c>
      <c r="Q508" s="41">
        <v>0</v>
      </c>
      <c r="R508" s="4">
        <f t="shared" si="108"/>
        <v>0</v>
      </c>
      <c r="S508" s="6">
        <f t="shared" si="105"/>
        <v>32069.438999999998</v>
      </c>
      <c r="T508" s="65">
        <v>0</v>
      </c>
      <c r="U508" s="6">
        <f t="shared" si="111"/>
        <v>0</v>
      </c>
      <c r="V508" s="6">
        <f t="shared" si="109"/>
        <v>32069.438999999998</v>
      </c>
      <c r="W508" s="4">
        <f t="shared" si="106"/>
        <v>641389</v>
      </c>
      <c r="X508" s="25">
        <f t="shared" si="100"/>
        <v>1333807</v>
      </c>
      <c r="Y508" s="26">
        <v>0</v>
      </c>
      <c r="Z508" s="22">
        <v>0</v>
      </c>
      <c r="AA508" s="4">
        <f t="shared" si="101"/>
        <v>1333807</v>
      </c>
      <c r="AB508" s="26"/>
      <c r="AC508" s="26"/>
      <c r="AD508" s="26"/>
      <c r="AE508" s="26"/>
      <c r="AF508" s="26"/>
      <c r="AG508" s="55">
        <v>0</v>
      </c>
      <c r="AH508" s="55">
        <v>0</v>
      </c>
      <c r="AI508" s="55"/>
      <c r="AJ508" s="7">
        <f t="shared" si="110"/>
        <v>1333807</v>
      </c>
      <c r="AK508" s="48" t="str">
        <f t="shared" si="102"/>
        <v xml:space="preserve"> </v>
      </c>
      <c r="AL508" s="49" t="str">
        <f t="shared" si="103"/>
        <v xml:space="preserve"> </v>
      </c>
    </row>
    <row r="509" spans="1:38" ht="15.95" customHeight="1">
      <c r="A509" s="63" t="s">
        <v>184</v>
      </c>
      <c r="B509" s="63" t="s">
        <v>827</v>
      </c>
      <c r="C509" s="63" t="s">
        <v>245</v>
      </c>
      <c r="D509" s="63" t="s">
        <v>906</v>
      </c>
      <c r="E509" s="20">
        <v>481.98</v>
      </c>
      <c r="F509" s="2">
        <f t="shared" si="104"/>
        <v>758636.52</v>
      </c>
      <c r="G509" s="64">
        <v>0</v>
      </c>
      <c r="H509" s="41">
        <v>0</v>
      </c>
      <c r="I509" s="2">
        <f t="shared" si="107"/>
        <v>0</v>
      </c>
      <c r="J509" s="41">
        <v>0</v>
      </c>
      <c r="K509" s="41">
        <v>0</v>
      </c>
      <c r="L509" s="41">
        <v>0</v>
      </c>
      <c r="M509" s="41">
        <v>0</v>
      </c>
      <c r="N509" s="2">
        <f t="shared" si="98"/>
        <v>0</v>
      </c>
      <c r="O509" s="4">
        <f t="shared" si="99"/>
        <v>758637</v>
      </c>
      <c r="P509" s="41">
        <v>316</v>
      </c>
      <c r="Q509" s="41">
        <v>33</v>
      </c>
      <c r="R509" s="4">
        <f t="shared" si="108"/>
        <v>14495</v>
      </c>
      <c r="S509" s="6">
        <f t="shared" si="105"/>
        <v>35136.341999999997</v>
      </c>
      <c r="T509" s="65">
        <v>0</v>
      </c>
      <c r="U509" s="6">
        <f t="shared" si="111"/>
        <v>0</v>
      </c>
      <c r="V509" s="6">
        <f t="shared" si="109"/>
        <v>35136.341999999997</v>
      </c>
      <c r="W509" s="4">
        <f t="shared" si="106"/>
        <v>702727</v>
      </c>
      <c r="X509" s="25">
        <f t="shared" si="100"/>
        <v>1475859</v>
      </c>
      <c r="Y509" s="26">
        <v>0</v>
      </c>
      <c r="Z509" s="22">
        <v>0</v>
      </c>
      <c r="AA509" s="4">
        <f t="shared" si="101"/>
        <v>1475859</v>
      </c>
      <c r="AB509" s="26"/>
      <c r="AC509" s="26"/>
      <c r="AD509" s="26"/>
      <c r="AE509" s="26"/>
      <c r="AF509" s="26"/>
      <c r="AG509" s="55">
        <v>0</v>
      </c>
      <c r="AH509" s="55">
        <v>0</v>
      </c>
      <c r="AI509" s="55"/>
      <c r="AJ509" s="7">
        <f t="shared" si="110"/>
        <v>1475859</v>
      </c>
      <c r="AK509" s="48" t="str">
        <f t="shared" si="102"/>
        <v xml:space="preserve"> </v>
      </c>
      <c r="AL509" s="49" t="str">
        <f t="shared" si="103"/>
        <v xml:space="preserve"> </v>
      </c>
    </row>
    <row r="510" spans="1:38" ht="15.95" customHeight="1">
      <c r="A510" s="63" t="s">
        <v>184</v>
      </c>
      <c r="B510" s="63" t="s">
        <v>827</v>
      </c>
      <c r="C510" s="63" t="s">
        <v>904</v>
      </c>
      <c r="D510" s="63" t="s">
        <v>907</v>
      </c>
      <c r="E510" s="20">
        <v>528.86</v>
      </c>
      <c r="F510" s="2">
        <f t="shared" si="104"/>
        <v>832425.64</v>
      </c>
      <c r="G510" s="64">
        <v>0</v>
      </c>
      <c r="H510" s="41">
        <v>0</v>
      </c>
      <c r="I510" s="2">
        <f t="shared" si="107"/>
        <v>0</v>
      </c>
      <c r="J510" s="41">
        <v>0</v>
      </c>
      <c r="K510" s="41">
        <v>0</v>
      </c>
      <c r="L510" s="41">
        <v>0</v>
      </c>
      <c r="M510" s="41">
        <v>0</v>
      </c>
      <c r="N510" s="2">
        <f t="shared" si="98"/>
        <v>0</v>
      </c>
      <c r="O510" s="4">
        <f t="shared" si="99"/>
        <v>832426</v>
      </c>
      <c r="P510" s="41">
        <v>283</v>
      </c>
      <c r="Q510" s="41">
        <v>33</v>
      </c>
      <c r="R510" s="4">
        <f t="shared" si="108"/>
        <v>12981</v>
      </c>
      <c r="S510" s="6">
        <f t="shared" si="105"/>
        <v>38553.894</v>
      </c>
      <c r="T510" s="65">
        <v>0</v>
      </c>
      <c r="U510" s="6">
        <f t="shared" si="111"/>
        <v>0</v>
      </c>
      <c r="V510" s="6">
        <f t="shared" si="109"/>
        <v>38553.894</v>
      </c>
      <c r="W510" s="4">
        <f t="shared" si="106"/>
        <v>771078</v>
      </c>
      <c r="X510" s="25">
        <f t="shared" si="100"/>
        <v>1616485</v>
      </c>
      <c r="Y510" s="26">
        <v>0</v>
      </c>
      <c r="Z510" s="22">
        <v>0</v>
      </c>
      <c r="AA510" s="4">
        <f t="shared" si="101"/>
        <v>1616485</v>
      </c>
      <c r="AB510" s="26"/>
      <c r="AC510" s="26"/>
      <c r="AD510" s="26"/>
      <c r="AE510" s="26"/>
      <c r="AF510" s="26"/>
      <c r="AG510" s="55">
        <v>0</v>
      </c>
      <c r="AH510" s="55">
        <v>0</v>
      </c>
      <c r="AI510" s="55"/>
      <c r="AJ510" s="7">
        <f t="shared" si="110"/>
        <v>1616485</v>
      </c>
      <c r="AK510" s="48" t="str">
        <f t="shared" si="102"/>
        <v xml:space="preserve"> </v>
      </c>
      <c r="AL510" s="49" t="str">
        <f t="shared" si="103"/>
        <v xml:space="preserve"> </v>
      </c>
    </row>
    <row r="511" spans="1:38" ht="15.95" customHeight="1">
      <c r="A511" s="63" t="s">
        <v>184</v>
      </c>
      <c r="B511" s="63" t="s">
        <v>827</v>
      </c>
      <c r="C511" s="63" t="s">
        <v>266</v>
      </c>
      <c r="D511" s="63" t="s">
        <v>830</v>
      </c>
      <c r="E511" s="20">
        <v>414.39</v>
      </c>
      <c r="F511" s="2">
        <f t="shared" si="104"/>
        <v>652249.86</v>
      </c>
      <c r="G511" s="64">
        <v>0</v>
      </c>
      <c r="H511" s="41">
        <v>0</v>
      </c>
      <c r="I511" s="2">
        <f t="shared" si="107"/>
        <v>0</v>
      </c>
      <c r="J511" s="41">
        <v>0</v>
      </c>
      <c r="K511" s="41">
        <v>0</v>
      </c>
      <c r="L511" s="41">
        <v>0</v>
      </c>
      <c r="M511" s="41">
        <v>0</v>
      </c>
      <c r="N511" s="2">
        <f t="shared" si="98"/>
        <v>0</v>
      </c>
      <c r="O511" s="4">
        <f t="shared" si="99"/>
        <v>652250</v>
      </c>
      <c r="P511" s="41">
        <v>0</v>
      </c>
      <c r="Q511" s="41">
        <v>0</v>
      </c>
      <c r="R511" s="4">
        <f t="shared" si="108"/>
        <v>0</v>
      </c>
      <c r="S511" s="6">
        <f t="shared" si="105"/>
        <v>30209.030999999999</v>
      </c>
      <c r="T511" s="65">
        <v>0</v>
      </c>
      <c r="U511" s="6">
        <f t="shared" si="111"/>
        <v>0</v>
      </c>
      <c r="V511" s="6">
        <f t="shared" si="109"/>
        <v>30209.030999999999</v>
      </c>
      <c r="W511" s="4">
        <f t="shared" si="106"/>
        <v>604181</v>
      </c>
      <c r="X511" s="25">
        <f t="shared" si="100"/>
        <v>1256431</v>
      </c>
      <c r="Y511" s="26">
        <v>0</v>
      </c>
      <c r="Z511" s="22">
        <v>0</v>
      </c>
      <c r="AA511" s="4">
        <f t="shared" si="101"/>
        <v>1256431</v>
      </c>
      <c r="AB511" s="26"/>
      <c r="AC511" s="26"/>
      <c r="AD511" s="26"/>
      <c r="AE511" s="26"/>
      <c r="AF511" s="26"/>
      <c r="AG511" s="55">
        <v>0</v>
      </c>
      <c r="AH511" s="55">
        <v>0</v>
      </c>
      <c r="AI511" s="55"/>
      <c r="AJ511" s="7">
        <f t="shared" si="110"/>
        <v>1256431</v>
      </c>
      <c r="AK511" s="48" t="str">
        <f t="shared" si="102"/>
        <v xml:space="preserve"> </v>
      </c>
      <c r="AL511" s="49" t="str">
        <f t="shared" si="103"/>
        <v xml:space="preserve"> </v>
      </c>
    </row>
    <row r="512" spans="1:38" ht="15.95" customHeight="1">
      <c r="A512" s="63" t="s">
        <v>184</v>
      </c>
      <c r="B512" s="63" t="s">
        <v>827</v>
      </c>
      <c r="C512" s="63" t="s">
        <v>875</v>
      </c>
      <c r="D512" s="63" t="s">
        <v>880</v>
      </c>
      <c r="E512" s="20">
        <v>1452.18</v>
      </c>
      <c r="F512" s="2">
        <f t="shared" si="104"/>
        <v>2285731.3200000003</v>
      </c>
      <c r="G512" s="64">
        <v>0</v>
      </c>
      <c r="H512" s="41">
        <v>0</v>
      </c>
      <c r="I512" s="2">
        <f t="shared" si="107"/>
        <v>0</v>
      </c>
      <c r="J512" s="41">
        <v>0</v>
      </c>
      <c r="K512" s="41">
        <v>0</v>
      </c>
      <c r="L512" s="41">
        <v>0</v>
      </c>
      <c r="M512" s="41">
        <v>0</v>
      </c>
      <c r="N512" s="2">
        <f t="shared" si="98"/>
        <v>0</v>
      </c>
      <c r="O512" s="4">
        <f t="shared" si="99"/>
        <v>2285731</v>
      </c>
      <c r="P512" s="41">
        <v>0</v>
      </c>
      <c r="Q512" s="41">
        <v>0</v>
      </c>
      <c r="R512" s="4">
        <f t="shared" si="108"/>
        <v>0</v>
      </c>
      <c r="S512" s="6">
        <f t="shared" si="105"/>
        <v>105863.92200000001</v>
      </c>
      <c r="T512" s="65">
        <v>0</v>
      </c>
      <c r="U512" s="6">
        <f t="shared" si="111"/>
        <v>0</v>
      </c>
      <c r="V512" s="6">
        <f t="shared" si="109"/>
        <v>105863.92200000001</v>
      </c>
      <c r="W512" s="4">
        <f t="shared" si="106"/>
        <v>2117278</v>
      </c>
      <c r="X512" s="25">
        <f t="shared" si="100"/>
        <v>4403009</v>
      </c>
      <c r="Y512" s="26">
        <v>0</v>
      </c>
      <c r="Z512" s="22">
        <v>0</v>
      </c>
      <c r="AA512" s="4">
        <f t="shared" si="101"/>
        <v>4403009</v>
      </c>
      <c r="AB512" s="26"/>
      <c r="AC512" s="26"/>
      <c r="AD512" s="26"/>
      <c r="AE512" s="26">
        <v>343</v>
      </c>
      <c r="AF512" s="26"/>
      <c r="AG512" s="55">
        <v>0</v>
      </c>
      <c r="AH512" s="55">
        <v>0</v>
      </c>
      <c r="AI512" s="55"/>
      <c r="AJ512" s="7">
        <f t="shared" si="110"/>
        <v>4402666</v>
      </c>
      <c r="AK512" s="48" t="str">
        <f t="shared" si="102"/>
        <v xml:space="preserve"> </v>
      </c>
      <c r="AL512" s="49" t="str">
        <f t="shared" si="103"/>
        <v xml:space="preserve"> </v>
      </c>
    </row>
    <row r="513" spans="1:38" ht="15.95" customHeight="1">
      <c r="A513" s="63" t="s">
        <v>184</v>
      </c>
      <c r="B513" s="63" t="s">
        <v>827</v>
      </c>
      <c r="C513" s="63" t="s">
        <v>908</v>
      </c>
      <c r="D513" s="63" t="s">
        <v>914</v>
      </c>
      <c r="E513" s="20">
        <v>182.47</v>
      </c>
      <c r="F513" s="2">
        <f t="shared" si="104"/>
        <v>287207.77999999997</v>
      </c>
      <c r="G513" s="64">
        <v>0</v>
      </c>
      <c r="H513" s="41">
        <v>0</v>
      </c>
      <c r="I513" s="2">
        <f t="shared" si="107"/>
        <v>0</v>
      </c>
      <c r="J513" s="41">
        <v>0</v>
      </c>
      <c r="K513" s="41">
        <v>0</v>
      </c>
      <c r="L513" s="41">
        <v>0</v>
      </c>
      <c r="M513" s="41">
        <v>0</v>
      </c>
      <c r="N513" s="2">
        <f t="shared" si="98"/>
        <v>0</v>
      </c>
      <c r="O513" s="4">
        <f t="shared" si="99"/>
        <v>287208</v>
      </c>
      <c r="P513" s="41">
        <v>0</v>
      </c>
      <c r="Q513" s="41">
        <v>0</v>
      </c>
      <c r="R513" s="4">
        <f t="shared" si="108"/>
        <v>0</v>
      </c>
      <c r="S513" s="6">
        <f t="shared" si="105"/>
        <v>13302.063</v>
      </c>
      <c r="T513" s="65">
        <v>0</v>
      </c>
      <c r="U513" s="6">
        <f t="shared" si="111"/>
        <v>0</v>
      </c>
      <c r="V513" s="6">
        <f t="shared" si="109"/>
        <v>13302.063</v>
      </c>
      <c r="W513" s="4">
        <f t="shared" si="106"/>
        <v>266041</v>
      </c>
      <c r="X513" s="25">
        <f t="shared" si="100"/>
        <v>553249</v>
      </c>
      <c r="Y513" s="26">
        <v>0</v>
      </c>
      <c r="Z513" s="22">
        <v>0</v>
      </c>
      <c r="AA513" s="4">
        <f t="shared" si="101"/>
        <v>553249</v>
      </c>
      <c r="AB513" s="26"/>
      <c r="AC513" s="26"/>
      <c r="AD513" s="26"/>
      <c r="AE513" s="26"/>
      <c r="AF513" s="26"/>
      <c r="AG513" s="55">
        <v>0</v>
      </c>
      <c r="AH513" s="55">
        <v>0</v>
      </c>
      <c r="AI513" s="55"/>
      <c r="AJ513" s="7">
        <f t="shared" si="110"/>
        <v>553249</v>
      </c>
      <c r="AK513" s="48" t="str">
        <f t="shared" si="102"/>
        <v xml:space="preserve"> </v>
      </c>
      <c r="AL513" s="49" t="str">
        <f t="shared" si="103"/>
        <v xml:space="preserve"> </v>
      </c>
    </row>
    <row r="514" spans="1:38" ht="15.95" customHeight="1">
      <c r="A514" s="63" t="s">
        <v>184</v>
      </c>
      <c r="B514" s="63" t="s">
        <v>827</v>
      </c>
      <c r="C514" s="63" t="s">
        <v>52</v>
      </c>
      <c r="D514" s="63" t="s">
        <v>831</v>
      </c>
      <c r="E514" s="20">
        <v>67379.199999999997</v>
      </c>
      <c r="F514" s="2">
        <f t="shared" si="104"/>
        <v>106054860.8</v>
      </c>
      <c r="G514" s="64">
        <v>35571360.340000004</v>
      </c>
      <c r="H514" s="41">
        <v>7897658</v>
      </c>
      <c r="I514" s="2">
        <f t="shared" si="107"/>
        <v>5923243.5</v>
      </c>
      <c r="J514" s="41">
        <v>5703555</v>
      </c>
      <c r="K514" s="41">
        <v>66321</v>
      </c>
      <c r="L514" s="41">
        <v>18828016</v>
      </c>
      <c r="M514" s="41">
        <v>9840</v>
      </c>
      <c r="N514" s="2">
        <f t="shared" si="98"/>
        <v>66102335.840000004</v>
      </c>
      <c r="O514" s="4">
        <f t="shared" si="99"/>
        <v>39952525</v>
      </c>
      <c r="P514" s="41">
        <v>15026</v>
      </c>
      <c r="Q514" s="41">
        <v>33</v>
      </c>
      <c r="R514" s="4">
        <f t="shared" si="108"/>
        <v>689243</v>
      </c>
      <c r="S514" s="6">
        <f t="shared" si="105"/>
        <v>4911943.6799999997</v>
      </c>
      <c r="T514" s="65">
        <v>2216194763</v>
      </c>
      <c r="U514" s="6">
        <f t="shared" si="111"/>
        <v>2216194.7629999998</v>
      </c>
      <c r="V514" s="6">
        <f t="shared" si="109"/>
        <v>2695748.9169999999</v>
      </c>
      <c r="W514" s="4">
        <f t="shared" si="106"/>
        <v>53914978</v>
      </c>
      <c r="X514" s="25">
        <f t="shared" si="100"/>
        <v>94556746</v>
      </c>
      <c r="Y514" s="26">
        <v>0</v>
      </c>
      <c r="Z514" s="22">
        <v>0</v>
      </c>
      <c r="AA514" s="4">
        <f t="shared" si="101"/>
        <v>94556746</v>
      </c>
      <c r="AB514" s="26"/>
      <c r="AC514" s="26"/>
      <c r="AD514" s="26"/>
      <c r="AE514" s="26"/>
      <c r="AF514" s="26"/>
      <c r="AG514" s="55">
        <v>0</v>
      </c>
      <c r="AH514" s="55">
        <v>0</v>
      </c>
      <c r="AI514" s="55">
        <v>9432</v>
      </c>
      <c r="AJ514" s="7">
        <f t="shared" si="110"/>
        <v>94566178</v>
      </c>
      <c r="AK514" s="48" t="str">
        <f t="shared" si="102"/>
        <v xml:space="preserve"> </v>
      </c>
      <c r="AL514" s="49" t="str">
        <f t="shared" si="103"/>
        <v xml:space="preserve"> </v>
      </c>
    </row>
    <row r="515" spans="1:38" ht="15.95" customHeight="1">
      <c r="A515" s="63" t="s">
        <v>184</v>
      </c>
      <c r="B515" s="63" t="s">
        <v>827</v>
      </c>
      <c r="C515" s="63" t="s">
        <v>191</v>
      </c>
      <c r="D515" s="63" t="s">
        <v>832</v>
      </c>
      <c r="E515" s="20">
        <v>8254.16</v>
      </c>
      <c r="F515" s="2">
        <f t="shared" si="104"/>
        <v>12992047.84</v>
      </c>
      <c r="G515" s="64">
        <v>2467686.96</v>
      </c>
      <c r="H515" s="41">
        <v>1017656</v>
      </c>
      <c r="I515" s="2">
        <f t="shared" si="107"/>
        <v>763242</v>
      </c>
      <c r="J515" s="41">
        <v>735189</v>
      </c>
      <c r="K515" s="41">
        <v>8516</v>
      </c>
      <c r="L515" s="41">
        <v>2426873</v>
      </c>
      <c r="M515" s="41">
        <v>73121</v>
      </c>
      <c r="N515" s="2">
        <f t="shared" si="98"/>
        <v>6474627.96</v>
      </c>
      <c r="O515" s="4">
        <f t="shared" si="99"/>
        <v>6517420</v>
      </c>
      <c r="P515" s="41">
        <v>3779</v>
      </c>
      <c r="Q515" s="41">
        <v>33</v>
      </c>
      <c r="R515" s="4">
        <f t="shared" si="108"/>
        <v>173343</v>
      </c>
      <c r="S515" s="6">
        <f t="shared" si="105"/>
        <v>601728.26399999997</v>
      </c>
      <c r="T515" s="65">
        <v>153824689</v>
      </c>
      <c r="U515" s="6">
        <f t="shared" si="111"/>
        <v>153824.68900000001</v>
      </c>
      <c r="V515" s="6">
        <f t="shared" si="109"/>
        <v>447903.57499999995</v>
      </c>
      <c r="W515" s="4">
        <f t="shared" si="106"/>
        <v>8958072</v>
      </c>
      <c r="X515" s="25">
        <f t="shared" si="100"/>
        <v>15648835</v>
      </c>
      <c r="Y515" s="26">
        <v>0</v>
      </c>
      <c r="Z515" s="22">
        <v>0</v>
      </c>
      <c r="AA515" s="4">
        <f t="shared" si="101"/>
        <v>15648835</v>
      </c>
      <c r="AB515" s="26"/>
      <c r="AC515" s="26"/>
      <c r="AD515" s="26"/>
      <c r="AE515" s="26"/>
      <c r="AF515" s="26"/>
      <c r="AG515" s="55">
        <v>0</v>
      </c>
      <c r="AH515" s="55">
        <v>0</v>
      </c>
      <c r="AI515" s="66"/>
      <c r="AJ515" s="7">
        <f t="shared" si="110"/>
        <v>15648835</v>
      </c>
      <c r="AK515" s="48" t="str">
        <f t="shared" si="102"/>
        <v xml:space="preserve"> </v>
      </c>
      <c r="AL515" s="49" t="str">
        <f t="shared" si="103"/>
        <v xml:space="preserve"> </v>
      </c>
    </row>
    <row r="516" spans="1:38" ht="15.95" customHeight="1">
      <c r="A516" s="63" t="s">
        <v>184</v>
      </c>
      <c r="B516" s="63" t="s">
        <v>827</v>
      </c>
      <c r="C516" s="63" t="s">
        <v>97</v>
      </c>
      <c r="D516" s="63" t="s">
        <v>833</v>
      </c>
      <c r="E516" s="20">
        <v>26997.9</v>
      </c>
      <c r="F516" s="2">
        <f t="shared" si="104"/>
        <v>42494694.600000001</v>
      </c>
      <c r="G516" s="64">
        <v>12212444.99</v>
      </c>
      <c r="H516" s="41">
        <v>3298947</v>
      </c>
      <c r="I516" s="2">
        <f t="shared" si="107"/>
        <v>2474210.25</v>
      </c>
      <c r="J516" s="41">
        <v>2382891</v>
      </c>
      <c r="K516" s="41">
        <v>27650</v>
      </c>
      <c r="L516" s="41">
        <v>5999828</v>
      </c>
      <c r="M516" s="41">
        <v>4537</v>
      </c>
      <c r="N516" s="2">
        <f t="shared" ref="N516:N545" si="112">SUM(G516+I516+J516+K516+L516+M516)</f>
        <v>23101561.240000002</v>
      </c>
      <c r="O516" s="4">
        <f t="shared" ref="O516:O545" si="113">IF(F516&gt;N516,ROUND(SUM(F516-N516),0),0)</f>
        <v>19393133</v>
      </c>
      <c r="P516" s="41">
        <v>10686</v>
      </c>
      <c r="Q516" s="41">
        <v>33</v>
      </c>
      <c r="R516" s="4">
        <f t="shared" si="108"/>
        <v>490167</v>
      </c>
      <c r="S516" s="6">
        <f t="shared" si="105"/>
        <v>1968146.91</v>
      </c>
      <c r="T516" s="65">
        <v>748577271</v>
      </c>
      <c r="U516" s="6">
        <f t="shared" si="111"/>
        <v>748577.27099999995</v>
      </c>
      <c r="V516" s="6">
        <f t="shared" si="109"/>
        <v>1219569.639</v>
      </c>
      <c r="W516" s="4">
        <f t="shared" si="106"/>
        <v>24391393</v>
      </c>
      <c r="X516" s="25">
        <f t="shared" ref="X516:X545" si="114">SUM(O516+R516+W516)</f>
        <v>44274693</v>
      </c>
      <c r="Y516" s="26">
        <v>0</v>
      </c>
      <c r="Z516" s="22">
        <v>0</v>
      </c>
      <c r="AA516" s="4">
        <f t="shared" ref="AA516:AA545" si="115">ROUND(X516+Z516,0)</f>
        <v>44274693</v>
      </c>
      <c r="AB516" s="26"/>
      <c r="AC516" s="26"/>
      <c r="AD516" s="26"/>
      <c r="AE516" s="26"/>
      <c r="AF516" s="26"/>
      <c r="AG516" s="55">
        <v>0</v>
      </c>
      <c r="AH516" s="55">
        <v>0</v>
      </c>
      <c r="AI516" s="55"/>
      <c r="AJ516" s="7">
        <f t="shared" si="110"/>
        <v>44274693</v>
      </c>
      <c r="AK516" s="48" t="str">
        <f t="shared" ref="AK516:AK545" si="116">IF(O516&gt;0," ",1)</f>
        <v xml:space="preserve"> </v>
      </c>
      <c r="AL516" s="49" t="str">
        <f t="shared" ref="AL516:AL545" si="117">IF(W516&gt;0," ",1)</f>
        <v xml:space="preserve"> </v>
      </c>
    </row>
    <row r="517" spans="1:38" ht="15.95" customHeight="1">
      <c r="A517" s="63" t="s">
        <v>184</v>
      </c>
      <c r="B517" s="63" t="s">
        <v>827</v>
      </c>
      <c r="C517" s="63" t="s">
        <v>208</v>
      </c>
      <c r="D517" s="63" t="s">
        <v>834</v>
      </c>
      <c r="E517" s="20">
        <v>8117.51</v>
      </c>
      <c r="F517" s="2">
        <f t="shared" ref="F517:F545" si="118">SUM(E517*$F$3)</f>
        <v>12776960.74</v>
      </c>
      <c r="G517" s="64">
        <v>5472008.5099999998</v>
      </c>
      <c r="H517" s="41">
        <v>1001599</v>
      </c>
      <c r="I517" s="2">
        <f t="shared" si="107"/>
        <v>751199.25</v>
      </c>
      <c r="J517" s="41">
        <v>723563</v>
      </c>
      <c r="K517" s="41">
        <v>8384</v>
      </c>
      <c r="L517" s="41">
        <v>1248503</v>
      </c>
      <c r="M517" s="41">
        <v>44025</v>
      </c>
      <c r="N517" s="2">
        <f t="shared" si="112"/>
        <v>8247682.7599999998</v>
      </c>
      <c r="O517" s="4">
        <f t="shared" si="113"/>
        <v>4529278</v>
      </c>
      <c r="P517" s="41">
        <v>4395</v>
      </c>
      <c r="Q517" s="41">
        <v>33</v>
      </c>
      <c r="R517" s="4">
        <f t="shared" si="108"/>
        <v>201599</v>
      </c>
      <c r="S517" s="6">
        <f t="shared" ref="S517:S545" si="119">ROUND(SUM(E517*$S$3),4)</f>
        <v>591766.47900000005</v>
      </c>
      <c r="T517" s="65">
        <v>340921675</v>
      </c>
      <c r="U517" s="6">
        <f t="shared" si="111"/>
        <v>340921.67499999999</v>
      </c>
      <c r="V517" s="6">
        <f t="shared" si="109"/>
        <v>250844.80400000006</v>
      </c>
      <c r="W517" s="4">
        <f t="shared" ref="W517:W545" si="120">IF(V517&gt;0,ROUND(SUM(V517*$W$3),0),0)</f>
        <v>5016896</v>
      </c>
      <c r="X517" s="25">
        <f t="shared" si="114"/>
        <v>9747773</v>
      </c>
      <c r="Y517" s="26">
        <v>0</v>
      </c>
      <c r="Z517" s="22">
        <v>0</v>
      </c>
      <c r="AA517" s="4">
        <f t="shared" si="115"/>
        <v>9747773</v>
      </c>
      <c r="AB517" s="26"/>
      <c r="AC517" s="26"/>
      <c r="AD517" s="26"/>
      <c r="AE517" s="26"/>
      <c r="AF517" s="26"/>
      <c r="AG517" s="55">
        <v>0</v>
      </c>
      <c r="AH517" s="55">
        <v>0</v>
      </c>
      <c r="AI517" s="55"/>
      <c r="AJ517" s="7">
        <f t="shared" si="110"/>
        <v>9747773</v>
      </c>
      <c r="AK517" s="48" t="str">
        <f t="shared" si="116"/>
        <v xml:space="preserve"> </v>
      </c>
      <c r="AL517" s="49" t="str">
        <f t="shared" si="117"/>
        <v xml:space="preserve"> </v>
      </c>
    </row>
    <row r="518" spans="1:38" ht="15.95" customHeight="1">
      <c r="A518" s="63" t="s">
        <v>184</v>
      </c>
      <c r="B518" s="63" t="s">
        <v>827</v>
      </c>
      <c r="C518" s="63" t="s">
        <v>223</v>
      </c>
      <c r="D518" s="63" t="s">
        <v>835</v>
      </c>
      <c r="E518" s="20">
        <v>16881.12</v>
      </c>
      <c r="F518" s="2">
        <f t="shared" si="118"/>
        <v>26570882.879999999</v>
      </c>
      <c r="G518" s="64">
        <v>11408599.15</v>
      </c>
      <c r="H518" s="41">
        <v>2087827</v>
      </c>
      <c r="I518" s="2">
        <f t="shared" ref="I518:I545" si="121">ROUND(H518*0.75,2)</f>
        <v>1565870.25</v>
      </c>
      <c r="J518" s="41">
        <v>1508670</v>
      </c>
      <c r="K518" s="41">
        <v>17429</v>
      </c>
      <c r="L518" s="41">
        <v>3378229</v>
      </c>
      <c r="M518" s="41">
        <v>8409</v>
      </c>
      <c r="N518" s="2">
        <f t="shared" si="112"/>
        <v>17887206.399999999</v>
      </c>
      <c r="O518" s="4">
        <f t="shared" si="113"/>
        <v>8683676</v>
      </c>
      <c r="P518" s="41">
        <v>9322</v>
      </c>
      <c r="Q518" s="41">
        <v>33</v>
      </c>
      <c r="R518" s="4">
        <f t="shared" ref="R518:R545" si="122">ROUND(SUM(P518*Q518*1.39),0)</f>
        <v>427600</v>
      </c>
      <c r="S518" s="6">
        <f t="shared" si="119"/>
        <v>1230633.648</v>
      </c>
      <c r="T518" s="65">
        <v>695462682</v>
      </c>
      <c r="U518" s="6">
        <f t="shared" si="111"/>
        <v>695462.68200000003</v>
      </c>
      <c r="V518" s="6">
        <f t="shared" ref="V518:V545" si="123">IF(S518-U518&lt;0,0,S518-U518)</f>
        <v>535170.96600000001</v>
      </c>
      <c r="W518" s="4">
        <f t="shared" si="120"/>
        <v>10703419</v>
      </c>
      <c r="X518" s="25">
        <f t="shared" si="114"/>
        <v>19814695</v>
      </c>
      <c r="Y518" s="26">
        <v>0</v>
      </c>
      <c r="Z518" s="22">
        <v>0</v>
      </c>
      <c r="AA518" s="4">
        <f t="shared" si="115"/>
        <v>19814695</v>
      </c>
      <c r="AB518" s="26"/>
      <c r="AC518" s="26"/>
      <c r="AD518" s="26"/>
      <c r="AE518" s="26"/>
      <c r="AF518" s="26"/>
      <c r="AG518" s="55">
        <v>0</v>
      </c>
      <c r="AH518" s="55">
        <v>0</v>
      </c>
      <c r="AI518" s="55"/>
      <c r="AJ518" s="7">
        <f t="shared" ref="AJ518:AJ544" si="124">SUM(AA518-AB518-AC518-AD518-AE518+AG518-AH518+AI518)</f>
        <v>19814695</v>
      </c>
      <c r="AK518" s="48" t="str">
        <f t="shared" si="116"/>
        <v xml:space="preserve"> </v>
      </c>
      <c r="AL518" s="49" t="str">
        <f t="shared" si="117"/>
        <v xml:space="preserve"> </v>
      </c>
    </row>
    <row r="519" spans="1:38" ht="15.95" customHeight="1">
      <c r="A519" s="63" t="s">
        <v>184</v>
      </c>
      <c r="B519" s="63" t="s">
        <v>827</v>
      </c>
      <c r="C519" s="63" t="s">
        <v>192</v>
      </c>
      <c r="D519" s="63" t="s">
        <v>836</v>
      </c>
      <c r="E519" s="20">
        <v>3759.66</v>
      </c>
      <c r="F519" s="2">
        <f t="shared" si="118"/>
        <v>5917704.8399999999</v>
      </c>
      <c r="G519" s="64">
        <v>1113325.8400000001</v>
      </c>
      <c r="H519" s="41">
        <v>520061</v>
      </c>
      <c r="I519" s="2">
        <f t="shared" si="121"/>
        <v>390045.75</v>
      </c>
      <c r="J519" s="41">
        <v>375584</v>
      </c>
      <c r="K519" s="41">
        <v>4367</v>
      </c>
      <c r="L519" s="41">
        <v>781804</v>
      </c>
      <c r="M519" s="41">
        <v>115341</v>
      </c>
      <c r="N519" s="2">
        <f t="shared" si="112"/>
        <v>2780467.59</v>
      </c>
      <c r="O519" s="4">
        <f t="shared" si="113"/>
        <v>3137237</v>
      </c>
      <c r="P519" s="41">
        <v>2473</v>
      </c>
      <c r="Q519" s="41">
        <v>33</v>
      </c>
      <c r="R519" s="4">
        <f t="shared" si="122"/>
        <v>113437</v>
      </c>
      <c r="S519" s="6">
        <f t="shared" si="119"/>
        <v>274079.21399999998</v>
      </c>
      <c r="T519" s="65">
        <v>67834641</v>
      </c>
      <c r="U519" s="6">
        <f t="shared" ref="U519:U545" si="125">ROUND(T519/1000,4)</f>
        <v>67834.641000000003</v>
      </c>
      <c r="V519" s="6">
        <f t="shared" si="123"/>
        <v>206244.57299999997</v>
      </c>
      <c r="W519" s="4">
        <f t="shared" si="120"/>
        <v>4124891</v>
      </c>
      <c r="X519" s="25">
        <f t="shared" si="114"/>
        <v>7375565</v>
      </c>
      <c r="Y519" s="26">
        <v>0</v>
      </c>
      <c r="Z519" s="22">
        <v>0</v>
      </c>
      <c r="AA519" s="4">
        <f t="shared" si="115"/>
        <v>7375565</v>
      </c>
      <c r="AB519" s="26"/>
      <c r="AC519" s="26"/>
      <c r="AD519" s="26"/>
      <c r="AE519" s="26"/>
      <c r="AF519" s="26"/>
      <c r="AG519" s="55">
        <v>0</v>
      </c>
      <c r="AH519" s="55">
        <v>0</v>
      </c>
      <c r="AI519" s="55"/>
      <c r="AJ519" s="7">
        <f t="shared" si="124"/>
        <v>7375565</v>
      </c>
      <c r="AK519" s="48" t="str">
        <f t="shared" si="116"/>
        <v xml:space="preserve"> </v>
      </c>
      <c r="AL519" s="49" t="str">
        <f t="shared" si="117"/>
        <v xml:space="preserve"> </v>
      </c>
    </row>
    <row r="520" spans="1:38" ht="15.95" customHeight="1">
      <c r="A520" s="63" t="s">
        <v>184</v>
      </c>
      <c r="B520" s="63" t="s">
        <v>827</v>
      </c>
      <c r="C520" s="63" t="s">
        <v>57</v>
      </c>
      <c r="D520" s="63" t="s">
        <v>837</v>
      </c>
      <c r="E520" s="20">
        <v>3787.43</v>
      </c>
      <c r="F520" s="2">
        <f t="shared" si="118"/>
        <v>5961414.8199999994</v>
      </c>
      <c r="G520" s="64">
        <v>1176394.8700000001</v>
      </c>
      <c r="H520" s="41">
        <v>497453</v>
      </c>
      <c r="I520" s="2">
        <f t="shared" si="121"/>
        <v>373089.75</v>
      </c>
      <c r="J520" s="41">
        <v>359291</v>
      </c>
      <c r="K520" s="41">
        <v>4173</v>
      </c>
      <c r="L520" s="41">
        <v>798630</v>
      </c>
      <c r="M520" s="41">
        <v>105679</v>
      </c>
      <c r="N520" s="2">
        <f t="shared" si="112"/>
        <v>2817257.62</v>
      </c>
      <c r="O520" s="4">
        <f t="shared" si="113"/>
        <v>3144157</v>
      </c>
      <c r="P520" s="41">
        <v>1629</v>
      </c>
      <c r="Q520" s="41">
        <v>33</v>
      </c>
      <c r="R520" s="4">
        <f t="shared" si="122"/>
        <v>74722</v>
      </c>
      <c r="S520" s="6">
        <f t="shared" si="119"/>
        <v>276103.647</v>
      </c>
      <c r="T520" s="65">
        <v>70714790</v>
      </c>
      <c r="U520" s="6">
        <f t="shared" si="125"/>
        <v>70714.789999999994</v>
      </c>
      <c r="V520" s="6">
        <f t="shared" si="123"/>
        <v>205388.85700000002</v>
      </c>
      <c r="W520" s="4">
        <f t="shared" si="120"/>
        <v>4107777</v>
      </c>
      <c r="X520" s="25">
        <f t="shared" si="114"/>
        <v>7326656</v>
      </c>
      <c r="Y520" s="26">
        <v>0</v>
      </c>
      <c r="Z520" s="22">
        <v>0</v>
      </c>
      <c r="AA520" s="4">
        <f t="shared" si="115"/>
        <v>7326656</v>
      </c>
      <c r="AB520" s="26"/>
      <c r="AC520" s="26"/>
      <c r="AD520" s="26"/>
      <c r="AE520" s="26"/>
      <c r="AF520" s="26"/>
      <c r="AG520" s="55">
        <v>0</v>
      </c>
      <c r="AH520" s="55">
        <v>0</v>
      </c>
      <c r="AI520" s="55"/>
      <c r="AJ520" s="7">
        <f t="shared" si="124"/>
        <v>7326656</v>
      </c>
      <c r="AK520" s="48" t="str">
        <f t="shared" si="116"/>
        <v xml:space="preserve"> </v>
      </c>
      <c r="AL520" s="49" t="str">
        <f t="shared" si="117"/>
        <v xml:space="preserve"> </v>
      </c>
    </row>
    <row r="521" spans="1:38" ht="15.95" customHeight="1">
      <c r="A521" s="63" t="s">
        <v>184</v>
      </c>
      <c r="B521" s="63" t="s">
        <v>827</v>
      </c>
      <c r="C521" s="63" t="s">
        <v>30</v>
      </c>
      <c r="D521" s="63" t="s">
        <v>838</v>
      </c>
      <c r="E521" s="20">
        <v>1839.55</v>
      </c>
      <c r="F521" s="2">
        <f t="shared" si="118"/>
        <v>2895451.6999999997</v>
      </c>
      <c r="G521" s="64">
        <v>430259.77</v>
      </c>
      <c r="H521" s="41">
        <v>173602</v>
      </c>
      <c r="I521" s="2">
        <f t="shared" si="121"/>
        <v>130201.5</v>
      </c>
      <c r="J521" s="41">
        <v>190718</v>
      </c>
      <c r="K521" s="41">
        <v>490329</v>
      </c>
      <c r="L521" s="41">
        <v>492027</v>
      </c>
      <c r="M521" s="41">
        <v>43565</v>
      </c>
      <c r="N521" s="2">
        <f t="shared" si="112"/>
        <v>1777100.27</v>
      </c>
      <c r="O521" s="4">
        <f t="shared" si="113"/>
        <v>1118351</v>
      </c>
      <c r="P521" s="41">
        <v>995</v>
      </c>
      <c r="Q521" s="41">
        <v>33</v>
      </c>
      <c r="R521" s="4">
        <f t="shared" si="122"/>
        <v>45641</v>
      </c>
      <c r="S521" s="6">
        <f t="shared" si="119"/>
        <v>134103.19500000001</v>
      </c>
      <c r="T521" s="65">
        <v>25823956</v>
      </c>
      <c r="U521" s="6">
        <f t="shared" si="125"/>
        <v>25823.955999999998</v>
      </c>
      <c r="V521" s="6">
        <f t="shared" si="123"/>
        <v>108279.239</v>
      </c>
      <c r="W521" s="4">
        <f t="shared" si="120"/>
        <v>2165585</v>
      </c>
      <c r="X521" s="25">
        <f t="shared" si="114"/>
        <v>3329577</v>
      </c>
      <c r="Y521" s="26">
        <v>0</v>
      </c>
      <c r="Z521" s="22">
        <v>0</v>
      </c>
      <c r="AA521" s="4">
        <f t="shared" si="115"/>
        <v>3329577</v>
      </c>
      <c r="AB521" s="26"/>
      <c r="AC521" s="26"/>
      <c r="AD521" s="26"/>
      <c r="AE521" s="26"/>
      <c r="AF521" s="26"/>
      <c r="AG521" s="55">
        <v>0</v>
      </c>
      <c r="AH521" s="55">
        <v>0</v>
      </c>
      <c r="AI521" s="55"/>
      <c r="AJ521" s="7">
        <f t="shared" si="124"/>
        <v>3329577</v>
      </c>
      <c r="AK521" s="48" t="str">
        <f t="shared" si="116"/>
        <v xml:space="preserve"> </v>
      </c>
      <c r="AL521" s="49" t="str">
        <f t="shared" si="117"/>
        <v xml:space="preserve"> </v>
      </c>
    </row>
    <row r="522" spans="1:38" ht="15.95" customHeight="1">
      <c r="A522" s="63" t="s">
        <v>184</v>
      </c>
      <c r="B522" s="63" t="s">
        <v>827</v>
      </c>
      <c r="C522" s="63" t="s">
        <v>94</v>
      </c>
      <c r="D522" s="63" t="s">
        <v>839</v>
      </c>
      <c r="E522" s="20">
        <v>24560.6</v>
      </c>
      <c r="F522" s="2">
        <f t="shared" si="118"/>
        <v>38658384.399999999</v>
      </c>
      <c r="G522" s="64">
        <v>11575966.520000001</v>
      </c>
      <c r="H522" s="41">
        <v>2904680</v>
      </c>
      <c r="I522" s="2">
        <f t="shared" si="121"/>
        <v>2178510</v>
      </c>
      <c r="J522" s="41">
        <v>2097880</v>
      </c>
      <c r="K522" s="41">
        <v>24372</v>
      </c>
      <c r="L522" s="41">
        <v>4227653</v>
      </c>
      <c r="M522" s="41">
        <v>0</v>
      </c>
      <c r="N522" s="2">
        <f t="shared" si="112"/>
        <v>20104381.520000003</v>
      </c>
      <c r="O522" s="4">
        <f t="shared" si="113"/>
        <v>18554003</v>
      </c>
      <c r="P522" s="41">
        <v>11060</v>
      </c>
      <c r="Q522" s="41">
        <v>33</v>
      </c>
      <c r="R522" s="4">
        <f t="shared" si="122"/>
        <v>507322</v>
      </c>
      <c r="S522" s="6">
        <f t="shared" si="119"/>
        <v>1790467.74</v>
      </c>
      <c r="T522" s="65">
        <v>721244020</v>
      </c>
      <c r="U522" s="6">
        <f t="shared" si="125"/>
        <v>721244.02</v>
      </c>
      <c r="V522" s="6">
        <f t="shared" si="123"/>
        <v>1069223.72</v>
      </c>
      <c r="W522" s="4">
        <f t="shared" si="120"/>
        <v>21384474</v>
      </c>
      <c r="X522" s="25">
        <f t="shared" si="114"/>
        <v>40445799</v>
      </c>
      <c r="Y522" s="26">
        <v>0</v>
      </c>
      <c r="Z522" s="22">
        <v>0</v>
      </c>
      <c r="AA522" s="4">
        <f t="shared" si="115"/>
        <v>40445799</v>
      </c>
      <c r="AB522" s="26">
        <v>5339</v>
      </c>
      <c r="AC522" s="26"/>
      <c r="AD522" s="26"/>
      <c r="AE522" s="26"/>
      <c r="AF522" s="26"/>
      <c r="AG522" s="55">
        <v>0</v>
      </c>
      <c r="AH522" s="55">
        <v>0</v>
      </c>
      <c r="AI522" s="55"/>
      <c r="AJ522" s="7">
        <f t="shared" si="124"/>
        <v>40440460</v>
      </c>
      <c r="AK522" s="48" t="str">
        <f t="shared" si="116"/>
        <v xml:space="preserve"> </v>
      </c>
      <c r="AL522" s="49" t="str">
        <f t="shared" si="117"/>
        <v xml:space="preserve"> </v>
      </c>
    </row>
    <row r="523" spans="1:38" ht="15.95" customHeight="1">
      <c r="A523" s="63" t="s">
        <v>184</v>
      </c>
      <c r="B523" s="63" t="s">
        <v>827</v>
      </c>
      <c r="C523" s="63" t="s">
        <v>115</v>
      </c>
      <c r="D523" s="63" t="s">
        <v>840</v>
      </c>
      <c r="E523" s="20">
        <v>1790.94</v>
      </c>
      <c r="F523" s="2">
        <f t="shared" si="118"/>
        <v>2818939.56</v>
      </c>
      <c r="G523" s="64">
        <v>602109.51</v>
      </c>
      <c r="H523" s="41">
        <v>238689</v>
      </c>
      <c r="I523" s="2">
        <f t="shared" si="121"/>
        <v>179016.75</v>
      </c>
      <c r="J523" s="41">
        <v>172402</v>
      </c>
      <c r="K523" s="41">
        <v>2002</v>
      </c>
      <c r="L523" s="41">
        <v>354649</v>
      </c>
      <c r="M523" s="41">
        <v>0</v>
      </c>
      <c r="N523" s="2">
        <f t="shared" si="112"/>
        <v>1310179.26</v>
      </c>
      <c r="O523" s="4">
        <f t="shared" si="113"/>
        <v>1508760</v>
      </c>
      <c r="P523" s="41">
        <v>1155</v>
      </c>
      <c r="Q523" s="41">
        <v>33</v>
      </c>
      <c r="R523" s="4">
        <f t="shared" si="122"/>
        <v>52980</v>
      </c>
      <c r="S523" s="6">
        <f t="shared" si="119"/>
        <v>130559.526</v>
      </c>
      <c r="T523" s="65">
        <v>37514611</v>
      </c>
      <c r="U523" s="6">
        <f t="shared" si="125"/>
        <v>37514.610999999997</v>
      </c>
      <c r="V523" s="6">
        <f t="shared" si="123"/>
        <v>93044.915000000008</v>
      </c>
      <c r="W523" s="4">
        <f t="shared" si="120"/>
        <v>1860898</v>
      </c>
      <c r="X523" s="25">
        <f t="shared" si="114"/>
        <v>3422638</v>
      </c>
      <c r="Y523" s="26">
        <v>0</v>
      </c>
      <c r="Z523" s="22">
        <v>0</v>
      </c>
      <c r="AA523" s="4">
        <f t="shared" si="115"/>
        <v>3422638</v>
      </c>
      <c r="AB523" s="26"/>
      <c r="AC523" s="26"/>
      <c r="AD523" s="26"/>
      <c r="AE523" s="26"/>
      <c r="AF523" s="26"/>
      <c r="AG523" s="55">
        <v>0</v>
      </c>
      <c r="AH523" s="55">
        <v>0</v>
      </c>
      <c r="AI523" s="55"/>
      <c r="AJ523" s="7">
        <f t="shared" si="124"/>
        <v>3422638</v>
      </c>
      <c r="AK523" s="48" t="str">
        <f t="shared" si="116"/>
        <v xml:space="preserve"> </v>
      </c>
      <c r="AL523" s="49" t="str">
        <f t="shared" si="117"/>
        <v xml:space="preserve"> </v>
      </c>
    </row>
    <row r="524" spans="1:38" ht="15.95" customHeight="1">
      <c r="A524" s="63" t="s">
        <v>184</v>
      </c>
      <c r="B524" s="63" t="s">
        <v>827</v>
      </c>
      <c r="C524" s="63" t="s">
        <v>209</v>
      </c>
      <c r="D524" s="63" t="s">
        <v>841</v>
      </c>
      <c r="E524" s="20">
        <v>13382.89</v>
      </c>
      <c r="F524" s="2">
        <f t="shared" si="118"/>
        <v>21064668.859999999</v>
      </c>
      <c r="G524" s="64">
        <v>6921915.8600000003</v>
      </c>
      <c r="H524" s="41">
        <v>1818512</v>
      </c>
      <c r="I524" s="2">
        <f t="shared" si="121"/>
        <v>1363884</v>
      </c>
      <c r="J524" s="41">
        <v>1313555</v>
      </c>
      <c r="K524" s="41">
        <v>15241</v>
      </c>
      <c r="L524" s="41">
        <v>2292965</v>
      </c>
      <c r="M524" s="41">
        <v>84840</v>
      </c>
      <c r="N524" s="2">
        <f t="shared" si="112"/>
        <v>11992400.859999999</v>
      </c>
      <c r="O524" s="4">
        <f t="shared" si="113"/>
        <v>9072268</v>
      </c>
      <c r="P524" s="41">
        <v>6775</v>
      </c>
      <c r="Q524" s="41">
        <v>33</v>
      </c>
      <c r="R524" s="4">
        <f t="shared" si="122"/>
        <v>310769</v>
      </c>
      <c r="S524" s="6">
        <f t="shared" si="119"/>
        <v>975612.68099999998</v>
      </c>
      <c r="T524" s="65">
        <v>425530298</v>
      </c>
      <c r="U524" s="6">
        <f t="shared" si="125"/>
        <v>425530.29800000001</v>
      </c>
      <c r="V524" s="6">
        <f t="shared" si="123"/>
        <v>550082.38299999991</v>
      </c>
      <c r="W524" s="4">
        <f t="shared" si="120"/>
        <v>11001648</v>
      </c>
      <c r="X524" s="25">
        <f t="shared" si="114"/>
        <v>20384685</v>
      </c>
      <c r="Y524" s="26">
        <v>0</v>
      </c>
      <c r="Z524" s="22">
        <v>0</v>
      </c>
      <c r="AA524" s="4">
        <f t="shared" si="115"/>
        <v>20384685</v>
      </c>
      <c r="AB524" s="26"/>
      <c r="AC524" s="26"/>
      <c r="AD524" s="26"/>
      <c r="AE524" s="26"/>
      <c r="AF524" s="26"/>
      <c r="AG524" s="55">
        <v>0</v>
      </c>
      <c r="AH524" s="55">
        <v>0</v>
      </c>
      <c r="AI524" s="55"/>
      <c r="AJ524" s="7">
        <f t="shared" si="124"/>
        <v>20384685</v>
      </c>
      <c r="AK524" s="48" t="str">
        <f t="shared" si="116"/>
        <v xml:space="preserve"> </v>
      </c>
      <c r="AL524" s="49" t="str">
        <f t="shared" si="117"/>
        <v xml:space="preserve"> </v>
      </c>
    </row>
    <row r="525" spans="1:38" ht="15.95" customHeight="1">
      <c r="A525" s="63" t="s">
        <v>184</v>
      </c>
      <c r="B525" s="63" t="s">
        <v>827</v>
      </c>
      <c r="C525" s="63" t="s">
        <v>198</v>
      </c>
      <c r="D525" s="63" t="s">
        <v>842</v>
      </c>
      <c r="E525" s="20">
        <v>3887.91</v>
      </c>
      <c r="F525" s="2">
        <f t="shared" si="118"/>
        <v>6119570.3399999999</v>
      </c>
      <c r="G525" s="64">
        <v>1120344.18</v>
      </c>
      <c r="H525" s="41">
        <v>466438</v>
      </c>
      <c r="I525" s="2">
        <f t="shared" si="121"/>
        <v>349828.5</v>
      </c>
      <c r="J525" s="41">
        <v>336899</v>
      </c>
      <c r="K525" s="41">
        <v>3912</v>
      </c>
      <c r="L525" s="41">
        <v>754741</v>
      </c>
      <c r="M525" s="41">
        <v>37115</v>
      </c>
      <c r="N525" s="2">
        <f t="shared" si="112"/>
        <v>2602839.6799999997</v>
      </c>
      <c r="O525" s="4">
        <f t="shared" si="113"/>
        <v>3516731</v>
      </c>
      <c r="P525" s="41">
        <v>2026</v>
      </c>
      <c r="Q525" s="41">
        <v>33</v>
      </c>
      <c r="R525" s="4">
        <f t="shared" si="122"/>
        <v>92933</v>
      </c>
      <c r="S525" s="6">
        <f t="shared" si="119"/>
        <v>283428.63900000002</v>
      </c>
      <c r="T525" s="65">
        <v>69803376</v>
      </c>
      <c r="U525" s="6">
        <f t="shared" si="125"/>
        <v>69803.376000000004</v>
      </c>
      <c r="V525" s="6">
        <f t="shared" si="123"/>
        <v>213625.26300000004</v>
      </c>
      <c r="W525" s="4">
        <f t="shared" si="120"/>
        <v>4272505</v>
      </c>
      <c r="X525" s="25">
        <f t="shared" si="114"/>
        <v>7882169</v>
      </c>
      <c r="Y525" s="26">
        <v>0</v>
      </c>
      <c r="Z525" s="22">
        <v>0</v>
      </c>
      <c r="AA525" s="4">
        <f t="shared" si="115"/>
        <v>7882169</v>
      </c>
      <c r="AB525" s="26"/>
      <c r="AC525" s="26"/>
      <c r="AD525" s="26"/>
      <c r="AE525" s="26"/>
      <c r="AF525" s="26"/>
      <c r="AG525" s="55">
        <v>0</v>
      </c>
      <c r="AH525" s="55">
        <v>0</v>
      </c>
      <c r="AI525" s="55"/>
      <c r="AJ525" s="7">
        <f t="shared" si="124"/>
        <v>7882169</v>
      </c>
      <c r="AK525" s="48" t="str">
        <f t="shared" si="116"/>
        <v xml:space="preserve"> </v>
      </c>
      <c r="AL525" s="49" t="str">
        <f t="shared" si="117"/>
        <v xml:space="preserve"> </v>
      </c>
    </row>
    <row r="526" spans="1:38" ht="15.95" customHeight="1">
      <c r="A526" s="63" t="s">
        <v>184</v>
      </c>
      <c r="B526" s="63" t="s">
        <v>827</v>
      </c>
      <c r="C526" s="63" t="s">
        <v>39</v>
      </c>
      <c r="D526" s="63" t="s">
        <v>791</v>
      </c>
      <c r="E526" s="20">
        <v>885.55</v>
      </c>
      <c r="F526" s="2">
        <f t="shared" si="118"/>
        <v>1393855.7</v>
      </c>
      <c r="G526" s="64">
        <v>229343.55</v>
      </c>
      <c r="H526" s="41">
        <v>118833</v>
      </c>
      <c r="I526" s="2">
        <f t="shared" si="121"/>
        <v>89124.75</v>
      </c>
      <c r="J526" s="41">
        <v>85837</v>
      </c>
      <c r="K526" s="41">
        <v>996</v>
      </c>
      <c r="L526" s="41">
        <v>256461</v>
      </c>
      <c r="M526" s="41">
        <v>53618</v>
      </c>
      <c r="N526" s="2">
        <f t="shared" si="112"/>
        <v>715380.3</v>
      </c>
      <c r="O526" s="4">
        <f t="shared" si="113"/>
        <v>678475</v>
      </c>
      <c r="P526" s="41">
        <v>546</v>
      </c>
      <c r="Q526" s="41">
        <v>33</v>
      </c>
      <c r="R526" s="4">
        <f t="shared" si="122"/>
        <v>25045</v>
      </c>
      <c r="S526" s="6">
        <f t="shared" si="119"/>
        <v>64556.595000000001</v>
      </c>
      <c r="T526" s="65">
        <v>13699885</v>
      </c>
      <c r="U526" s="6">
        <f t="shared" si="125"/>
        <v>13699.885</v>
      </c>
      <c r="V526" s="6">
        <f t="shared" si="123"/>
        <v>50856.71</v>
      </c>
      <c r="W526" s="4">
        <f t="shared" si="120"/>
        <v>1017134</v>
      </c>
      <c r="X526" s="25">
        <f t="shared" si="114"/>
        <v>1720654</v>
      </c>
      <c r="Y526" s="26">
        <v>0</v>
      </c>
      <c r="Z526" s="22">
        <v>0</v>
      </c>
      <c r="AA526" s="4">
        <f t="shared" si="115"/>
        <v>1720654</v>
      </c>
      <c r="AB526" s="26"/>
      <c r="AC526" s="26"/>
      <c r="AD526" s="26"/>
      <c r="AE526" s="26"/>
      <c r="AF526" s="26"/>
      <c r="AG526" s="55">
        <v>0</v>
      </c>
      <c r="AH526" s="55">
        <v>0</v>
      </c>
      <c r="AI526" s="55"/>
      <c r="AJ526" s="7">
        <f t="shared" si="124"/>
        <v>1720654</v>
      </c>
      <c r="AK526" s="48" t="str">
        <f t="shared" si="116"/>
        <v xml:space="preserve"> </v>
      </c>
      <c r="AL526" s="49" t="str">
        <f t="shared" si="117"/>
        <v xml:space="preserve"> </v>
      </c>
    </row>
    <row r="527" spans="1:38" ht="15.95" customHeight="1">
      <c r="A527" s="63" t="s">
        <v>158</v>
      </c>
      <c r="B527" s="63" t="s">
        <v>843</v>
      </c>
      <c r="C527" s="63" t="s">
        <v>52</v>
      </c>
      <c r="D527" s="63" t="s">
        <v>844</v>
      </c>
      <c r="E527" s="20">
        <v>771.52</v>
      </c>
      <c r="F527" s="2">
        <f t="shared" si="118"/>
        <v>1214372.48</v>
      </c>
      <c r="G527" s="64">
        <v>187156.98</v>
      </c>
      <c r="H527" s="41">
        <v>49932</v>
      </c>
      <c r="I527" s="2">
        <f t="shared" si="121"/>
        <v>37449</v>
      </c>
      <c r="J527" s="41">
        <v>64879</v>
      </c>
      <c r="K527" s="41">
        <v>1667</v>
      </c>
      <c r="L527" s="41">
        <v>167771</v>
      </c>
      <c r="M527" s="41">
        <v>15701</v>
      </c>
      <c r="N527" s="2">
        <f t="shared" si="112"/>
        <v>474623.98</v>
      </c>
      <c r="O527" s="4">
        <f t="shared" si="113"/>
        <v>739749</v>
      </c>
      <c r="P527" s="41">
        <v>336</v>
      </c>
      <c r="Q527" s="41">
        <v>53</v>
      </c>
      <c r="R527" s="4">
        <f t="shared" si="122"/>
        <v>24753</v>
      </c>
      <c r="S527" s="6">
        <f t="shared" si="119"/>
        <v>56243.807999999997</v>
      </c>
      <c r="T527" s="65">
        <v>11574334</v>
      </c>
      <c r="U527" s="6">
        <f t="shared" si="125"/>
        <v>11574.334000000001</v>
      </c>
      <c r="V527" s="6">
        <f t="shared" si="123"/>
        <v>44669.473999999995</v>
      </c>
      <c r="W527" s="4">
        <f t="shared" si="120"/>
        <v>893389</v>
      </c>
      <c r="X527" s="25">
        <f t="shared" si="114"/>
        <v>1657891</v>
      </c>
      <c r="Y527" s="26">
        <v>0</v>
      </c>
      <c r="Z527" s="22">
        <v>0</v>
      </c>
      <c r="AA527" s="4">
        <f t="shared" si="115"/>
        <v>1657891</v>
      </c>
      <c r="AB527" s="26"/>
      <c r="AC527" s="26"/>
      <c r="AD527" s="26"/>
      <c r="AE527" s="26"/>
      <c r="AF527" s="26"/>
      <c r="AG527" s="55">
        <v>0</v>
      </c>
      <c r="AH527" s="55">
        <v>0</v>
      </c>
      <c r="AI527" s="55"/>
      <c r="AJ527" s="7">
        <f t="shared" si="124"/>
        <v>1657891</v>
      </c>
      <c r="AK527" s="48" t="str">
        <f t="shared" si="116"/>
        <v xml:space="preserve"> </v>
      </c>
      <c r="AL527" s="49" t="str">
        <f t="shared" si="117"/>
        <v xml:space="preserve"> </v>
      </c>
    </row>
    <row r="528" spans="1:38" ht="15.95" customHeight="1">
      <c r="A528" s="63" t="s">
        <v>158</v>
      </c>
      <c r="B528" s="63" t="s">
        <v>843</v>
      </c>
      <c r="C528" s="63" t="s">
        <v>238</v>
      </c>
      <c r="D528" s="63" t="s">
        <v>845</v>
      </c>
      <c r="E528" s="20">
        <v>4790.5</v>
      </c>
      <c r="F528" s="2">
        <f t="shared" si="118"/>
        <v>7540247</v>
      </c>
      <c r="G528" s="64">
        <v>1434771.45</v>
      </c>
      <c r="H528" s="41">
        <v>356520</v>
      </c>
      <c r="I528" s="2">
        <f t="shared" si="121"/>
        <v>267390</v>
      </c>
      <c r="J528" s="41">
        <v>463229</v>
      </c>
      <c r="K528" s="41">
        <v>11904</v>
      </c>
      <c r="L528" s="41">
        <v>878102</v>
      </c>
      <c r="M528" s="41">
        <v>107048</v>
      </c>
      <c r="N528" s="2">
        <f t="shared" si="112"/>
        <v>3162444.45</v>
      </c>
      <c r="O528" s="4">
        <f t="shared" si="113"/>
        <v>4377803</v>
      </c>
      <c r="P528" s="41">
        <v>2312</v>
      </c>
      <c r="Q528" s="41">
        <v>33</v>
      </c>
      <c r="R528" s="4">
        <f t="shared" si="122"/>
        <v>106051</v>
      </c>
      <c r="S528" s="6">
        <f t="shared" si="119"/>
        <v>349227.45</v>
      </c>
      <c r="T528" s="65">
        <v>88620843</v>
      </c>
      <c r="U528" s="6">
        <f t="shared" si="125"/>
        <v>88620.842999999993</v>
      </c>
      <c r="V528" s="6">
        <f t="shared" si="123"/>
        <v>260606.60700000002</v>
      </c>
      <c r="W528" s="4">
        <f t="shared" si="120"/>
        <v>5212132</v>
      </c>
      <c r="X528" s="25">
        <f t="shared" si="114"/>
        <v>9695986</v>
      </c>
      <c r="Y528" s="26">
        <v>0</v>
      </c>
      <c r="Z528" s="22">
        <v>0</v>
      </c>
      <c r="AA528" s="4">
        <f t="shared" si="115"/>
        <v>9695986</v>
      </c>
      <c r="AB528" s="26"/>
      <c r="AC528" s="26"/>
      <c r="AD528" s="26"/>
      <c r="AE528" s="26"/>
      <c r="AF528" s="26"/>
      <c r="AG528" s="55">
        <v>0</v>
      </c>
      <c r="AH528" s="55">
        <v>0</v>
      </c>
      <c r="AI528" s="55"/>
      <c r="AJ528" s="7">
        <f t="shared" si="124"/>
        <v>9695986</v>
      </c>
      <c r="AK528" s="48" t="str">
        <f t="shared" si="116"/>
        <v xml:space="preserve"> </v>
      </c>
      <c r="AL528" s="49" t="str">
        <f t="shared" si="117"/>
        <v xml:space="preserve"> </v>
      </c>
    </row>
    <row r="529" spans="1:38" ht="15.95" customHeight="1">
      <c r="A529" s="63" t="s">
        <v>158</v>
      </c>
      <c r="B529" s="63" t="s">
        <v>843</v>
      </c>
      <c r="C529" s="63" t="s">
        <v>88</v>
      </c>
      <c r="D529" s="63" t="s">
        <v>846</v>
      </c>
      <c r="E529" s="20">
        <v>3812.09</v>
      </c>
      <c r="F529" s="2">
        <f t="shared" si="118"/>
        <v>6000229.6600000001</v>
      </c>
      <c r="G529" s="64">
        <v>950675.87</v>
      </c>
      <c r="H529" s="41">
        <v>258811</v>
      </c>
      <c r="I529" s="2">
        <f t="shared" si="121"/>
        <v>194108.25</v>
      </c>
      <c r="J529" s="41">
        <v>336130</v>
      </c>
      <c r="K529" s="41">
        <v>8658</v>
      </c>
      <c r="L529" s="41">
        <v>814210</v>
      </c>
      <c r="M529" s="41">
        <v>109150</v>
      </c>
      <c r="N529" s="2">
        <f t="shared" si="112"/>
        <v>2412932.12</v>
      </c>
      <c r="O529" s="4">
        <f t="shared" si="113"/>
        <v>3587298</v>
      </c>
      <c r="P529" s="41">
        <v>2174</v>
      </c>
      <c r="Q529" s="41">
        <v>33</v>
      </c>
      <c r="R529" s="4">
        <f t="shared" si="122"/>
        <v>99721</v>
      </c>
      <c r="S529" s="6">
        <f t="shared" si="119"/>
        <v>277901.36099999998</v>
      </c>
      <c r="T529" s="65">
        <v>60207465</v>
      </c>
      <c r="U529" s="6">
        <f t="shared" si="125"/>
        <v>60207.464999999997</v>
      </c>
      <c r="V529" s="6">
        <f t="shared" si="123"/>
        <v>217693.89599999998</v>
      </c>
      <c r="W529" s="4">
        <f t="shared" si="120"/>
        <v>4353878</v>
      </c>
      <c r="X529" s="25">
        <f t="shared" si="114"/>
        <v>8040897</v>
      </c>
      <c r="Y529" s="26">
        <v>0</v>
      </c>
      <c r="Z529" s="22">
        <v>0</v>
      </c>
      <c r="AA529" s="4">
        <f t="shared" si="115"/>
        <v>8040897</v>
      </c>
      <c r="AB529" s="26"/>
      <c r="AC529" s="26"/>
      <c r="AD529" s="26"/>
      <c r="AE529" s="26"/>
      <c r="AF529" s="26"/>
      <c r="AG529" s="55">
        <v>0</v>
      </c>
      <c r="AH529" s="55">
        <v>0</v>
      </c>
      <c r="AI529" s="55"/>
      <c r="AJ529" s="7">
        <f t="shared" si="124"/>
        <v>8040897</v>
      </c>
      <c r="AK529" s="48" t="str">
        <f t="shared" si="116"/>
        <v xml:space="preserve"> </v>
      </c>
      <c r="AL529" s="49" t="str">
        <f t="shared" si="117"/>
        <v xml:space="preserve"> </v>
      </c>
    </row>
    <row r="530" spans="1:38" ht="15.95" customHeight="1">
      <c r="A530" s="63" t="s">
        <v>158</v>
      </c>
      <c r="B530" s="63" t="s">
        <v>843</v>
      </c>
      <c r="C530" s="63" t="s">
        <v>188</v>
      </c>
      <c r="D530" s="63" t="s">
        <v>847</v>
      </c>
      <c r="E530" s="20">
        <v>899.37</v>
      </c>
      <c r="F530" s="2">
        <f t="shared" si="118"/>
        <v>1415608.3800000001</v>
      </c>
      <c r="G530" s="64">
        <v>273433.59000000003</v>
      </c>
      <c r="H530" s="41">
        <v>61785</v>
      </c>
      <c r="I530" s="2">
        <f t="shared" si="121"/>
        <v>46338.75</v>
      </c>
      <c r="J530" s="41">
        <v>80271</v>
      </c>
      <c r="K530" s="41">
        <v>2064</v>
      </c>
      <c r="L530" s="41">
        <v>201931</v>
      </c>
      <c r="M530" s="41">
        <v>58229</v>
      </c>
      <c r="N530" s="2">
        <f t="shared" si="112"/>
        <v>662267.34000000008</v>
      </c>
      <c r="O530" s="4">
        <f t="shared" si="113"/>
        <v>753341</v>
      </c>
      <c r="P530" s="41">
        <v>452</v>
      </c>
      <c r="Q530" s="41">
        <v>68</v>
      </c>
      <c r="R530" s="4">
        <f t="shared" si="122"/>
        <v>42723</v>
      </c>
      <c r="S530" s="6">
        <f t="shared" si="119"/>
        <v>65564.073000000004</v>
      </c>
      <c r="T530" s="65">
        <v>16304925</v>
      </c>
      <c r="U530" s="6">
        <f t="shared" si="125"/>
        <v>16304.924999999999</v>
      </c>
      <c r="V530" s="6">
        <f t="shared" si="123"/>
        <v>49259.148000000001</v>
      </c>
      <c r="W530" s="4">
        <f t="shared" si="120"/>
        <v>985183</v>
      </c>
      <c r="X530" s="25">
        <f t="shared" si="114"/>
        <v>1781247</v>
      </c>
      <c r="Y530" s="26">
        <v>0</v>
      </c>
      <c r="Z530" s="22">
        <v>0</v>
      </c>
      <c r="AA530" s="4">
        <f t="shared" si="115"/>
        <v>1781247</v>
      </c>
      <c r="AB530" s="26"/>
      <c r="AC530" s="26"/>
      <c r="AD530" s="26"/>
      <c r="AE530" s="26"/>
      <c r="AF530" s="26"/>
      <c r="AG530" s="55">
        <v>0</v>
      </c>
      <c r="AH530" s="55">
        <v>0</v>
      </c>
      <c r="AI530" s="55"/>
      <c r="AJ530" s="7">
        <f t="shared" si="124"/>
        <v>1781247</v>
      </c>
      <c r="AK530" s="48" t="str">
        <f t="shared" si="116"/>
        <v xml:space="preserve"> </v>
      </c>
      <c r="AL530" s="49" t="str">
        <f t="shared" si="117"/>
        <v xml:space="preserve"> </v>
      </c>
    </row>
    <row r="531" spans="1:38" ht="15.95" customHeight="1">
      <c r="A531" s="63" t="s">
        <v>189</v>
      </c>
      <c r="B531" s="63" t="s">
        <v>848</v>
      </c>
      <c r="C531" s="63" t="s">
        <v>208</v>
      </c>
      <c r="D531" s="63" t="s">
        <v>849</v>
      </c>
      <c r="E531" s="20">
        <v>1261.52</v>
      </c>
      <c r="F531" s="2">
        <f t="shared" si="118"/>
        <v>1985632.48</v>
      </c>
      <c r="G531" s="64">
        <v>174521.59</v>
      </c>
      <c r="H531" s="41">
        <v>41589</v>
      </c>
      <c r="I531" s="2">
        <f t="shared" si="121"/>
        <v>31191.75</v>
      </c>
      <c r="J531" s="41">
        <v>37487</v>
      </c>
      <c r="K531" s="41">
        <v>4561</v>
      </c>
      <c r="L531" s="41">
        <v>188988</v>
      </c>
      <c r="M531" s="41">
        <v>33517</v>
      </c>
      <c r="N531" s="2">
        <f t="shared" si="112"/>
        <v>470266.33999999997</v>
      </c>
      <c r="O531" s="4">
        <f t="shared" si="113"/>
        <v>1515366</v>
      </c>
      <c r="P531" s="41">
        <v>96</v>
      </c>
      <c r="Q531" s="41">
        <v>123</v>
      </c>
      <c r="R531" s="4">
        <f t="shared" si="122"/>
        <v>16413</v>
      </c>
      <c r="S531" s="6">
        <f t="shared" si="119"/>
        <v>91964.808000000005</v>
      </c>
      <c r="T531" s="65">
        <v>10405891</v>
      </c>
      <c r="U531" s="6">
        <f t="shared" si="125"/>
        <v>10405.891</v>
      </c>
      <c r="V531" s="6">
        <f t="shared" si="123"/>
        <v>81558.917000000001</v>
      </c>
      <c r="W531" s="4">
        <f t="shared" si="120"/>
        <v>1631178</v>
      </c>
      <c r="X531" s="25">
        <f t="shared" si="114"/>
        <v>3162957</v>
      </c>
      <c r="Y531" s="26">
        <v>0</v>
      </c>
      <c r="Z531" s="22">
        <v>0</v>
      </c>
      <c r="AA531" s="4">
        <f t="shared" si="115"/>
        <v>3162957</v>
      </c>
      <c r="AB531" s="26"/>
      <c r="AC531" s="26"/>
      <c r="AD531" s="26"/>
      <c r="AE531" s="26"/>
      <c r="AF531" s="26"/>
      <c r="AG531" s="55">
        <v>0</v>
      </c>
      <c r="AH531" s="55">
        <v>0</v>
      </c>
      <c r="AI531" s="55"/>
      <c r="AJ531" s="7">
        <f t="shared" si="124"/>
        <v>3162957</v>
      </c>
      <c r="AK531" s="48" t="str">
        <f t="shared" si="116"/>
        <v xml:space="preserve"> </v>
      </c>
      <c r="AL531" s="49" t="str">
        <f t="shared" si="117"/>
        <v xml:space="preserve"> </v>
      </c>
    </row>
    <row r="532" spans="1:38" ht="15.95" customHeight="1">
      <c r="A532" s="63" t="s">
        <v>189</v>
      </c>
      <c r="B532" s="63" t="s">
        <v>848</v>
      </c>
      <c r="C532" s="63" t="s">
        <v>57</v>
      </c>
      <c r="D532" s="63" t="s">
        <v>850</v>
      </c>
      <c r="E532" s="20">
        <v>1901.22</v>
      </c>
      <c r="F532" s="2">
        <f t="shared" si="118"/>
        <v>2992520.2800000003</v>
      </c>
      <c r="G532" s="64">
        <v>413456.3</v>
      </c>
      <c r="H532" s="41">
        <v>191313</v>
      </c>
      <c r="I532" s="2">
        <f t="shared" si="121"/>
        <v>143484.75</v>
      </c>
      <c r="J532" s="41">
        <v>172557</v>
      </c>
      <c r="K532" s="41">
        <v>20899</v>
      </c>
      <c r="L532" s="41">
        <v>501831</v>
      </c>
      <c r="M532" s="41">
        <v>53638</v>
      </c>
      <c r="N532" s="2">
        <f t="shared" si="112"/>
        <v>1305866.05</v>
      </c>
      <c r="O532" s="4">
        <f t="shared" si="113"/>
        <v>1686654</v>
      </c>
      <c r="P532" s="41">
        <v>768</v>
      </c>
      <c r="Q532" s="41">
        <v>40</v>
      </c>
      <c r="R532" s="4">
        <f t="shared" si="122"/>
        <v>42701</v>
      </c>
      <c r="S532" s="6">
        <f t="shared" si="119"/>
        <v>138598.93799999999</v>
      </c>
      <c r="T532" s="65">
        <v>25056864</v>
      </c>
      <c r="U532" s="6">
        <f t="shared" si="125"/>
        <v>25056.864000000001</v>
      </c>
      <c r="V532" s="6">
        <f t="shared" si="123"/>
        <v>113542.07399999999</v>
      </c>
      <c r="W532" s="4">
        <f t="shared" si="120"/>
        <v>2270841</v>
      </c>
      <c r="X532" s="25">
        <f t="shared" si="114"/>
        <v>4000196</v>
      </c>
      <c r="Y532" s="26">
        <v>0</v>
      </c>
      <c r="Z532" s="22">
        <v>0</v>
      </c>
      <c r="AA532" s="4">
        <f t="shared" si="115"/>
        <v>4000196</v>
      </c>
      <c r="AB532" s="26"/>
      <c r="AC532" s="26"/>
      <c r="AD532" s="26"/>
      <c r="AE532" s="26"/>
      <c r="AF532" s="26"/>
      <c r="AG532" s="55">
        <v>0</v>
      </c>
      <c r="AH532" s="55">
        <v>0</v>
      </c>
      <c r="AI532" s="55"/>
      <c r="AJ532" s="7">
        <f t="shared" si="124"/>
        <v>4000196</v>
      </c>
      <c r="AK532" s="48" t="str">
        <f t="shared" si="116"/>
        <v xml:space="preserve"> </v>
      </c>
      <c r="AL532" s="49" t="str">
        <f t="shared" si="117"/>
        <v xml:space="preserve"> </v>
      </c>
    </row>
    <row r="533" spans="1:38" ht="15.95" customHeight="1">
      <c r="A533" s="63" t="s">
        <v>189</v>
      </c>
      <c r="B533" s="63" t="s">
        <v>848</v>
      </c>
      <c r="C533" s="63" t="s">
        <v>40</v>
      </c>
      <c r="D533" s="63" t="s">
        <v>851</v>
      </c>
      <c r="E533" s="20">
        <v>1211.6199999999999</v>
      </c>
      <c r="F533" s="2">
        <f t="shared" si="118"/>
        <v>1907089.88</v>
      </c>
      <c r="G533" s="64">
        <v>480776.66</v>
      </c>
      <c r="H533" s="41">
        <v>118791</v>
      </c>
      <c r="I533" s="2">
        <f t="shared" si="121"/>
        <v>89093.25</v>
      </c>
      <c r="J533" s="41">
        <v>107116</v>
      </c>
      <c r="K533" s="41">
        <v>12998</v>
      </c>
      <c r="L533" s="41">
        <v>341755</v>
      </c>
      <c r="M533" s="41">
        <v>180812</v>
      </c>
      <c r="N533" s="2">
        <f t="shared" si="112"/>
        <v>1212550.9099999999</v>
      </c>
      <c r="O533" s="4">
        <f t="shared" si="113"/>
        <v>694539</v>
      </c>
      <c r="P533" s="41">
        <v>638</v>
      </c>
      <c r="Q533" s="41">
        <v>73</v>
      </c>
      <c r="R533" s="4">
        <f t="shared" si="122"/>
        <v>64738</v>
      </c>
      <c r="S533" s="6">
        <f t="shared" si="119"/>
        <v>88327.097999999998</v>
      </c>
      <c r="T533" s="65">
        <v>28745111</v>
      </c>
      <c r="U533" s="6">
        <f t="shared" si="125"/>
        <v>28745.111000000001</v>
      </c>
      <c r="V533" s="6">
        <f t="shared" si="123"/>
        <v>59581.986999999994</v>
      </c>
      <c r="W533" s="4">
        <f t="shared" si="120"/>
        <v>1191640</v>
      </c>
      <c r="X533" s="25">
        <f t="shared" si="114"/>
        <v>1950917</v>
      </c>
      <c r="Y533" s="26">
        <v>0</v>
      </c>
      <c r="Z533" s="22">
        <v>0</v>
      </c>
      <c r="AA533" s="4">
        <f t="shared" si="115"/>
        <v>1950917</v>
      </c>
      <c r="AB533" s="26"/>
      <c r="AC533" s="26"/>
      <c r="AD533" s="26"/>
      <c r="AE533" s="26"/>
      <c r="AF533" s="26"/>
      <c r="AG533" s="55">
        <v>0</v>
      </c>
      <c r="AH533" s="55">
        <v>0</v>
      </c>
      <c r="AI533" s="55"/>
      <c r="AJ533" s="7">
        <f t="shared" si="124"/>
        <v>1950917</v>
      </c>
      <c r="AK533" s="48" t="str">
        <f t="shared" si="116"/>
        <v xml:space="preserve"> </v>
      </c>
      <c r="AL533" s="49" t="str">
        <f t="shared" si="117"/>
        <v xml:space="preserve"> </v>
      </c>
    </row>
    <row r="534" spans="1:38" ht="15.95" customHeight="1">
      <c r="A534" s="63" t="s">
        <v>189</v>
      </c>
      <c r="B534" s="63" t="s">
        <v>848</v>
      </c>
      <c r="C534" s="63" t="s">
        <v>239</v>
      </c>
      <c r="D534" s="63" t="s">
        <v>852</v>
      </c>
      <c r="E534" s="20">
        <v>9348.32</v>
      </c>
      <c r="F534" s="2">
        <f t="shared" si="118"/>
        <v>14714255.68</v>
      </c>
      <c r="G534" s="64">
        <v>3803737.57</v>
      </c>
      <c r="H534" s="41">
        <v>930622</v>
      </c>
      <c r="I534" s="2">
        <f t="shared" si="121"/>
        <v>697966.5</v>
      </c>
      <c r="J534" s="41">
        <v>839293</v>
      </c>
      <c r="K534" s="41">
        <v>101727</v>
      </c>
      <c r="L534" s="41">
        <v>2838603</v>
      </c>
      <c r="M534" s="41">
        <v>43508</v>
      </c>
      <c r="N534" s="2">
        <f t="shared" si="112"/>
        <v>8324835.0700000003</v>
      </c>
      <c r="O534" s="4">
        <f t="shared" si="113"/>
        <v>6389421</v>
      </c>
      <c r="P534" s="41">
        <v>2919</v>
      </c>
      <c r="Q534" s="41">
        <v>33</v>
      </c>
      <c r="R534" s="4">
        <f t="shared" si="122"/>
        <v>133895</v>
      </c>
      <c r="S534" s="6">
        <f t="shared" si="119"/>
        <v>681492.52800000005</v>
      </c>
      <c r="T534" s="65">
        <v>230649493</v>
      </c>
      <c r="U534" s="6">
        <f t="shared" si="125"/>
        <v>230649.49299999999</v>
      </c>
      <c r="V534" s="6">
        <f t="shared" si="123"/>
        <v>450843.03500000003</v>
      </c>
      <c r="W534" s="4">
        <f t="shared" si="120"/>
        <v>9016861</v>
      </c>
      <c r="X534" s="25">
        <f t="shared" si="114"/>
        <v>15540177</v>
      </c>
      <c r="Y534" s="26">
        <v>0</v>
      </c>
      <c r="Z534" s="22">
        <v>0</v>
      </c>
      <c r="AA534" s="4">
        <f t="shared" si="115"/>
        <v>15540177</v>
      </c>
      <c r="AB534" s="26"/>
      <c r="AC534" s="26"/>
      <c r="AD534" s="26"/>
      <c r="AE534" s="26"/>
      <c r="AF534" s="26"/>
      <c r="AG534" s="55">
        <v>0</v>
      </c>
      <c r="AH534" s="55">
        <v>0</v>
      </c>
      <c r="AI534" s="55"/>
      <c r="AJ534" s="7">
        <f t="shared" si="124"/>
        <v>15540177</v>
      </c>
      <c r="AK534" s="48" t="str">
        <f t="shared" si="116"/>
        <v xml:space="preserve"> </v>
      </c>
      <c r="AL534" s="49" t="str">
        <f t="shared" si="117"/>
        <v xml:space="preserve"> </v>
      </c>
    </row>
    <row r="535" spans="1:38" ht="15.95" customHeight="1">
      <c r="A535" s="63" t="s">
        <v>54</v>
      </c>
      <c r="B535" s="63" t="s">
        <v>853</v>
      </c>
      <c r="C535" s="63" t="s">
        <v>52</v>
      </c>
      <c r="D535" s="63" t="s">
        <v>854</v>
      </c>
      <c r="E535" s="20">
        <v>706.72</v>
      </c>
      <c r="F535" s="2">
        <f t="shared" si="118"/>
        <v>1112377.28</v>
      </c>
      <c r="G535" s="64">
        <v>600978.54</v>
      </c>
      <c r="H535" s="41">
        <v>59485</v>
      </c>
      <c r="I535" s="2">
        <f t="shared" si="121"/>
        <v>44613.75</v>
      </c>
      <c r="J535" s="41">
        <v>47292</v>
      </c>
      <c r="K535" s="41">
        <v>426241</v>
      </c>
      <c r="L535" s="41">
        <v>165343</v>
      </c>
      <c r="M535" s="41">
        <v>67101</v>
      </c>
      <c r="N535" s="2">
        <f t="shared" si="112"/>
        <v>1351569.29</v>
      </c>
      <c r="O535" s="4">
        <f t="shared" si="113"/>
        <v>0</v>
      </c>
      <c r="P535" s="41">
        <v>149</v>
      </c>
      <c r="Q535" s="41">
        <v>130</v>
      </c>
      <c r="R535" s="4">
        <f t="shared" si="122"/>
        <v>26924</v>
      </c>
      <c r="S535" s="6">
        <f t="shared" si="119"/>
        <v>51519.887999999999</v>
      </c>
      <c r="T535" s="65">
        <v>36924154</v>
      </c>
      <c r="U535" s="6">
        <f t="shared" si="125"/>
        <v>36924.154000000002</v>
      </c>
      <c r="V535" s="6">
        <f t="shared" si="123"/>
        <v>14595.733999999997</v>
      </c>
      <c r="W535" s="4">
        <f t="shared" si="120"/>
        <v>291915</v>
      </c>
      <c r="X535" s="25">
        <f t="shared" si="114"/>
        <v>318839</v>
      </c>
      <c r="Y535" s="26">
        <v>0</v>
      </c>
      <c r="Z535" s="22">
        <v>0</v>
      </c>
      <c r="AA535" s="4">
        <f t="shared" si="115"/>
        <v>318839</v>
      </c>
      <c r="AB535" s="26"/>
      <c r="AC535" s="26"/>
      <c r="AD535" s="26"/>
      <c r="AE535" s="26"/>
      <c r="AF535" s="26"/>
      <c r="AG535" s="55">
        <v>47936</v>
      </c>
      <c r="AH535" s="55">
        <v>0</v>
      </c>
      <c r="AI535" s="55"/>
      <c r="AJ535" s="7">
        <f t="shared" si="124"/>
        <v>366775</v>
      </c>
      <c r="AK535" s="48">
        <f t="shared" si="116"/>
        <v>1</v>
      </c>
      <c r="AL535" s="49" t="str">
        <f t="shared" si="117"/>
        <v xml:space="preserve"> </v>
      </c>
    </row>
    <row r="536" spans="1:38" ht="15.95" customHeight="1">
      <c r="A536" s="63" t="s">
        <v>54</v>
      </c>
      <c r="B536" s="63" t="s">
        <v>853</v>
      </c>
      <c r="C536" s="63" t="s">
        <v>115</v>
      </c>
      <c r="D536" s="63" t="s">
        <v>855</v>
      </c>
      <c r="E536" s="20">
        <v>1090.81</v>
      </c>
      <c r="F536" s="2">
        <f t="shared" si="118"/>
        <v>1716934.94</v>
      </c>
      <c r="G536" s="64">
        <v>276255.09999999998</v>
      </c>
      <c r="H536" s="41">
        <v>125845</v>
      </c>
      <c r="I536" s="2">
        <f t="shared" si="121"/>
        <v>94383.75</v>
      </c>
      <c r="J536" s="41">
        <v>100166</v>
      </c>
      <c r="K536" s="41">
        <v>897058</v>
      </c>
      <c r="L536" s="41">
        <v>251094</v>
      </c>
      <c r="M536" s="41">
        <v>28572</v>
      </c>
      <c r="N536" s="2">
        <f t="shared" si="112"/>
        <v>1647528.85</v>
      </c>
      <c r="O536" s="4">
        <f t="shared" si="113"/>
        <v>69406</v>
      </c>
      <c r="P536" s="41">
        <v>341</v>
      </c>
      <c r="Q536" s="41">
        <v>79</v>
      </c>
      <c r="R536" s="4">
        <f t="shared" si="122"/>
        <v>37445</v>
      </c>
      <c r="S536" s="6">
        <f t="shared" si="119"/>
        <v>79520.048999999999</v>
      </c>
      <c r="T536" s="65">
        <v>17298378</v>
      </c>
      <c r="U536" s="6">
        <f t="shared" si="125"/>
        <v>17298.378000000001</v>
      </c>
      <c r="V536" s="6">
        <f t="shared" si="123"/>
        <v>62221.671000000002</v>
      </c>
      <c r="W536" s="4">
        <f t="shared" si="120"/>
        <v>1244433</v>
      </c>
      <c r="X536" s="25">
        <f t="shared" si="114"/>
        <v>1351284</v>
      </c>
      <c r="Y536" s="26">
        <v>0</v>
      </c>
      <c r="Z536" s="22">
        <v>0</v>
      </c>
      <c r="AA536" s="4">
        <f t="shared" si="115"/>
        <v>1351284</v>
      </c>
      <c r="AB536" s="26"/>
      <c r="AC536" s="26"/>
      <c r="AD536" s="26"/>
      <c r="AE536" s="26"/>
      <c r="AF536" s="26"/>
      <c r="AG536" s="55">
        <v>0</v>
      </c>
      <c r="AH536" s="55">
        <v>0</v>
      </c>
      <c r="AI536" s="55"/>
      <c r="AJ536" s="7">
        <f t="shared" si="124"/>
        <v>1351284</v>
      </c>
      <c r="AK536" s="48" t="str">
        <f t="shared" si="116"/>
        <v xml:space="preserve"> </v>
      </c>
      <c r="AL536" s="49" t="str">
        <f t="shared" si="117"/>
        <v xml:space="preserve"> </v>
      </c>
    </row>
    <row r="537" spans="1:38" ht="15.95" customHeight="1">
      <c r="A537" s="63" t="s">
        <v>54</v>
      </c>
      <c r="B537" s="63" t="s">
        <v>853</v>
      </c>
      <c r="C537" s="63" t="s">
        <v>209</v>
      </c>
      <c r="D537" s="63" t="s">
        <v>856</v>
      </c>
      <c r="E537" s="20">
        <v>708.07</v>
      </c>
      <c r="F537" s="2">
        <f t="shared" si="118"/>
        <v>1114502.1800000002</v>
      </c>
      <c r="G537" s="64">
        <v>319914.96000000002</v>
      </c>
      <c r="H537" s="41">
        <v>81557</v>
      </c>
      <c r="I537" s="2">
        <f t="shared" si="121"/>
        <v>61167.75</v>
      </c>
      <c r="J537" s="41">
        <v>64920</v>
      </c>
      <c r="K537" s="41">
        <v>582364</v>
      </c>
      <c r="L537" s="41">
        <v>131541</v>
      </c>
      <c r="M537" s="41">
        <v>41112</v>
      </c>
      <c r="N537" s="2">
        <f t="shared" si="112"/>
        <v>1201019.71</v>
      </c>
      <c r="O537" s="4">
        <f t="shared" si="113"/>
        <v>0</v>
      </c>
      <c r="P537" s="41">
        <v>231</v>
      </c>
      <c r="Q537" s="41">
        <v>90</v>
      </c>
      <c r="R537" s="4">
        <f t="shared" si="122"/>
        <v>28898</v>
      </c>
      <c r="S537" s="6">
        <f t="shared" si="119"/>
        <v>51618.303</v>
      </c>
      <c r="T537" s="65">
        <v>20266107</v>
      </c>
      <c r="U537" s="6">
        <f t="shared" si="125"/>
        <v>20266.107</v>
      </c>
      <c r="V537" s="6">
        <f t="shared" si="123"/>
        <v>31352.196</v>
      </c>
      <c r="W537" s="4">
        <f t="shared" si="120"/>
        <v>627044</v>
      </c>
      <c r="X537" s="25">
        <f t="shared" si="114"/>
        <v>655942</v>
      </c>
      <c r="Y537" s="26">
        <v>0</v>
      </c>
      <c r="Z537" s="22">
        <v>0</v>
      </c>
      <c r="AA537" s="4">
        <f t="shared" si="115"/>
        <v>655942</v>
      </c>
      <c r="AB537" s="26"/>
      <c r="AC537" s="26"/>
      <c r="AD537" s="26"/>
      <c r="AE537" s="26"/>
      <c r="AF537" s="26"/>
      <c r="AG537" s="55">
        <v>0</v>
      </c>
      <c r="AH537" s="55">
        <v>0</v>
      </c>
      <c r="AI537" s="55"/>
      <c r="AJ537" s="7">
        <f t="shared" si="124"/>
        <v>655942</v>
      </c>
      <c r="AK537" s="48">
        <f t="shared" si="116"/>
        <v>1</v>
      </c>
      <c r="AL537" s="49" t="str">
        <f t="shared" si="117"/>
        <v xml:space="preserve"> </v>
      </c>
    </row>
    <row r="538" spans="1:38" ht="15.95" customHeight="1">
      <c r="A538" s="63" t="s">
        <v>54</v>
      </c>
      <c r="B538" s="63" t="s">
        <v>853</v>
      </c>
      <c r="C538" s="63" t="s">
        <v>85</v>
      </c>
      <c r="D538" s="63" t="s">
        <v>857</v>
      </c>
      <c r="E538" s="20">
        <v>1353.02</v>
      </c>
      <c r="F538" s="2">
        <f t="shared" si="118"/>
        <v>2129653.48</v>
      </c>
      <c r="G538" s="64">
        <v>632833.07999999996</v>
      </c>
      <c r="H538" s="41">
        <v>137460</v>
      </c>
      <c r="I538" s="2">
        <f t="shared" si="121"/>
        <v>103095</v>
      </c>
      <c r="J538" s="41">
        <v>109240</v>
      </c>
      <c r="K538" s="41">
        <v>985186</v>
      </c>
      <c r="L538" s="41">
        <v>356419</v>
      </c>
      <c r="M538" s="41">
        <v>101084</v>
      </c>
      <c r="N538" s="2">
        <f t="shared" si="112"/>
        <v>2287857.08</v>
      </c>
      <c r="O538" s="4">
        <f t="shared" si="113"/>
        <v>0</v>
      </c>
      <c r="P538" s="41">
        <v>616</v>
      </c>
      <c r="Q538" s="41">
        <v>86</v>
      </c>
      <c r="R538" s="4">
        <f t="shared" si="122"/>
        <v>73637</v>
      </c>
      <c r="S538" s="6">
        <f t="shared" si="119"/>
        <v>98635.157999999996</v>
      </c>
      <c r="T538" s="65">
        <v>38307617</v>
      </c>
      <c r="U538" s="6">
        <f t="shared" si="125"/>
        <v>38307.616999999998</v>
      </c>
      <c r="V538" s="6">
        <f t="shared" si="123"/>
        <v>60327.540999999997</v>
      </c>
      <c r="W538" s="4">
        <f t="shared" si="120"/>
        <v>1206551</v>
      </c>
      <c r="X538" s="25">
        <f t="shared" si="114"/>
        <v>1280188</v>
      </c>
      <c r="Y538" s="26">
        <v>0</v>
      </c>
      <c r="Z538" s="22">
        <v>0</v>
      </c>
      <c r="AA538" s="4">
        <f t="shared" si="115"/>
        <v>1280188</v>
      </c>
      <c r="AB538" s="26"/>
      <c r="AC538" s="26"/>
      <c r="AD538" s="26"/>
      <c r="AE538" s="26"/>
      <c r="AF538" s="26"/>
      <c r="AG538" s="55">
        <v>0</v>
      </c>
      <c r="AH538" s="55">
        <v>0</v>
      </c>
      <c r="AI538" s="55"/>
      <c r="AJ538" s="7">
        <f t="shared" si="124"/>
        <v>1280188</v>
      </c>
      <c r="AK538" s="48">
        <f t="shared" si="116"/>
        <v>1</v>
      </c>
      <c r="AL538" s="49" t="str">
        <f t="shared" si="117"/>
        <v xml:space="preserve"> </v>
      </c>
    </row>
    <row r="539" spans="1:38" ht="15.95" customHeight="1">
      <c r="A539" s="63" t="s">
        <v>86</v>
      </c>
      <c r="B539" s="63" t="s">
        <v>858</v>
      </c>
      <c r="C539" s="63" t="s">
        <v>52</v>
      </c>
      <c r="D539" s="63" t="s">
        <v>859</v>
      </c>
      <c r="E539" s="20">
        <v>1645.31</v>
      </c>
      <c r="F539" s="2">
        <f t="shared" si="118"/>
        <v>2589717.94</v>
      </c>
      <c r="G539" s="64">
        <v>1521119.3800000001</v>
      </c>
      <c r="H539" s="41">
        <v>439479</v>
      </c>
      <c r="I539" s="2">
        <f t="shared" si="121"/>
        <v>329609.25</v>
      </c>
      <c r="J539" s="41">
        <v>129620</v>
      </c>
      <c r="K539" s="41">
        <v>1271109</v>
      </c>
      <c r="L539" s="41">
        <v>509182</v>
      </c>
      <c r="M539" s="41">
        <v>187955</v>
      </c>
      <c r="N539" s="2">
        <f t="shared" si="112"/>
        <v>3948594.63</v>
      </c>
      <c r="O539" s="4">
        <f t="shared" si="113"/>
        <v>0</v>
      </c>
      <c r="P539" s="41">
        <v>338</v>
      </c>
      <c r="Q539" s="41">
        <v>136</v>
      </c>
      <c r="R539" s="4">
        <f t="shared" si="122"/>
        <v>63896</v>
      </c>
      <c r="S539" s="6">
        <f t="shared" si="119"/>
        <v>119943.099</v>
      </c>
      <c r="T539" s="65">
        <v>92257228</v>
      </c>
      <c r="U539" s="6">
        <f t="shared" si="125"/>
        <v>92257.228000000003</v>
      </c>
      <c r="V539" s="6">
        <f t="shared" si="123"/>
        <v>27685.870999999999</v>
      </c>
      <c r="W539" s="4">
        <f t="shared" si="120"/>
        <v>553717</v>
      </c>
      <c r="X539" s="25">
        <f t="shared" si="114"/>
        <v>617613</v>
      </c>
      <c r="Y539" s="26">
        <v>0</v>
      </c>
      <c r="Z539" s="22">
        <v>0</v>
      </c>
      <c r="AA539" s="4">
        <f t="shared" si="115"/>
        <v>617613</v>
      </c>
      <c r="AB539" s="26"/>
      <c r="AC539" s="26"/>
      <c r="AD539" s="26"/>
      <c r="AE539" s="26"/>
      <c r="AF539" s="26"/>
      <c r="AG539" s="55">
        <v>0</v>
      </c>
      <c r="AH539" s="55">
        <v>0</v>
      </c>
      <c r="AI539" s="55"/>
      <c r="AJ539" s="7">
        <f t="shared" si="124"/>
        <v>617613</v>
      </c>
      <c r="AK539" s="48">
        <f t="shared" si="116"/>
        <v>1</v>
      </c>
      <c r="AL539" s="49" t="str">
        <f t="shared" si="117"/>
        <v xml:space="preserve"> </v>
      </c>
    </row>
    <row r="540" spans="1:38" ht="15.95" customHeight="1">
      <c r="A540" s="63" t="s">
        <v>86</v>
      </c>
      <c r="B540" s="63" t="s">
        <v>858</v>
      </c>
      <c r="C540" s="63" t="s">
        <v>97</v>
      </c>
      <c r="D540" s="63" t="s">
        <v>860</v>
      </c>
      <c r="E540" s="20">
        <v>566.24</v>
      </c>
      <c r="F540" s="2">
        <f t="shared" si="118"/>
        <v>891261.76</v>
      </c>
      <c r="G540" s="64">
        <v>855269.11</v>
      </c>
      <c r="H540" s="41">
        <v>122457</v>
      </c>
      <c r="I540" s="2">
        <f t="shared" si="121"/>
        <v>91842.75</v>
      </c>
      <c r="J540" s="41">
        <v>36134</v>
      </c>
      <c r="K540" s="41">
        <v>350980</v>
      </c>
      <c r="L540" s="41">
        <v>127119</v>
      </c>
      <c r="M540" s="41">
        <v>98559</v>
      </c>
      <c r="N540" s="2">
        <f t="shared" si="112"/>
        <v>1559903.8599999999</v>
      </c>
      <c r="O540" s="4">
        <f t="shared" si="113"/>
        <v>0</v>
      </c>
      <c r="P540" s="41">
        <v>100</v>
      </c>
      <c r="Q540" s="41">
        <v>167</v>
      </c>
      <c r="R540" s="4">
        <f t="shared" si="122"/>
        <v>23213</v>
      </c>
      <c r="S540" s="6">
        <f t="shared" si="119"/>
        <v>41278.896000000001</v>
      </c>
      <c r="T540" s="65">
        <v>49075314</v>
      </c>
      <c r="U540" s="6">
        <f t="shared" si="125"/>
        <v>49075.313999999998</v>
      </c>
      <c r="V540" s="6">
        <f t="shared" si="123"/>
        <v>0</v>
      </c>
      <c r="W540" s="4">
        <f t="shared" si="120"/>
        <v>0</v>
      </c>
      <c r="X540" s="25">
        <f t="shared" si="114"/>
        <v>23213</v>
      </c>
      <c r="Y540" s="26">
        <v>0</v>
      </c>
      <c r="Z540" s="22">
        <v>0</v>
      </c>
      <c r="AA540" s="4">
        <f t="shared" si="115"/>
        <v>23213</v>
      </c>
      <c r="AB540" s="26"/>
      <c r="AC540" s="26"/>
      <c r="AD540" s="26"/>
      <c r="AE540" s="26"/>
      <c r="AF540" s="26"/>
      <c r="AG540" s="55">
        <v>0</v>
      </c>
      <c r="AH540" s="55">
        <v>0</v>
      </c>
      <c r="AI540" s="55"/>
      <c r="AJ540" s="7">
        <f t="shared" si="124"/>
        <v>23213</v>
      </c>
      <c r="AK540" s="48">
        <f t="shared" si="116"/>
        <v>1</v>
      </c>
      <c r="AL540" s="49">
        <f t="shared" si="117"/>
        <v>1</v>
      </c>
    </row>
    <row r="541" spans="1:38" ht="15.95" customHeight="1">
      <c r="A541" s="63" t="s">
        <v>86</v>
      </c>
      <c r="B541" s="63" t="s">
        <v>858</v>
      </c>
      <c r="C541" s="63" t="s">
        <v>192</v>
      </c>
      <c r="D541" s="63" t="s">
        <v>861</v>
      </c>
      <c r="E541" s="20">
        <v>228.07</v>
      </c>
      <c r="F541" s="2">
        <f t="shared" si="118"/>
        <v>358982.18</v>
      </c>
      <c r="G541" s="64">
        <v>351984.27</v>
      </c>
      <c r="H541" s="41">
        <v>35652</v>
      </c>
      <c r="I541" s="2">
        <f t="shared" si="121"/>
        <v>26739</v>
      </c>
      <c r="J541" s="41">
        <v>10510</v>
      </c>
      <c r="K541" s="41">
        <v>102734</v>
      </c>
      <c r="L541" s="41">
        <v>53817</v>
      </c>
      <c r="M541" s="41">
        <v>99487</v>
      </c>
      <c r="N541" s="2">
        <f t="shared" si="112"/>
        <v>645271.27</v>
      </c>
      <c r="O541" s="4">
        <f t="shared" si="113"/>
        <v>0</v>
      </c>
      <c r="P541" s="41">
        <v>21</v>
      </c>
      <c r="Q541" s="41">
        <v>167</v>
      </c>
      <c r="R541" s="4">
        <f t="shared" si="122"/>
        <v>4875</v>
      </c>
      <c r="S541" s="6">
        <f t="shared" si="119"/>
        <v>16626.303</v>
      </c>
      <c r="T541" s="65">
        <v>19132939</v>
      </c>
      <c r="U541" s="6">
        <f t="shared" si="125"/>
        <v>19132.938999999998</v>
      </c>
      <c r="V541" s="6">
        <f t="shared" si="123"/>
        <v>0</v>
      </c>
      <c r="W541" s="4">
        <f t="shared" si="120"/>
        <v>0</v>
      </c>
      <c r="X541" s="25">
        <f t="shared" si="114"/>
        <v>4875</v>
      </c>
      <c r="Y541" s="26">
        <v>0</v>
      </c>
      <c r="Z541" s="22">
        <v>0</v>
      </c>
      <c r="AA541" s="4">
        <f t="shared" si="115"/>
        <v>4875</v>
      </c>
      <c r="AB541" s="26"/>
      <c r="AC541" s="26"/>
      <c r="AD541" s="26"/>
      <c r="AE541" s="26"/>
      <c r="AF541" s="26"/>
      <c r="AG541" s="55">
        <v>0</v>
      </c>
      <c r="AH541" s="55">
        <v>0</v>
      </c>
      <c r="AI541" s="55"/>
      <c r="AJ541" s="7">
        <f t="shared" si="124"/>
        <v>4875</v>
      </c>
      <c r="AK541" s="48">
        <f t="shared" si="116"/>
        <v>1</v>
      </c>
      <c r="AL541" s="49">
        <f t="shared" si="117"/>
        <v>1</v>
      </c>
    </row>
    <row r="542" spans="1:38" ht="15.95" customHeight="1">
      <c r="A542" s="63" t="s">
        <v>122</v>
      </c>
      <c r="B542" s="63" t="s">
        <v>862</v>
      </c>
      <c r="C542" s="63" t="s">
        <v>52</v>
      </c>
      <c r="D542" s="63" t="s">
        <v>863</v>
      </c>
      <c r="E542" s="20">
        <v>4590.41</v>
      </c>
      <c r="F542" s="2">
        <f t="shared" si="118"/>
        <v>7225305.3399999999</v>
      </c>
      <c r="G542" s="64">
        <v>2441330.94</v>
      </c>
      <c r="H542" s="41">
        <v>758046</v>
      </c>
      <c r="I542" s="2">
        <f t="shared" si="121"/>
        <v>568534.5</v>
      </c>
      <c r="J542" s="41">
        <v>384844</v>
      </c>
      <c r="K542" s="41">
        <v>405959</v>
      </c>
      <c r="L542" s="41">
        <v>1221490</v>
      </c>
      <c r="M542" s="41">
        <v>136462</v>
      </c>
      <c r="N542" s="2">
        <f t="shared" si="112"/>
        <v>5158620.4399999995</v>
      </c>
      <c r="O542" s="4">
        <f t="shared" si="113"/>
        <v>2066685</v>
      </c>
      <c r="P542" s="41">
        <v>2189</v>
      </c>
      <c r="Q542" s="41">
        <v>33</v>
      </c>
      <c r="R542" s="4">
        <f t="shared" si="122"/>
        <v>100409</v>
      </c>
      <c r="S542" s="6">
        <f t="shared" si="119"/>
        <v>334640.88900000002</v>
      </c>
      <c r="T542" s="65">
        <v>150779656</v>
      </c>
      <c r="U542" s="6">
        <f t="shared" si="125"/>
        <v>150779.65599999999</v>
      </c>
      <c r="V542" s="6">
        <f t="shared" si="123"/>
        <v>183861.23300000004</v>
      </c>
      <c r="W542" s="4">
        <f t="shared" si="120"/>
        <v>3677225</v>
      </c>
      <c r="X542" s="25">
        <f t="shared" si="114"/>
        <v>5844319</v>
      </c>
      <c r="Y542" s="26">
        <v>0</v>
      </c>
      <c r="Z542" s="22">
        <v>0</v>
      </c>
      <c r="AA542" s="4">
        <f t="shared" si="115"/>
        <v>5844319</v>
      </c>
      <c r="AB542" s="26"/>
      <c r="AC542" s="26"/>
      <c r="AD542" s="26"/>
      <c r="AE542" s="26"/>
      <c r="AF542" s="26"/>
      <c r="AG542" s="55">
        <v>0</v>
      </c>
      <c r="AH542" s="55">
        <v>0</v>
      </c>
      <c r="AI542" s="55">
        <v>758</v>
      </c>
      <c r="AJ542" s="7">
        <f t="shared" si="124"/>
        <v>5845077</v>
      </c>
      <c r="AK542" s="48" t="str">
        <f t="shared" si="116"/>
        <v xml:space="preserve"> </v>
      </c>
      <c r="AL542" s="49" t="str">
        <f t="shared" si="117"/>
        <v xml:space="preserve"> </v>
      </c>
    </row>
    <row r="543" spans="1:38" ht="15.95" customHeight="1">
      <c r="A543" s="63" t="s">
        <v>122</v>
      </c>
      <c r="B543" s="63" t="s">
        <v>862</v>
      </c>
      <c r="C543" s="63" t="s">
        <v>191</v>
      </c>
      <c r="D543" s="63" t="s">
        <v>864</v>
      </c>
      <c r="E543" s="20">
        <v>1005.64</v>
      </c>
      <c r="F543" s="2">
        <f t="shared" si="118"/>
        <v>1582877.3599999999</v>
      </c>
      <c r="G543" s="64">
        <v>648159.66</v>
      </c>
      <c r="H543" s="41">
        <v>142107</v>
      </c>
      <c r="I543" s="2">
        <f t="shared" si="121"/>
        <v>106580.25</v>
      </c>
      <c r="J543" s="41">
        <v>72110</v>
      </c>
      <c r="K543" s="41">
        <v>76561</v>
      </c>
      <c r="L543" s="41">
        <v>185108</v>
      </c>
      <c r="M543" s="41">
        <v>226749</v>
      </c>
      <c r="N543" s="2">
        <f t="shared" si="112"/>
        <v>1315267.9100000001</v>
      </c>
      <c r="O543" s="4">
        <f t="shared" si="113"/>
        <v>267609</v>
      </c>
      <c r="P543" s="41">
        <v>227</v>
      </c>
      <c r="Q543" s="41">
        <v>132</v>
      </c>
      <c r="R543" s="4">
        <f t="shared" si="122"/>
        <v>41650</v>
      </c>
      <c r="S543" s="6">
        <f t="shared" si="119"/>
        <v>73311.156000000003</v>
      </c>
      <c r="T543" s="65">
        <v>37638803</v>
      </c>
      <c r="U543" s="6">
        <f t="shared" si="125"/>
        <v>37638.803</v>
      </c>
      <c r="V543" s="6">
        <f t="shared" si="123"/>
        <v>35672.353000000003</v>
      </c>
      <c r="W543" s="4">
        <f t="shared" si="120"/>
        <v>713447</v>
      </c>
      <c r="X543" s="25">
        <f t="shared" si="114"/>
        <v>1022706</v>
      </c>
      <c r="Y543" s="26">
        <v>0</v>
      </c>
      <c r="Z543" s="22">
        <v>0</v>
      </c>
      <c r="AA543" s="4">
        <f t="shared" si="115"/>
        <v>1022706</v>
      </c>
      <c r="AB543" s="26">
        <v>64</v>
      </c>
      <c r="AC543" s="26"/>
      <c r="AD543" s="26"/>
      <c r="AE543" s="26"/>
      <c r="AF543" s="26">
        <v>11040</v>
      </c>
      <c r="AG543" s="55">
        <v>0</v>
      </c>
      <c r="AH543" s="55">
        <v>0</v>
      </c>
      <c r="AI543" s="55"/>
      <c r="AJ543" s="7">
        <f>SUM(AA543-AB543-AC543-AD543-AE543-AF543+AG543-AH543+AI543)</f>
        <v>1011602</v>
      </c>
      <c r="AK543" s="48" t="str">
        <f t="shared" si="116"/>
        <v xml:space="preserve"> </v>
      </c>
      <c r="AL543" s="49" t="str">
        <f t="shared" si="117"/>
        <v xml:space="preserve"> </v>
      </c>
    </row>
    <row r="544" spans="1:38" ht="15.95" customHeight="1">
      <c r="A544" s="63" t="s">
        <v>122</v>
      </c>
      <c r="B544" s="63" t="s">
        <v>862</v>
      </c>
      <c r="C544" s="63" t="s">
        <v>97</v>
      </c>
      <c r="D544" s="63" t="s">
        <v>865</v>
      </c>
      <c r="E544" s="20">
        <v>577.09</v>
      </c>
      <c r="F544" s="2">
        <f t="shared" si="118"/>
        <v>908339.66</v>
      </c>
      <c r="G544" s="64">
        <v>722004.56</v>
      </c>
      <c r="H544" s="41">
        <v>82887</v>
      </c>
      <c r="I544" s="2">
        <f t="shared" si="121"/>
        <v>62165.25</v>
      </c>
      <c r="J544" s="41">
        <v>42078</v>
      </c>
      <c r="K544" s="41">
        <v>44423</v>
      </c>
      <c r="L544" s="41">
        <v>113411</v>
      </c>
      <c r="M544" s="41">
        <v>96837</v>
      </c>
      <c r="N544" s="2">
        <f t="shared" si="112"/>
        <v>1080918.81</v>
      </c>
      <c r="O544" s="4">
        <f t="shared" si="113"/>
        <v>0</v>
      </c>
      <c r="P544" s="41">
        <v>233</v>
      </c>
      <c r="Q544" s="41">
        <v>108</v>
      </c>
      <c r="R544" s="4">
        <f t="shared" si="122"/>
        <v>34978</v>
      </c>
      <c r="S544" s="6">
        <f t="shared" si="119"/>
        <v>42069.860999999997</v>
      </c>
      <c r="T544" s="65">
        <v>41269199</v>
      </c>
      <c r="U544" s="6">
        <f t="shared" si="125"/>
        <v>41269.199000000001</v>
      </c>
      <c r="V544" s="6">
        <f t="shared" si="123"/>
        <v>800.66199999999662</v>
      </c>
      <c r="W544" s="4">
        <f t="shared" si="120"/>
        <v>16013</v>
      </c>
      <c r="X544" s="25">
        <f t="shared" si="114"/>
        <v>50991</v>
      </c>
      <c r="Y544" s="26">
        <v>0</v>
      </c>
      <c r="Z544" s="22">
        <v>0</v>
      </c>
      <c r="AA544" s="4">
        <f t="shared" si="115"/>
        <v>50991</v>
      </c>
      <c r="AB544" s="26"/>
      <c r="AC544" s="26"/>
      <c r="AD544" s="26"/>
      <c r="AE544" s="26">
        <v>479</v>
      </c>
      <c r="AF544" s="26"/>
      <c r="AG544" s="55">
        <v>0</v>
      </c>
      <c r="AH544" s="55">
        <v>0</v>
      </c>
      <c r="AI544" s="55"/>
      <c r="AJ544" s="7">
        <f t="shared" si="124"/>
        <v>50512</v>
      </c>
      <c r="AK544" s="48">
        <f t="shared" si="116"/>
        <v>1</v>
      </c>
      <c r="AL544" s="49" t="str">
        <f t="shared" si="117"/>
        <v xml:space="preserve"> </v>
      </c>
    </row>
    <row r="545" spans="1:38" ht="15.95" customHeight="1">
      <c r="A545" s="63" t="s">
        <v>122</v>
      </c>
      <c r="B545" s="63" t="s">
        <v>862</v>
      </c>
      <c r="C545" s="63" t="s">
        <v>223</v>
      </c>
      <c r="D545" s="63" t="s">
        <v>866</v>
      </c>
      <c r="E545" s="20">
        <v>269.23</v>
      </c>
      <c r="F545" s="2">
        <f t="shared" si="118"/>
        <v>423768.02</v>
      </c>
      <c r="G545" s="64">
        <v>601324.65</v>
      </c>
      <c r="H545" s="41">
        <v>34578</v>
      </c>
      <c r="I545" s="2">
        <f t="shared" si="121"/>
        <v>25933.5</v>
      </c>
      <c r="J545" s="41">
        <v>17546</v>
      </c>
      <c r="K545" s="41">
        <v>18599</v>
      </c>
      <c r="L545" s="41">
        <v>64876</v>
      </c>
      <c r="M545" s="41">
        <v>98843</v>
      </c>
      <c r="N545" s="2">
        <f t="shared" si="112"/>
        <v>827122.15</v>
      </c>
      <c r="O545" s="4">
        <f t="shared" si="113"/>
        <v>0</v>
      </c>
      <c r="P545" s="41">
        <v>58</v>
      </c>
      <c r="Q545" s="41">
        <v>167</v>
      </c>
      <c r="R545" s="4">
        <f t="shared" si="122"/>
        <v>13464</v>
      </c>
      <c r="S545" s="6">
        <f t="shared" si="119"/>
        <v>19626.866999999998</v>
      </c>
      <c r="T545" s="65">
        <v>39133406</v>
      </c>
      <c r="U545" s="6">
        <f t="shared" si="125"/>
        <v>39133.406000000003</v>
      </c>
      <c r="V545" s="6">
        <f t="shared" si="123"/>
        <v>0</v>
      </c>
      <c r="W545" s="4">
        <f t="shared" si="120"/>
        <v>0</v>
      </c>
      <c r="X545" s="25">
        <f t="shared" si="114"/>
        <v>13464</v>
      </c>
      <c r="Y545" s="26">
        <v>0</v>
      </c>
      <c r="Z545" s="22">
        <v>0</v>
      </c>
      <c r="AA545" s="4">
        <f t="shared" si="115"/>
        <v>13464</v>
      </c>
      <c r="AB545" s="26"/>
      <c r="AC545" s="26"/>
      <c r="AD545" s="26"/>
      <c r="AE545" s="26"/>
      <c r="AF545" s="26">
        <v>3770</v>
      </c>
      <c r="AG545" s="55">
        <v>0</v>
      </c>
      <c r="AH545" s="55">
        <v>0</v>
      </c>
      <c r="AI545" s="55"/>
      <c r="AJ545" s="7">
        <f>SUM(AA545-AB545-AC545-AD545-AE545-AF545+AG545-AH545+AI545)</f>
        <v>9694</v>
      </c>
      <c r="AK545" s="48">
        <f t="shared" si="116"/>
        <v>1</v>
      </c>
      <c r="AL545" s="49">
        <f t="shared" si="117"/>
        <v>1</v>
      </c>
    </row>
    <row r="546" spans="1:38" ht="15.95" customHeight="1">
      <c r="A546" s="19"/>
      <c r="B546" s="19"/>
      <c r="C546" s="19"/>
      <c r="D546" s="19"/>
      <c r="E546" s="20"/>
      <c r="G546" s="21"/>
      <c r="H546" s="42"/>
      <c r="J546" s="23"/>
      <c r="K546" s="23"/>
      <c r="L546" s="23"/>
      <c r="M546" s="44"/>
      <c r="P546" s="67"/>
      <c r="Q546" s="67"/>
      <c r="T546" s="24"/>
      <c r="Y546" s="26"/>
      <c r="Z546" s="22"/>
      <c r="AB546" s="26"/>
      <c r="AC546" s="26"/>
      <c r="AD546" s="26"/>
      <c r="AE546" s="26"/>
      <c r="AF546" s="26"/>
      <c r="AG546" s="50"/>
      <c r="AH546" s="50"/>
      <c r="AI546" s="50"/>
      <c r="AK546" s="48"/>
      <c r="AL546" s="49"/>
    </row>
    <row r="547" spans="1:38" ht="15.95" customHeight="1">
      <c r="A547" s="19"/>
      <c r="B547" s="19"/>
      <c r="C547" s="19"/>
      <c r="D547" s="19"/>
      <c r="E547" s="20"/>
      <c r="G547" s="35"/>
      <c r="H547" s="43"/>
      <c r="J547" s="23"/>
      <c r="K547" s="23"/>
      <c r="L547" s="23"/>
      <c r="M547" s="45"/>
      <c r="P547" s="60"/>
      <c r="Q547" s="60"/>
      <c r="T547" s="36"/>
      <c r="Y547" s="26"/>
      <c r="Z547" s="22"/>
      <c r="AB547" s="26"/>
      <c r="AC547" s="26"/>
      <c r="AD547" s="26"/>
      <c r="AE547" s="26"/>
      <c r="AF547" s="26"/>
      <c r="AG547" s="51"/>
      <c r="AH547" s="51"/>
      <c r="AI547" s="51"/>
      <c r="AK547" s="48"/>
      <c r="AL547" s="49"/>
    </row>
    <row r="548" spans="1:38" ht="15.95" customHeight="1">
      <c r="A548" s="19"/>
      <c r="B548" s="19"/>
      <c r="C548" s="19"/>
      <c r="D548" s="19"/>
      <c r="E548" s="20"/>
      <c r="G548" s="37"/>
      <c r="H548" s="43"/>
      <c r="J548" s="23"/>
      <c r="K548" s="23"/>
      <c r="L548" s="23"/>
      <c r="M548" s="45"/>
      <c r="P548" s="38"/>
      <c r="Q548" s="38"/>
      <c r="T548" s="39"/>
      <c r="Y548" s="26"/>
      <c r="Z548" s="22"/>
      <c r="AB548" s="26"/>
      <c r="AC548" s="26"/>
      <c r="AD548" s="26"/>
      <c r="AE548" s="26"/>
      <c r="AF548" s="26"/>
      <c r="AG548" s="51"/>
      <c r="AH548" s="51"/>
      <c r="AI548" s="51"/>
      <c r="AJ548" s="7">
        <f t="shared" ref="AJ548" si="126">SUM(AA548-AB548-AC548-AD548-AE548+AG548-AH548)</f>
        <v>0</v>
      </c>
      <c r="AK548" s="48"/>
      <c r="AL548" s="49"/>
    </row>
    <row r="549" spans="1:38" s="27" customFormat="1" ht="75.75" customHeight="1">
      <c r="A549" s="1">
        <f>COUNTA(A4:A548)</f>
        <v>542</v>
      </c>
      <c r="B549" s="27" t="s">
        <v>0</v>
      </c>
      <c r="C549" s="82" t="s">
        <v>909</v>
      </c>
      <c r="D549" s="82"/>
      <c r="E549" s="28">
        <f>SUM(E4:E548)</f>
        <v>1088587.4300000002</v>
      </c>
      <c r="F549" s="29">
        <f>SUM(F4:F548)</f>
        <v>1713436614.8199992</v>
      </c>
      <c r="G549" s="29">
        <f>SUM(G4:G548)</f>
        <v>453029099.69999981</v>
      </c>
      <c r="H549" s="30">
        <f t="shared" ref="H549:V549" si="127">SUM(H4:H548)</f>
        <v>112653312</v>
      </c>
      <c r="I549" s="29">
        <f t="shared" si="127"/>
        <v>84489984</v>
      </c>
      <c r="J549" s="30">
        <f t="shared" si="127"/>
        <v>93000002</v>
      </c>
      <c r="K549" s="30">
        <f t="shared" si="127"/>
        <v>60196841</v>
      </c>
      <c r="L549" s="30">
        <f t="shared" si="127"/>
        <v>238717326</v>
      </c>
      <c r="M549" s="30">
        <f t="shared" si="127"/>
        <v>35001277</v>
      </c>
      <c r="N549" s="29">
        <f t="shared" si="127"/>
        <v>964434529.70000041</v>
      </c>
      <c r="O549" s="30">
        <f t="shared" si="127"/>
        <v>775276408</v>
      </c>
      <c r="P549" s="31">
        <f t="shared" si="127"/>
        <v>401886</v>
      </c>
      <c r="Q549" s="31">
        <f t="shared" si="127"/>
        <v>40562</v>
      </c>
      <c r="R549" s="30">
        <f t="shared" si="127"/>
        <v>25920795</v>
      </c>
      <c r="S549" s="32">
        <f t="shared" si="127"/>
        <v>79358023.646999955</v>
      </c>
      <c r="T549" s="30">
        <f t="shared" si="127"/>
        <v>28025281460</v>
      </c>
      <c r="U549" s="32">
        <f t="shared" si="127"/>
        <v>28025281.459999997</v>
      </c>
      <c r="V549" s="32">
        <f t="shared" si="127"/>
        <v>51723968.235999994</v>
      </c>
      <c r="W549" s="30">
        <f t="shared" ref="W549:AJ549" si="128">SUM(W4:W548)</f>
        <v>1034479371</v>
      </c>
      <c r="X549" s="33">
        <f t="shared" si="128"/>
        <v>1835676574</v>
      </c>
      <c r="Y549" s="30">
        <f t="shared" si="128"/>
        <v>45306</v>
      </c>
      <c r="Z549" s="30">
        <f t="shared" si="128"/>
        <v>42096</v>
      </c>
      <c r="AA549" s="33">
        <f t="shared" si="128"/>
        <v>1835718670</v>
      </c>
      <c r="AB549" s="30">
        <f t="shared" si="128"/>
        <v>288287</v>
      </c>
      <c r="AC549" s="30">
        <f t="shared" si="128"/>
        <v>313599</v>
      </c>
      <c r="AD549" s="31">
        <f t="shared" si="128"/>
        <v>45834</v>
      </c>
      <c r="AE549" s="31">
        <f t="shared" si="128"/>
        <v>18124</v>
      </c>
      <c r="AF549" s="31">
        <f t="shared" si="128"/>
        <v>150200</v>
      </c>
      <c r="AG549" s="31">
        <f t="shared" si="128"/>
        <v>1073179</v>
      </c>
      <c r="AH549" s="30">
        <f t="shared" si="128"/>
        <v>12002</v>
      </c>
      <c r="AI549" s="52">
        <f t="shared" si="128"/>
        <v>18067</v>
      </c>
      <c r="AJ549" s="52">
        <f t="shared" si="128"/>
        <v>1835981870</v>
      </c>
      <c r="AK549" s="53">
        <f t="shared" ref="AK549:AL549" si="129">SUM(AK4:AK548)</f>
        <v>65</v>
      </c>
      <c r="AL549" s="54">
        <f t="shared" si="129"/>
        <v>30</v>
      </c>
    </row>
    <row r="550" spans="1:38" ht="14.1" customHeight="1">
      <c r="A550" s="34"/>
      <c r="B550" s="34"/>
      <c r="C550" s="34"/>
      <c r="D550" s="34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</row>
    <row r="551" spans="1:38" ht="14.1" customHeight="1">
      <c r="A551" s="34"/>
      <c r="B551" s="34"/>
      <c r="C551" s="34"/>
      <c r="D551" s="34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</row>
    <row r="552" spans="1:38" ht="14.1" customHeight="1">
      <c r="A552" s="34"/>
      <c r="B552" s="34"/>
      <c r="C552" s="34"/>
      <c r="D552" s="34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</row>
    <row r="553" spans="1:38" ht="14.1" customHeight="1">
      <c r="A553" s="34"/>
      <c r="B553" s="34"/>
      <c r="C553" s="34"/>
      <c r="D553" s="34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</row>
    <row r="554" spans="1:38" ht="14.1" customHeight="1">
      <c r="A554" s="34"/>
      <c r="B554" s="34"/>
      <c r="C554" s="34"/>
      <c r="D554" s="34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</row>
    <row r="555" spans="1:38" ht="14.1" customHeight="1">
      <c r="A555" s="34"/>
      <c r="B555" s="34"/>
      <c r="C555" s="34"/>
      <c r="D555" s="34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</row>
    <row r="556" spans="1:38" ht="14.1" customHeight="1">
      <c r="A556" s="34"/>
      <c r="B556" s="34"/>
      <c r="C556" s="34"/>
      <c r="D556" s="34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</row>
    <row r="557" spans="1:38" ht="14.1" customHeight="1">
      <c r="A557" s="34"/>
      <c r="B557" s="34"/>
      <c r="C557" s="34"/>
      <c r="D557" s="34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</row>
    <row r="558" spans="1:38" ht="14.1" customHeight="1">
      <c r="A558" s="34"/>
      <c r="B558" s="34"/>
      <c r="C558" s="34"/>
      <c r="D558" s="34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</row>
    <row r="559" spans="1:38" ht="14.1" customHeight="1">
      <c r="A559" s="34"/>
      <c r="B559" s="34"/>
      <c r="C559" s="34"/>
      <c r="D559" s="34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</row>
  </sheetData>
  <mergeCells count="12">
    <mergeCell ref="AC1:AC3"/>
    <mergeCell ref="C549:D549"/>
    <mergeCell ref="X1:X2"/>
    <mergeCell ref="AB1:AB3"/>
    <mergeCell ref="AF1:AF3"/>
    <mergeCell ref="AE1:AE3"/>
    <mergeCell ref="AD1:AD3"/>
    <mergeCell ref="AL1:AL3"/>
    <mergeCell ref="AK1:AK3"/>
    <mergeCell ref="AI1:AI3"/>
    <mergeCell ref="AH1:AH3"/>
    <mergeCell ref="AG1:AG3"/>
  </mergeCells>
  <printOptions horizontalCentered="1" gridLines="1"/>
  <pageMargins left="0" right="0" top="0.4" bottom="0.37" header="0.28999999999999998" footer="0.24"/>
  <pageSetup paperSize="5" scale="53" pageOrder="overThenDown" orientation="landscape" r:id="rId1"/>
  <headerFooter alignWithMargins="0">
    <oddHeader>&amp;C&amp;"Times,Regular"&amp;F&amp;R&amp;"Times,Regular"04/11/14</oddHeader>
    <oddFooter>&amp;C&amp;"Times,Regular"Page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FY14 Final 060614</vt:lpstr>
      <vt:lpstr>'FY14 Final 060614'!Print_Area</vt:lpstr>
      <vt:lpstr>'FY14 Final 060614'!Print_Titles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Kimberly Ivester</cp:lastModifiedBy>
  <cp:lastPrinted>2014-06-06T19:21:33Z</cp:lastPrinted>
  <dcterms:created xsi:type="dcterms:W3CDTF">2004-06-14T13:04:16Z</dcterms:created>
  <dcterms:modified xsi:type="dcterms:W3CDTF">2019-03-25T18:43:51Z</dcterms:modified>
</cp:coreProperties>
</file>