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pt\Financial Services\State Aid\Calculation Sheets for Web posting\FY2012\"/>
    </mc:Choice>
  </mc:AlternateContent>
  <bookViews>
    <workbookView xWindow="0" yWindow="0" windowWidth="26310" windowHeight="10650" tabRatio="751"/>
  </bookViews>
  <sheets>
    <sheet name="060812 Final" sheetId="1" r:id="rId1"/>
  </sheets>
  <definedNames>
    <definedName name="_xlnm.Print_Area" localSheetId="0">'060812 Final'!$A$4:$AD$545</definedName>
    <definedName name="_xlnm.Print_Titles" localSheetId="0">'060812 Final'!$1:$3</definedName>
  </definedNames>
  <calcPr calcId="162913"/>
</workbook>
</file>

<file path=xl/calcChain.xml><?xml version="1.0" encoding="utf-8"?>
<calcChain xmlns="http://schemas.openxmlformats.org/spreadsheetml/2006/main">
  <c r="S544" i="1" l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U357" i="1" l="1"/>
  <c r="R357" i="1"/>
  <c r="I357" i="1"/>
  <c r="N357" i="1" s="1"/>
  <c r="R337" i="1"/>
  <c r="I337" i="1"/>
  <c r="N337" i="1" s="1"/>
  <c r="U86" i="1"/>
  <c r="R86" i="1"/>
  <c r="I86" i="1"/>
  <c r="N86" i="1" s="1"/>
  <c r="E545" i="1"/>
  <c r="U544" i="1"/>
  <c r="R544" i="1"/>
  <c r="I544" i="1"/>
  <c r="N544" i="1" s="1"/>
  <c r="V357" i="1" l="1"/>
  <c r="O357" i="1"/>
  <c r="V337" i="1"/>
  <c r="O337" i="1"/>
  <c r="AF337" i="1" s="1"/>
  <c r="V86" i="1"/>
  <c r="O86" i="1"/>
  <c r="AF86" i="1" s="1"/>
  <c r="O544" i="1"/>
  <c r="AF544" i="1" s="1"/>
  <c r="V544" i="1"/>
  <c r="U543" i="1"/>
  <c r="U542" i="1"/>
  <c r="U541" i="1"/>
  <c r="U540" i="1"/>
  <c r="U539" i="1"/>
  <c r="U538" i="1"/>
  <c r="U537" i="1"/>
  <c r="U536" i="1"/>
  <c r="U535" i="1"/>
  <c r="U534" i="1"/>
  <c r="U533" i="1"/>
  <c r="U532" i="1"/>
  <c r="U531" i="1"/>
  <c r="U530" i="1"/>
  <c r="U529" i="1"/>
  <c r="U528" i="1"/>
  <c r="U527" i="1"/>
  <c r="U526" i="1"/>
  <c r="U525" i="1"/>
  <c r="U524" i="1"/>
  <c r="U523" i="1"/>
  <c r="U522" i="1"/>
  <c r="U521" i="1"/>
  <c r="U520" i="1"/>
  <c r="U519" i="1"/>
  <c r="U518" i="1"/>
  <c r="U517" i="1"/>
  <c r="U516" i="1"/>
  <c r="U515" i="1"/>
  <c r="U514" i="1"/>
  <c r="U513" i="1"/>
  <c r="U512" i="1"/>
  <c r="U511" i="1"/>
  <c r="U510" i="1"/>
  <c r="U509" i="1"/>
  <c r="U508" i="1"/>
  <c r="U507" i="1"/>
  <c r="U506" i="1"/>
  <c r="U505" i="1"/>
  <c r="U504" i="1"/>
  <c r="U503" i="1"/>
  <c r="U502" i="1"/>
  <c r="U501" i="1"/>
  <c r="U500" i="1"/>
  <c r="U499" i="1"/>
  <c r="U498" i="1"/>
  <c r="U497" i="1"/>
  <c r="U496" i="1"/>
  <c r="U495" i="1"/>
  <c r="U494" i="1"/>
  <c r="U493" i="1"/>
  <c r="U492" i="1"/>
  <c r="U491" i="1"/>
  <c r="U490" i="1"/>
  <c r="U489" i="1"/>
  <c r="U488" i="1"/>
  <c r="U487" i="1"/>
  <c r="U486" i="1"/>
  <c r="U485" i="1"/>
  <c r="U484" i="1"/>
  <c r="U483" i="1"/>
  <c r="U482" i="1"/>
  <c r="U481" i="1"/>
  <c r="U480" i="1"/>
  <c r="U479" i="1"/>
  <c r="U478" i="1"/>
  <c r="U477" i="1"/>
  <c r="U476" i="1"/>
  <c r="U475" i="1"/>
  <c r="U474" i="1"/>
  <c r="U473" i="1"/>
  <c r="U472" i="1"/>
  <c r="U471" i="1"/>
  <c r="U470" i="1"/>
  <c r="U469" i="1"/>
  <c r="U468" i="1"/>
  <c r="U467" i="1"/>
  <c r="U466" i="1"/>
  <c r="U465" i="1"/>
  <c r="U464" i="1"/>
  <c r="U463" i="1"/>
  <c r="U462" i="1"/>
  <c r="U461" i="1"/>
  <c r="U460" i="1"/>
  <c r="U459" i="1"/>
  <c r="U458" i="1"/>
  <c r="U457" i="1"/>
  <c r="U456" i="1"/>
  <c r="U455" i="1"/>
  <c r="U454" i="1"/>
  <c r="U453" i="1"/>
  <c r="U452" i="1"/>
  <c r="U451" i="1"/>
  <c r="U450" i="1"/>
  <c r="U449" i="1"/>
  <c r="U448" i="1"/>
  <c r="U447" i="1"/>
  <c r="U446" i="1"/>
  <c r="U445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V413" i="1" s="1"/>
  <c r="W413" i="1" s="1"/>
  <c r="U412" i="1"/>
  <c r="V412" i="1" s="1"/>
  <c r="W412" i="1" s="1"/>
  <c r="U411" i="1"/>
  <c r="U410" i="1"/>
  <c r="U409" i="1"/>
  <c r="V409" i="1" s="1"/>
  <c r="W409" i="1" s="1"/>
  <c r="U408" i="1"/>
  <c r="V408" i="1" s="1"/>
  <c r="W408" i="1" s="1"/>
  <c r="U407" i="1"/>
  <c r="U406" i="1"/>
  <c r="U405" i="1"/>
  <c r="V405" i="1" s="1"/>
  <c r="W405" i="1" s="1"/>
  <c r="U404" i="1"/>
  <c r="V404" i="1" s="1"/>
  <c r="W404" i="1" s="1"/>
  <c r="U403" i="1"/>
  <c r="U402" i="1"/>
  <c r="U401" i="1"/>
  <c r="V401" i="1" s="1"/>
  <c r="W401" i="1" s="1"/>
  <c r="U400" i="1"/>
  <c r="V400" i="1" s="1"/>
  <c r="W400" i="1" s="1"/>
  <c r="U399" i="1"/>
  <c r="U398" i="1"/>
  <c r="U397" i="1"/>
  <c r="V397" i="1" s="1"/>
  <c r="W397" i="1" s="1"/>
  <c r="U396" i="1"/>
  <c r="V396" i="1" s="1"/>
  <c r="W396" i="1" s="1"/>
  <c r="U395" i="1"/>
  <c r="U394" i="1"/>
  <c r="U393" i="1"/>
  <c r="V393" i="1" s="1"/>
  <c r="W393" i="1" s="1"/>
  <c r="U392" i="1"/>
  <c r="V392" i="1" s="1"/>
  <c r="W392" i="1" s="1"/>
  <c r="U391" i="1"/>
  <c r="U390" i="1"/>
  <c r="U389" i="1"/>
  <c r="V389" i="1" s="1"/>
  <c r="W389" i="1" s="1"/>
  <c r="U388" i="1"/>
  <c r="V388" i="1" s="1"/>
  <c r="W388" i="1" s="1"/>
  <c r="U387" i="1"/>
  <c r="U386" i="1"/>
  <c r="U385" i="1"/>
  <c r="V385" i="1" s="1"/>
  <c r="W385" i="1" s="1"/>
  <c r="U384" i="1"/>
  <c r="V384" i="1" s="1"/>
  <c r="W384" i="1" s="1"/>
  <c r="U383" i="1"/>
  <c r="U382" i="1"/>
  <c r="U381" i="1"/>
  <c r="V381" i="1" s="1"/>
  <c r="W381" i="1" s="1"/>
  <c r="U380" i="1"/>
  <c r="V380" i="1" s="1"/>
  <c r="W380" i="1" s="1"/>
  <c r="U379" i="1"/>
  <c r="U378" i="1"/>
  <c r="U377" i="1"/>
  <c r="V377" i="1" s="1"/>
  <c r="W377" i="1" s="1"/>
  <c r="U376" i="1"/>
  <c r="V376" i="1" s="1"/>
  <c r="W376" i="1" s="1"/>
  <c r="U375" i="1"/>
  <c r="U374" i="1"/>
  <c r="U373" i="1"/>
  <c r="V373" i="1" s="1"/>
  <c r="W373" i="1" s="1"/>
  <c r="U372" i="1"/>
  <c r="V372" i="1" s="1"/>
  <c r="W372" i="1" s="1"/>
  <c r="U371" i="1"/>
  <c r="U370" i="1"/>
  <c r="U369" i="1"/>
  <c r="V369" i="1" s="1"/>
  <c r="W369" i="1" s="1"/>
  <c r="U368" i="1"/>
  <c r="V368" i="1" s="1"/>
  <c r="W368" i="1" s="1"/>
  <c r="U367" i="1"/>
  <c r="U366" i="1"/>
  <c r="U365" i="1"/>
  <c r="V365" i="1" s="1"/>
  <c r="W365" i="1" s="1"/>
  <c r="U364" i="1"/>
  <c r="V364" i="1" s="1"/>
  <c r="W364" i="1" s="1"/>
  <c r="U363" i="1"/>
  <c r="U362" i="1"/>
  <c r="U361" i="1"/>
  <c r="V361" i="1" s="1"/>
  <c r="W361" i="1" s="1"/>
  <c r="U360" i="1"/>
  <c r="V360" i="1" s="1"/>
  <c r="W360" i="1" s="1"/>
  <c r="U359" i="1"/>
  <c r="U358" i="1"/>
  <c r="U356" i="1"/>
  <c r="V356" i="1" s="1"/>
  <c r="W356" i="1" s="1"/>
  <c r="U355" i="1"/>
  <c r="V355" i="1" s="1"/>
  <c r="W355" i="1" s="1"/>
  <c r="U354" i="1"/>
  <c r="U353" i="1"/>
  <c r="U352" i="1"/>
  <c r="V352" i="1" s="1"/>
  <c r="W352" i="1" s="1"/>
  <c r="U351" i="1"/>
  <c r="V351" i="1" s="1"/>
  <c r="W351" i="1" s="1"/>
  <c r="U350" i="1"/>
  <c r="U349" i="1"/>
  <c r="U348" i="1"/>
  <c r="V348" i="1" s="1"/>
  <c r="W348" i="1" s="1"/>
  <c r="U347" i="1"/>
  <c r="V347" i="1" s="1"/>
  <c r="W347" i="1" s="1"/>
  <c r="U346" i="1"/>
  <c r="U345" i="1"/>
  <c r="U344" i="1"/>
  <c r="V344" i="1" s="1"/>
  <c r="W344" i="1" s="1"/>
  <c r="U343" i="1"/>
  <c r="V343" i="1" s="1"/>
  <c r="W343" i="1" s="1"/>
  <c r="U342" i="1"/>
  <c r="U341" i="1"/>
  <c r="U340" i="1"/>
  <c r="V340" i="1" s="1"/>
  <c r="W340" i="1" s="1"/>
  <c r="U339" i="1"/>
  <c r="V339" i="1" s="1"/>
  <c r="W339" i="1" s="1"/>
  <c r="U338" i="1"/>
  <c r="U336" i="1"/>
  <c r="U335" i="1"/>
  <c r="V335" i="1" s="1"/>
  <c r="W335" i="1" s="1"/>
  <c r="U334" i="1"/>
  <c r="V334" i="1" s="1"/>
  <c r="W334" i="1" s="1"/>
  <c r="U333" i="1"/>
  <c r="U332" i="1"/>
  <c r="U331" i="1"/>
  <c r="V331" i="1" s="1"/>
  <c r="W331" i="1" s="1"/>
  <c r="U330" i="1"/>
  <c r="V330" i="1" s="1"/>
  <c r="W330" i="1" s="1"/>
  <c r="U329" i="1"/>
  <c r="U328" i="1"/>
  <c r="U327" i="1"/>
  <c r="V327" i="1" s="1"/>
  <c r="W327" i="1" s="1"/>
  <c r="U326" i="1"/>
  <c r="V326" i="1" s="1"/>
  <c r="W326" i="1" s="1"/>
  <c r="U325" i="1"/>
  <c r="U324" i="1"/>
  <c r="U323" i="1"/>
  <c r="V323" i="1" s="1"/>
  <c r="W323" i="1" s="1"/>
  <c r="U322" i="1"/>
  <c r="V322" i="1" s="1"/>
  <c r="W322" i="1" s="1"/>
  <c r="U321" i="1"/>
  <c r="U320" i="1"/>
  <c r="U319" i="1"/>
  <c r="V319" i="1" s="1"/>
  <c r="W319" i="1" s="1"/>
  <c r="U318" i="1"/>
  <c r="V318" i="1" s="1"/>
  <c r="W318" i="1" s="1"/>
  <c r="U317" i="1"/>
  <c r="U316" i="1"/>
  <c r="U315" i="1"/>
  <c r="V315" i="1" s="1"/>
  <c r="W315" i="1" s="1"/>
  <c r="U314" i="1"/>
  <c r="V314" i="1" s="1"/>
  <c r="W314" i="1" s="1"/>
  <c r="U313" i="1"/>
  <c r="U312" i="1"/>
  <c r="U311" i="1"/>
  <c r="V311" i="1" s="1"/>
  <c r="W311" i="1" s="1"/>
  <c r="U310" i="1"/>
  <c r="V310" i="1" s="1"/>
  <c r="W310" i="1" s="1"/>
  <c r="U309" i="1"/>
  <c r="U308" i="1"/>
  <c r="U307" i="1"/>
  <c r="V307" i="1" s="1"/>
  <c r="W307" i="1" s="1"/>
  <c r="U306" i="1"/>
  <c r="V306" i="1" s="1"/>
  <c r="W306" i="1" s="1"/>
  <c r="U305" i="1"/>
  <c r="U304" i="1"/>
  <c r="U303" i="1"/>
  <c r="V303" i="1" s="1"/>
  <c r="W303" i="1" s="1"/>
  <c r="U302" i="1"/>
  <c r="V302" i="1" s="1"/>
  <c r="W302" i="1" s="1"/>
  <c r="U301" i="1"/>
  <c r="U300" i="1"/>
  <c r="U299" i="1"/>
  <c r="V299" i="1" s="1"/>
  <c r="W299" i="1" s="1"/>
  <c r="U298" i="1"/>
  <c r="V298" i="1" s="1"/>
  <c r="W298" i="1" s="1"/>
  <c r="U297" i="1"/>
  <c r="U296" i="1"/>
  <c r="U295" i="1"/>
  <c r="V295" i="1" s="1"/>
  <c r="W295" i="1" s="1"/>
  <c r="U294" i="1"/>
  <c r="V294" i="1" s="1"/>
  <c r="W294" i="1" s="1"/>
  <c r="U293" i="1"/>
  <c r="U292" i="1"/>
  <c r="U291" i="1"/>
  <c r="V291" i="1" s="1"/>
  <c r="W291" i="1" s="1"/>
  <c r="U290" i="1"/>
  <c r="V290" i="1" s="1"/>
  <c r="W290" i="1" s="1"/>
  <c r="U289" i="1"/>
  <c r="U288" i="1"/>
  <c r="U287" i="1"/>
  <c r="V287" i="1" s="1"/>
  <c r="W287" i="1" s="1"/>
  <c r="U286" i="1"/>
  <c r="V286" i="1" s="1"/>
  <c r="W286" i="1" s="1"/>
  <c r="U285" i="1"/>
  <c r="U284" i="1"/>
  <c r="U283" i="1"/>
  <c r="V283" i="1" s="1"/>
  <c r="W283" i="1" s="1"/>
  <c r="U282" i="1"/>
  <c r="V282" i="1" s="1"/>
  <c r="W282" i="1" s="1"/>
  <c r="U281" i="1"/>
  <c r="U280" i="1"/>
  <c r="U279" i="1"/>
  <c r="V279" i="1" s="1"/>
  <c r="W279" i="1" s="1"/>
  <c r="U278" i="1"/>
  <c r="V278" i="1" s="1"/>
  <c r="W278" i="1" s="1"/>
  <c r="U277" i="1"/>
  <c r="U276" i="1"/>
  <c r="U275" i="1"/>
  <c r="V275" i="1" s="1"/>
  <c r="W275" i="1" s="1"/>
  <c r="U274" i="1"/>
  <c r="V274" i="1" s="1"/>
  <c r="W274" i="1" s="1"/>
  <c r="U273" i="1"/>
  <c r="U272" i="1"/>
  <c r="U271" i="1"/>
  <c r="V271" i="1" s="1"/>
  <c r="W271" i="1" s="1"/>
  <c r="U270" i="1"/>
  <c r="V270" i="1" s="1"/>
  <c r="W270" i="1" s="1"/>
  <c r="U269" i="1"/>
  <c r="U268" i="1"/>
  <c r="U267" i="1"/>
  <c r="V267" i="1" s="1"/>
  <c r="W267" i="1" s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V543" i="1"/>
  <c r="W543" i="1" s="1"/>
  <c r="V542" i="1"/>
  <c r="W542" i="1" s="1"/>
  <c r="V415" i="1"/>
  <c r="W415" i="1" s="1"/>
  <c r="V414" i="1"/>
  <c r="W414" i="1" s="1"/>
  <c r="V411" i="1"/>
  <c r="W411" i="1" s="1"/>
  <c r="V410" i="1"/>
  <c r="W410" i="1" s="1"/>
  <c r="V407" i="1"/>
  <c r="W407" i="1" s="1"/>
  <c r="V406" i="1"/>
  <c r="W406" i="1" s="1"/>
  <c r="V403" i="1"/>
  <c r="W403" i="1" s="1"/>
  <c r="V402" i="1"/>
  <c r="W402" i="1" s="1"/>
  <c r="V399" i="1"/>
  <c r="W399" i="1" s="1"/>
  <c r="V398" i="1"/>
  <c r="W398" i="1" s="1"/>
  <c r="V395" i="1"/>
  <c r="W395" i="1" s="1"/>
  <c r="V394" i="1"/>
  <c r="W394" i="1" s="1"/>
  <c r="V391" i="1"/>
  <c r="W391" i="1" s="1"/>
  <c r="V390" i="1"/>
  <c r="W390" i="1" s="1"/>
  <c r="V387" i="1"/>
  <c r="W387" i="1" s="1"/>
  <c r="V386" i="1"/>
  <c r="W386" i="1" s="1"/>
  <c r="V383" i="1"/>
  <c r="W383" i="1" s="1"/>
  <c r="V382" i="1"/>
  <c r="W382" i="1" s="1"/>
  <c r="V379" i="1"/>
  <c r="W379" i="1" s="1"/>
  <c r="V378" i="1"/>
  <c r="W378" i="1" s="1"/>
  <c r="V375" i="1"/>
  <c r="W375" i="1" s="1"/>
  <c r="V374" i="1"/>
  <c r="W374" i="1" s="1"/>
  <c r="V371" i="1"/>
  <c r="W371" i="1" s="1"/>
  <c r="V370" i="1"/>
  <c r="W370" i="1" s="1"/>
  <c r="V367" i="1"/>
  <c r="W367" i="1" s="1"/>
  <c r="V366" i="1"/>
  <c r="W366" i="1" s="1"/>
  <c r="V363" i="1"/>
  <c r="W363" i="1" s="1"/>
  <c r="V362" i="1"/>
  <c r="W362" i="1" s="1"/>
  <c r="V359" i="1"/>
  <c r="W359" i="1" s="1"/>
  <c r="V358" i="1"/>
  <c r="W358" i="1" s="1"/>
  <c r="V354" i="1"/>
  <c r="W354" i="1" s="1"/>
  <c r="V353" i="1"/>
  <c r="W353" i="1" s="1"/>
  <c r="V350" i="1"/>
  <c r="W350" i="1" s="1"/>
  <c r="V349" i="1"/>
  <c r="W349" i="1" s="1"/>
  <c r="V346" i="1"/>
  <c r="W346" i="1" s="1"/>
  <c r="V345" i="1"/>
  <c r="W345" i="1" s="1"/>
  <c r="V342" i="1"/>
  <c r="W342" i="1" s="1"/>
  <c r="V341" i="1"/>
  <c r="W341" i="1" s="1"/>
  <c r="V338" i="1"/>
  <c r="W338" i="1" s="1"/>
  <c r="V336" i="1"/>
  <c r="W336" i="1" s="1"/>
  <c r="V333" i="1"/>
  <c r="W333" i="1" s="1"/>
  <c r="V332" i="1"/>
  <c r="W332" i="1" s="1"/>
  <c r="V329" i="1"/>
  <c r="W329" i="1" s="1"/>
  <c r="V328" i="1"/>
  <c r="W328" i="1" s="1"/>
  <c r="V325" i="1"/>
  <c r="W325" i="1" s="1"/>
  <c r="V324" i="1"/>
  <c r="W324" i="1" s="1"/>
  <c r="V321" i="1"/>
  <c r="W321" i="1" s="1"/>
  <c r="V320" i="1"/>
  <c r="W320" i="1" s="1"/>
  <c r="V317" i="1"/>
  <c r="W317" i="1" s="1"/>
  <c r="V316" i="1"/>
  <c r="W316" i="1" s="1"/>
  <c r="V313" i="1"/>
  <c r="W313" i="1" s="1"/>
  <c r="V312" i="1"/>
  <c r="W312" i="1" s="1"/>
  <c r="V309" i="1"/>
  <c r="W309" i="1" s="1"/>
  <c r="V308" i="1"/>
  <c r="W308" i="1" s="1"/>
  <c r="V305" i="1"/>
  <c r="W305" i="1" s="1"/>
  <c r="V304" i="1"/>
  <c r="W304" i="1" s="1"/>
  <c r="V301" i="1"/>
  <c r="W301" i="1" s="1"/>
  <c r="V300" i="1"/>
  <c r="W300" i="1" s="1"/>
  <c r="V297" i="1"/>
  <c r="W297" i="1" s="1"/>
  <c r="V296" i="1"/>
  <c r="W296" i="1" s="1"/>
  <c r="V293" i="1"/>
  <c r="W293" i="1" s="1"/>
  <c r="V292" i="1"/>
  <c r="W292" i="1" s="1"/>
  <c r="V289" i="1"/>
  <c r="W289" i="1" s="1"/>
  <c r="V288" i="1"/>
  <c r="W288" i="1" s="1"/>
  <c r="V285" i="1"/>
  <c r="W285" i="1" s="1"/>
  <c r="V284" i="1"/>
  <c r="W284" i="1" s="1"/>
  <c r="V281" i="1"/>
  <c r="W281" i="1" s="1"/>
  <c r="V280" i="1"/>
  <c r="W280" i="1" s="1"/>
  <c r="V277" i="1"/>
  <c r="W277" i="1" s="1"/>
  <c r="V276" i="1"/>
  <c r="W276" i="1" s="1"/>
  <c r="V273" i="1"/>
  <c r="W273" i="1" s="1"/>
  <c r="V272" i="1"/>
  <c r="W272" i="1" s="1"/>
  <c r="V269" i="1"/>
  <c r="W269" i="1" s="1"/>
  <c r="V268" i="1"/>
  <c r="W268" i="1" s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I543" i="1"/>
  <c r="N543" i="1" s="1"/>
  <c r="I542" i="1"/>
  <c r="N542" i="1" s="1"/>
  <c r="I541" i="1"/>
  <c r="N541" i="1" s="1"/>
  <c r="I540" i="1"/>
  <c r="N540" i="1" s="1"/>
  <c r="I539" i="1"/>
  <c r="N539" i="1" s="1"/>
  <c r="I538" i="1"/>
  <c r="N538" i="1" s="1"/>
  <c r="I537" i="1"/>
  <c r="N537" i="1" s="1"/>
  <c r="I536" i="1"/>
  <c r="N536" i="1" s="1"/>
  <c r="I535" i="1"/>
  <c r="N535" i="1" s="1"/>
  <c r="I534" i="1"/>
  <c r="N534" i="1" s="1"/>
  <c r="I533" i="1"/>
  <c r="N533" i="1" s="1"/>
  <c r="I532" i="1"/>
  <c r="N532" i="1" s="1"/>
  <c r="I531" i="1"/>
  <c r="N531" i="1" s="1"/>
  <c r="I530" i="1"/>
  <c r="N530" i="1" s="1"/>
  <c r="I529" i="1"/>
  <c r="N529" i="1" s="1"/>
  <c r="I528" i="1"/>
  <c r="N528" i="1" s="1"/>
  <c r="I527" i="1"/>
  <c r="N527" i="1" s="1"/>
  <c r="I526" i="1"/>
  <c r="N526" i="1" s="1"/>
  <c r="I525" i="1"/>
  <c r="N525" i="1" s="1"/>
  <c r="I524" i="1"/>
  <c r="N524" i="1" s="1"/>
  <c r="I523" i="1"/>
  <c r="N523" i="1" s="1"/>
  <c r="I522" i="1"/>
  <c r="N522" i="1" s="1"/>
  <c r="I521" i="1"/>
  <c r="N521" i="1" s="1"/>
  <c r="I520" i="1"/>
  <c r="N520" i="1" s="1"/>
  <c r="I519" i="1"/>
  <c r="N519" i="1" s="1"/>
  <c r="I518" i="1"/>
  <c r="N518" i="1" s="1"/>
  <c r="I517" i="1"/>
  <c r="N517" i="1" s="1"/>
  <c r="I516" i="1"/>
  <c r="N516" i="1" s="1"/>
  <c r="I515" i="1"/>
  <c r="N515" i="1" s="1"/>
  <c r="I514" i="1"/>
  <c r="N514" i="1" s="1"/>
  <c r="I513" i="1"/>
  <c r="N513" i="1" s="1"/>
  <c r="I512" i="1"/>
  <c r="N512" i="1" s="1"/>
  <c r="I511" i="1"/>
  <c r="N511" i="1" s="1"/>
  <c r="I510" i="1"/>
  <c r="N510" i="1" s="1"/>
  <c r="I509" i="1"/>
  <c r="N509" i="1" s="1"/>
  <c r="I508" i="1"/>
  <c r="N508" i="1" s="1"/>
  <c r="I507" i="1"/>
  <c r="N507" i="1" s="1"/>
  <c r="I506" i="1"/>
  <c r="N506" i="1" s="1"/>
  <c r="I505" i="1"/>
  <c r="N505" i="1" s="1"/>
  <c r="I504" i="1"/>
  <c r="N504" i="1" s="1"/>
  <c r="I503" i="1"/>
  <c r="N503" i="1" s="1"/>
  <c r="I502" i="1"/>
  <c r="N502" i="1" s="1"/>
  <c r="I501" i="1"/>
  <c r="N501" i="1" s="1"/>
  <c r="I500" i="1"/>
  <c r="N500" i="1" s="1"/>
  <c r="I499" i="1"/>
  <c r="N499" i="1" s="1"/>
  <c r="I498" i="1"/>
  <c r="N498" i="1" s="1"/>
  <c r="I497" i="1"/>
  <c r="N497" i="1" s="1"/>
  <c r="I496" i="1"/>
  <c r="N496" i="1" s="1"/>
  <c r="I495" i="1"/>
  <c r="N495" i="1" s="1"/>
  <c r="I494" i="1"/>
  <c r="N494" i="1" s="1"/>
  <c r="I493" i="1"/>
  <c r="N493" i="1" s="1"/>
  <c r="I492" i="1"/>
  <c r="N492" i="1" s="1"/>
  <c r="I491" i="1"/>
  <c r="N491" i="1" s="1"/>
  <c r="I490" i="1"/>
  <c r="N490" i="1" s="1"/>
  <c r="I489" i="1"/>
  <c r="N489" i="1" s="1"/>
  <c r="I488" i="1"/>
  <c r="N488" i="1" s="1"/>
  <c r="I487" i="1"/>
  <c r="N487" i="1" s="1"/>
  <c r="I486" i="1"/>
  <c r="N486" i="1" s="1"/>
  <c r="I485" i="1"/>
  <c r="N485" i="1" s="1"/>
  <c r="I484" i="1"/>
  <c r="N484" i="1" s="1"/>
  <c r="I483" i="1"/>
  <c r="N483" i="1" s="1"/>
  <c r="I482" i="1"/>
  <c r="N482" i="1" s="1"/>
  <c r="I481" i="1"/>
  <c r="N481" i="1" s="1"/>
  <c r="I480" i="1"/>
  <c r="N480" i="1" s="1"/>
  <c r="I479" i="1"/>
  <c r="N479" i="1" s="1"/>
  <c r="I478" i="1"/>
  <c r="N478" i="1" s="1"/>
  <c r="I477" i="1"/>
  <c r="N477" i="1" s="1"/>
  <c r="I476" i="1"/>
  <c r="N476" i="1" s="1"/>
  <c r="I475" i="1"/>
  <c r="N475" i="1" s="1"/>
  <c r="I474" i="1"/>
  <c r="N474" i="1" s="1"/>
  <c r="I473" i="1"/>
  <c r="N473" i="1" s="1"/>
  <c r="I472" i="1"/>
  <c r="N472" i="1" s="1"/>
  <c r="I471" i="1"/>
  <c r="N471" i="1" s="1"/>
  <c r="I470" i="1"/>
  <c r="N470" i="1" s="1"/>
  <c r="I469" i="1"/>
  <c r="N469" i="1" s="1"/>
  <c r="I468" i="1"/>
  <c r="N468" i="1" s="1"/>
  <c r="I467" i="1"/>
  <c r="N467" i="1" s="1"/>
  <c r="I466" i="1"/>
  <c r="N466" i="1" s="1"/>
  <c r="I465" i="1"/>
  <c r="N465" i="1" s="1"/>
  <c r="I464" i="1"/>
  <c r="N464" i="1" s="1"/>
  <c r="I463" i="1"/>
  <c r="N463" i="1" s="1"/>
  <c r="I462" i="1"/>
  <c r="N462" i="1" s="1"/>
  <c r="I461" i="1"/>
  <c r="N461" i="1" s="1"/>
  <c r="I460" i="1"/>
  <c r="N460" i="1" s="1"/>
  <c r="I459" i="1"/>
  <c r="N459" i="1" s="1"/>
  <c r="I458" i="1"/>
  <c r="N458" i="1" s="1"/>
  <c r="I457" i="1"/>
  <c r="N457" i="1" s="1"/>
  <c r="I456" i="1"/>
  <c r="N456" i="1" s="1"/>
  <c r="I455" i="1"/>
  <c r="N455" i="1" s="1"/>
  <c r="I454" i="1"/>
  <c r="N454" i="1" s="1"/>
  <c r="I453" i="1"/>
  <c r="N453" i="1" s="1"/>
  <c r="I452" i="1"/>
  <c r="N452" i="1" s="1"/>
  <c r="I451" i="1"/>
  <c r="N451" i="1" s="1"/>
  <c r="I450" i="1"/>
  <c r="N450" i="1" s="1"/>
  <c r="I449" i="1"/>
  <c r="N449" i="1" s="1"/>
  <c r="I448" i="1"/>
  <c r="N448" i="1" s="1"/>
  <c r="I447" i="1"/>
  <c r="N447" i="1" s="1"/>
  <c r="I446" i="1"/>
  <c r="N446" i="1" s="1"/>
  <c r="I445" i="1"/>
  <c r="N445" i="1" s="1"/>
  <c r="I444" i="1"/>
  <c r="N444" i="1" s="1"/>
  <c r="I443" i="1"/>
  <c r="N443" i="1" s="1"/>
  <c r="I442" i="1"/>
  <c r="N442" i="1" s="1"/>
  <c r="I441" i="1"/>
  <c r="N441" i="1" s="1"/>
  <c r="I440" i="1"/>
  <c r="N440" i="1" s="1"/>
  <c r="I439" i="1"/>
  <c r="N439" i="1" s="1"/>
  <c r="I438" i="1"/>
  <c r="N438" i="1" s="1"/>
  <c r="I437" i="1"/>
  <c r="N437" i="1" s="1"/>
  <c r="I436" i="1"/>
  <c r="N436" i="1" s="1"/>
  <c r="I435" i="1"/>
  <c r="N435" i="1" s="1"/>
  <c r="I434" i="1"/>
  <c r="N434" i="1" s="1"/>
  <c r="I433" i="1"/>
  <c r="N433" i="1" s="1"/>
  <c r="I432" i="1"/>
  <c r="N432" i="1" s="1"/>
  <c r="I431" i="1"/>
  <c r="N431" i="1" s="1"/>
  <c r="I430" i="1"/>
  <c r="N430" i="1" s="1"/>
  <c r="I429" i="1"/>
  <c r="N429" i="1" s="1"/>
  <c r="I428" i="1"/>
  <c r="N428" i="1" s="1"/>
  <c r="I427" i="1"/>
  <c r="N427" i="1" s="1"/>
  <c r="I426" i="1"/>
  <c r="N426" i="1" s="1"/>
  <c r="O426" i="1" s="1"/>
  <c r="AF426" i="1" s="1"/>
  <c r="I425" i="1"/>
  <c r="N425" i="1" s="1"/>
  <c r="I424" i="1"/>
  <c r="N424" i="1" s="1"/>
  <c r="I423" i="1"/>
  <c r="N423" i="1" s="1"/>
  <c r="I422" i="1"/>
  <c r="N422" i="1" s="1"/>
  <c r="O422" i="1" s="1"/>
  <c r="AF422" i="1" s="1"/>
  <c r="I421" i="1"/>
  <c r="N421" i="1" s="1"/>
  <c r="I420" i="1"/>
  <c r="N420" i="1" s="1"/>
  <c r="I419" i="1"/>
  <c r="N419" i="1" s="1"/>
  <c r="I418" i="1"/>
  <c r="N418" i="1" s="1"/>
  <c r="O418" i="1" s="1"/>
  <c r="AF418" i="1" s="1"/>
  <c r="I417" i="1"/>
  <c r="N417" i="1" s="1"/>
  <c r="I416" i="1"/>
  <c r="N416" i="1" s="1"/>
  <c r="I415" i="1"/>
  <c r="N415" i="1" s="1"/>
  <c r="I414" i="1"/>
  <c r="N414" i="1" s="1"/>
  <c r="I413" i="1"/>
  <c r="N413" i="1" s="1"/>
  <c r="O413" i="1" s="1"/>
  <c r="AF413" i="1" s="1"/>
  <c r="I412" i="1"/>
  <c r="N412" i="1" s="1"/>
  <c r="I411" i="1"/>
  <c r="N411" i="1" s="1"/>
  <c r="I410" i="1"/>
  <c r="N410" i="1" s="1"/>
  <c r="O410" i="1" s="1"/>
  <c r="AF410" i="1" s="1"/>
  <c r="I409" i="1"/>
  <c r="N409" i="1" s="1"/>
  <c r="O409" i="1" s="1"/>
  <c r="AF409" i="1" s="1"/>
  <c r="I408" i="1"/>
  <c r="N408" i="1" s="1"/>
  <c r="I407" i="1"/>
  <c r="N407" i="1" s="1"/>
  <c r="I406" i="1"/>
  <c r="N406" i="1" s="1"/>
  <c r="O406" i="1" s="1"/>
  <c r="AF406" i="1" s="1"/>
  <c r="I405" i="1"/>
  <c r="N405" i="1" s="1"/>
  <c r="O405" i="1" s="1"/>
  <c r="AF405" i="1" s="1"/>
  <c r="I404" i="1"/>
  <c r="N404" i="1" s="1"/>
  <c r="I403" i="1"/>
  <c r="N403" i="1" s="1"/>
  <c r="I402" i="1"/>
  <c r="N402" i="1" s="1"/>
  <c r="I401" i="1"/>
  <c r="N401" i="1" s="1"/>
  <c r="O401" i="1" s="1"/>
  <c r="AF401" i="1" s="1"/>
  <c r="I400" i="1"/>
  <c r="N400" i="1" s="1"/>
  <c r="I399" i="1"/>
  <c r="N399" i="1" s="1"/>
  <c r="I398" i="1"/>
  <c r="N398" i="1" s="1"/>
  <c r="I397" i="1"/>
  <c r="N397" i="1" s="1"/>
  <c r="I396" i="1"/>
  <c r="N396" i="1" s="1"/>
  <c r="I395" i="1"/>
  <c r="N395" i="1" s="1"/>
  <c r="I394" i="1"/>
  <c r="N394" i="1" s="1"/>
  <c r="I393" i="1"/>
  <c r="N393" i="1" s="1"/>
  <c r="I392" i="1"/>
  <c r="N392" i="1" s="1"/>
  <c r="I391" i="1"/>
  <c r="N391" i="1" s="1"/>
  <c r="I390" i="1"/>
  <c r="N390" i="1" s="1"/>
  <c r="I389" i="1"/>
  <c r="N389" i="1" s="1"/>
  <c r="I388" i="1"/>
  <c r="N388" i="1" s="1"/>
  <c r="I387" i="1"/>
  <c r="N387" i="1" s="1"/>
  <c r="I386" i="1"/>
  <c r="N386" i="1" s="1"/>
  <c r="I385" i="1"/>
  <c r="N385" i="1" s="1"/>
  <c r="I384" i="1"/>
  <c r="N384" i="1" s="1"/>
  <c r="I383" i="1"/>
  <c r="N383" i="1" s="1"/>
  <c r="I382" i="1"/>
  <c r="N382" i="1" s="1"/>
  <c r="I381" i="1"/>
  <c r="N381" i="1" s="1"/>
  <c r="I380" i="1"/>
  <c r="N380" i="1" s="1"/>
  <c r="I379" i="1"/>
  <c r="N379" i="1" s="1"/>
  <c r="I378" i="1"/>
  <c r="N378" i="1" s="1"/>
  <c r="I377" i="1"/>
  <c r="N377" i="1" s="1"/>
  <c r="I376" i="1"/>
  <c r="N376" i="1" s="1"/>
  <c r="I375" i="1"/>
  <c r="N375" i="1" s="1"/>
  <c r="I374" i="1"/>
  <c r="N374" i="1" s="1"/>
  <c r="I373" i="1"/>
  <c r="N373" i="1" s="1"/>
  <c r="I372" i="1"/>
  <c r="N372" i="1" s="1"/>
  <c r="I371" i="1"/>
  <c r="N371" i="1" s="1"/>
  <c r="I370" i="1"/>
  <c r="N370" i="1" s="1"/>
  <c r="I369" i="1"/>
  <c r="N369" i="1" s="1"/>
  <c r="I368" i="1"/>
  <c r="N368" i="1" s="1"/>
  <c r="I367" i="1"/>
  <c r="N367" i="1" s="1"/>
  <c r="I366" i="1"/>
  <c r="N366" i="1" s="1"/>
  <c r="O366" i="1" s="1"/>
  <c r="AF366" i="1" s="1"/>
  <c r="I365" i="1"/>
  <c r="N365" i="1" s="1"/>
  <c r="I364" i="1"/>
  <c r="N364" i="1" s="1"/>
  <c r="I363" i="1"/>
  <c r="N363" i="1" s="1"/>
  <c r="I362" i="1"/>
  <c r="N362" i="1" s="1"/>
  <c r="O362" i="1" s="1"/>
  <c r="AF362" i="1" s="1"/>
  <c r="I361" i="1"/>
  <c r="N361" i="1" s="1"/>
  <c r="I360" i="1"/>
  <c r="N360" i="1" s="1"/>
  <c r="I359" i="1"/>
  <c r="N359" i="1" s="1"/>
  <c r="I358" i="1"/>
  <c r="N358" i="1" s="1"/>
  <c r="O358" i="1" s="1"/>
  <c r="AF358" i="1" s="1"/>
  <c r="I356" i="1"/>
  <c r="N356" i="1" s="1"/>
  <c r="I355" i="1"/>
  <c r="N355" i="1" s="1"/>
  <c r="I354" i="1"/>
  <c r="N354" i="1" s="1"/>
  <c r="I353" i="1"/>
  <c r="N353" i="1" s="1"/>
  <c r="O353" i="1" s="1"/>
  <c r="AF353" i="1" s="1"/>
  <c r="I352" i="1"/>
  <c r="N352" i="1" s="1"/>
  <c r="I351" i="1"/>
  <c r="N351" i="1" s="1"/>
  <c r="I350" i="1"/>
  <c r="N350" i="1" s="1"/>
  <c r="I349" i="1"/>
  <c r="N349" i="1" s="1"/>
  <c r="O349" i="1" s="1"/>
  <c r="AF349" i="1" s="1"/>
  <c r="I348" i="1"/>
  <c r="N348" i="1" s="1"/>
  <c r="I347" i="1"/>
  <c r="N347" i="1" s="1"/>
  <c r="I346" i="1"/>
  <c r="N346" i="1" s="1"/>
  <c r="I345" i="1"/>
  <c r="N345" i="1" s="1"/>
  <c r="O345" i="1" s="1"/>
  <c r="AF345" i="1" s="1"/>
  <c r="I344" i="1"/>
  <c r="N344" i="1" s="1"/>
  <c r="I343" i="1"/>
  <c r="N343" i="1" s="1"/>
  <c r="I342" i="1"/>
  <c r="N342" i="1" s="1"/>
  <c r="I341" i="1"/>
  <c r="N341" i="1" s="1"/>
  <c r="O341" i="1" s="1"/>
  <c r="AF341" i="1" s="1"/>
  <c r="I340" i="1"/>
  <c r="N340" i="1" s="1"/>
  <c r="I339" i="1"/>
  <c r="N339" i="1" s="1"/>
  <c r="I338" i="1"/>
  <c r="N338" i="1" s="1"/>
  <c r="I336" i="1"/>
  <c r="N336" i="1" s="1"/>
  <c r="O336" i="1" s="1"/>
  <c r="AF336" i="1" s="1"/>
  <c r="I335" i="1"/>
  <c r="N335" i="1" s="1"/>
  <c r="I334" i="1"/>
  <c r="N334" i="1" s="1"/>
  <c r="I333" i="1"/>
  <c r="N333" i="1" s="1"/>
  <c r="I332" i="1"/>
  <c r="N332" i="1" s="1"/>
  <c r="O332" i="1" s="1"/>
  <c r="AF332" i="1" s="1"/>
  <c r="I331" i="1"/>
  <c r="N331" i="1" s="1"/>
  <c r="I330" i="1"/>
  <c r="N330" i="1" s="1"/>
  <c r="I329" i="1"/>
  <c r="N329" i="1" s="1"/>
  <c r="I328" i="1"/>
  <c r="N328" i="1" s="1"/>
  <c r="O328" i="1" s="1"/>
  <c r="AF328" i="1" s="1"/>
  <c r="I327" i="1"/>
  <c r="N327" i="1" s="1"/>
  <c r="I326" i="1"/>
  <c r="N326" i="1" s="1"/>
  <c r="I325" i="1"/>
  <c r="N325" i="1" s="1"/>
  <c r="I324" i="1"/>
  <c r="N324" i="1" s="1"/>
  <c r="O324" i="1" s="1"/>
  <c r="AF324" i="1" s="1"/>
  <c r="I323" i="1"/>
  <c r="N323" i="1" s="1"/>
  <c r="I322" i="1"/>
  <c r="N322" i="1" s="1"/>
  <c r="I321" i="1"/>
  <c r="N321" i="1" s="1"/>
  <c r="I320" i="1"/>
  <c r="N320" i="1" s="1"/>
  <c r="O320" i="1" s="1"/>
  <c r="AF320" i="1" s="1"/>
  <c r="I319" i="1"/>
  <c r="N319" i="1" s="1"/>
  <c r="I318" i="1"/>
  <c r="N318" i="1" s="1"/>
  <c r="I317" i="1"/>
  <c r="N317" i="1" s="1"/>
  <c r="I316" i="1"/>
  <c r="N316" i="1" s="1"/>
  <c r="O316" i="1" s="1"/>
  <c r="AF316" i="1" s="1"/>
  <c r="I315" i="1"/>
  <c r="N315" i="1" s="1"/>
  <c r="I314" i="1"/>
  <c r="N314" i="1" s="1"/>
  <c r="I313" i="1"/>
  <c r="N313" i="1" s="1"/>
  <c r="I312" i="1"/>
  <c r="N312" i="1" s="1"/>
  <c r="O312" i="1" s="1"/>
  <c r="AF312" i="1" s="1"/>
  <c r="I311" i="1"/>
  <c r="N311" i="1" s="1"/>
  <c r="O311" i="1" s="1"/>
  <c r="AF311" i="1" s="1"/>
  <c r="I310" i="1"/>
  <c r="N310" i="1" s="1"/>
  <c r="I309" i="1"/>
  <c r="N309" i="1" s="1"/>
  <c r="I308" i="1"/>
  <c r="N308" i="1" s="1"/>
  <c r="O308" i="1" s="1"/>
  <c r="AF308" i="1" s="1"/>
  <c r="I307" i="1"/>
  <c r="N307" i="1" s="1"/>
  <c r="I306" i="1"/>
  <c r="N306" i="1" s="1"/>
  <c r="I305" i="1"/>
  <c r="N305" i="1" s="1"/>
  <c r="I304" i="1"/>
  <c r="N304" i="1" s="1"/>
  <c r="O304" i="1" s="1"/>
  <c r="AF304" i="1" s="1"/>
  <c r="I303" i="1"/>
  <c r="N303" i="1" s="1"/>
  <c r="I302" i="1"/>
  <c r="N302" i="1" s="1"/>
  <c r="I301" i="1"/>
  <c r="N301" i="1" s="1"/>
  <c r="I300" i="1"/>
  <c r="N300" i="1" s="1"/>
  <c r="O300" i="1" s="1"/>
  <c r="AF300" i="1" s="1"/>
  <c r="I299" i="1"/>
  <c r="N299" i="1" s="1"/>
  <c r="O299" i="1" s="1"/>
  <c r="AF299" i="1" s="1"/>
  <c r="I298" i="1"/>
  <c r="N298" i="1" s="1"/>
  <c r="I297" i="1"/>
  <c r="N297" i="1" s="1"/>
  <c r="I296" i="1"/>
  <c r="N296" i="1" s="1"/>
  <c r="O296" i="1" s="1"/>
  <c r="AF296" i="1" s="1"/>
  <c r="I295" i="1"/>
  <c r="N295" i="1" s="1"/>
  <c r="O295" i="1" s="1"/>
  <c r="AF295" i="1" s="1"/>
  <c r="I294" i="1"/>
  <c r="N294" i="1" s="1"/>
  <c r="I293" i="1"/>
  <c r="N293" i="1" s="1"/>
  <c r="I292" i="1"/>
  <c r="N292" i="1" s="1"/>
  <c r="O292" i="1" s="1"/>
  <c r="AF292" i="1" s="1"/>
  <c r="I291" i="1"/>
  <c r="N291" i="1" s="1"/>
  <c r="I290" i="1"/>
  <c r="N290" i="1" s="1"/>
  <c r="I289" i="1"/>
  <c r="N289" i="1" s="1"/>
  <c r="I288" i="1"/>
  <c r="N288" i="1" s="1"/>
  <c r="O288" i="1" s="1"/>
  <c r="AF288" i="1" s="1"/>
  <c r="I287" i="1"/>
  <c r="N287" i="1" s="1"/>
  <c r="I286" i="1"/>
  <c r="N286" i="1" s="1"/>
  <c r="I285" i="1"/>
  <c r="N285" i="1" s="1"/>
  <c r="I284" i="1"/>
  <c r="N284" i="1" s="1"/>
  <c r="O284" i="1" s="1"/>
  <c r="AF284" i="1" s="1"/>
  <c r="I283" i="1"/>
  <c r="N283" i="1" s="1"/>
  <c r="O283" i="1" s="1"/>
  <c r="AF283" i="1" s="1"/>
  <c r="I282" i="1"/>
  <c r="N282" i="1" s="1"/>
  <c r="I281" i="1"/>
  <c r="N281" i="1" s="1"/>
  <c r="I280" i="1"/>
  <c r="N280" i="1" s="1"/>
  <c r="O280" i="1" s="1"/>
  <c r="AF280" i="1" s="1"/>
  <c r="I279" i="1"/>
  <c r="N279" i="1" s="1"/>
  <c r="O279" i="1" s="1"/>
  <c r="AF279" i="1" s="1"/>
  <c r="I278" i="1"/>
  <c r="N278" i="1" s="1"/>
  <c r="I277" i="1"/>
  <c r="N277" i="1" s="1"/>
  <c r="I276" i="1"/>
  <c r="N276" i="1" s="1"/>
  <c r="O276" i="1" s="1"/>
  <c r="AF276" i="1" s="1"/>
  <c r="I275" i="1"/>
  <c r="N275" i="1" s="1"/>
  <c r="I274" i="1"/>
  <c r="N274" i="1" s="1"/>
  <c r="I273" i="1"/>
  <c r="N273" i="1" s="1"/>
  <c r="I272" i="1"/>
  <c r="N272" i="1" s="1"/>
  <c r="O272" i="1" s="1"/>
  <c r="AF272" i="1" s="1"/>
  <c r="I271" i="1"/>
  <c r="N271" i="1" s="1"/>
  <c r="I270" i="1"/>
  <c r="N270" i="1" s="1"/>
  <c r="I269" i="1"/>
  <c r="N269" i="1" s="1"/>
  <c r="I268" i="1"/>
  <c r="N268" i="1" s="1"/>
  <c r="O268" i="1" s="1"/>
  <c r="AF268" i="1" s="1"/>
  <c r="I267" i="1"/>
  <c r="N267" i="1" s="1"/>
  <c r="O267" i="1" s="1"/>
  <c r="AF267" i="1" s="1"/>
  <c r="I266" i="1"/>
  <c r="N266" i="1" s="1"/>
  <c r="I265" i="1"/>
  <c r="N265" i="1" s="1"/>
  <c r="I264" i="1"/>
  <c r="N264" i="1" s="1"/>
  <c r="O264" i="1" s="1"/>
  <c r="AF264" i="1" s="1"/>
  <c r="I263" i="1"/>
  <c r="N263" i="1" s="1"/>
  <c r="O263" i="1" s="1"/>
  <c r="AF263" i="1" s="1"/>
  <c r="I262" i="1"/>
  <c r="N262" i="1" s="1"/>
  <c r="I261" i="1"/>
  <c r="N261" i="1" s="1"/>
  <c r="I260" i="1"/>
  <c r="N260" i="1" s="1"/>
  <c r="O260" i="1" s="1"/>
  <c r="AF260" i="1" s="1"/>
  <c r="I259" i="1"/>
  <c r="N259" i="1" s="1"/>
  <c r="I258" i="1"/>
  <c r="N258" i="1" s="1"/>
  <c r="I257" i="1"/>
  <c r="N257" i="1" s="1"/>
  <c r="I256" i="1"/>
  <c r="N256" i="1" s="1"/>
  <c r="O256" i="1" s="1"/>
  <c r="AF256" i="1" s="1"/>
  <c r="I255" i="1"/>
  <c r="N255" i="1" s="1"/>
  <c r="I254" i="1"/>
  <c r="N254" i="1" s="1"/>
  <c r="I253" i="1"/>
  <c r="N253" i="1" s="1"/>
  <c r="I252" i="1"/>
  <c r="N252" i="1" s="1"/>
  <c r="O252" i="1" s="1"/>
  <c r="AF252" i="1" s="1"/>
  <c r="I251" i="1"/>
  <c r="N251" i="1" s="1"/>
  <c r="O251" i="1" s="1"/>
  <c r="AF251" i="1" s="1"/>
  <c r="I250" i="1"/>
  <c r="N250" i="1" s="1"/>
  <c r="I249" i="1"/>
  <c r="N249" i="1" s="1"/>
  <c r="I248" i="1"/>
  <c r="N248" i="1" s="1"/>
  <c r="O248" i="1" s="1"/>
  <c r="AF248" i="1" s="1"/>
  <c r="I247" i="1"/>
  <c r="N247" i="1" s="1"/>
  <c r="O247" i="1" s="1"/>
  <c r="AF247" i="1" s="1"/>
  <c r="I246" i="1"/>
  <c r="N246" i="1" s="1"/>
  <c r="I245" i="1"/>
  <c r="N245" i="1" s="1"/>
  <c r="I244" i="1"/>
  <c r="N244" i="1" s="1"/>
  <c r="O244" i="1" s="1"/>
  <c r="AF244" i="1" s="1"/>
  <c r="I243" i="1"/>
  <c r="N243" i="1" s="1"/>
  <c r="I242" i="1"/>
  <c r="N242" i="1" s="1"/>
  <c r="I241" i="1"/>
  <c r="N241" i="1" s="1"/>
  <c r="I240" i="1"/>
  <c r="N240" i="1" s="1"/>
  <c r="O240" i="1" s="1"/>
  <c r="AF240" i="1" s="1"/>
  <c r="I239" i="1"/>
  <c r="N239" i="1" s="1"/>
  <c r="I238" i="1"/>
  <c r="N238" i="1" s="1"/>
  <c r="I237" i="1"/>
  <c r="N237" i="1" s="1"/>
  <c r="I236" i="1"/>
  <c r="N236" i="1" s="1"/>
  <c r="O236" i="1" s="1"/>
  <c r="AF236" i="1" s="1"/>
  <c r="I235" i="1"/>
  <c r="N235" i="1" s="1"/>
  <c r="O235" i="1" s="1"/>
  <c r="AF235" i="1" s="1"/>
  <c r="I234" i="1"/>
  <c r="N234" i="1" s="1"/>
  <c r="I233" i="1"/>
  <c r="N233" i="1" s="1"/>
  <c r="I232" i="1"/>
  <c r="N232" i="1" s="1"/>
  <c r="O232" i="1" s="1"/>
  <c r="AF232" i="1" s="1"/>
  <c r="I231" i="1"/>
  <c r="N231" i="1" s="1"/>
  <c r="O231" i="1" s="1"/>
  <c r="AF231" i="1" s="1"/>
  <c r="I230" i="1"/>
  <c r="N230" i="1" s="1"/>
  <c r="I229" i="1"/>
  <c r="N229" i="1" s="1"/>
  <c r="I228" i="1"/>
  <c r="N228" i="1" s="1"/>
  <c r="O228" i="1" s="1"/>
  <c r="AF228" i="1" s="1"/>
  <c r="I227" i="1"/>
  <c r="N227" i="1" s="1"/>
  <c r="I226" i="1"/>
  <c r="N226" i="1" s="1"/>
  <c r="I225" i="1"/>
  <c r="N225" i="1" s="1"/>
  <c r="I224" i="1"/>
  <c r="N224" i="1" s="1"/>
  <c r="O224" i="1" s="1"/>
  <c r="AF224" i="1" s="1"/>
  <c r="I223" i="1"/>
  <c r="N223" i="1" s="1"/>
  <c r="I222" i="1"/>
  <c r="N222" i="1" s="1"/>
  <c r="I221" i="1"/>
  <c r="N221" i="1" s="1"/>
  <c r="I220" i="1"/>
  <c r="N220" i="1" s="1"/>
  <c r="O220" i="1" s="1"/>
  <c r="AF220" i="1" s="1"/>
  <c r="I219" i="1"/>
  <c r="N219" i="1" s="1"/>
  <c r="O219" i="1" s="1"/>
  <c r="AF219" i="1" s="1"/>
  <c r="I218" i="1"/>
  <c r="N218" i="1" s="1"/>
  <c r="I217" i="1"/>
  <c r="N217" i="1" s="1"/>
  <c r="I216" i="1"/>
  <c r="N216" i="1" s="1"/>
  <c r="O216" i="1" s="1"/>
  <c r="AF216" i="1" s="1"/>
  <c r="I215" i="1"/>
  <c r="N215" i="1" s="1"/>
  <c r="O215" i="1" s="1"/>
  <c r="AF215" i="1" s="1"/>
  <c r="I214" i="1"/>
  <c r="N214" i="1" s="1"/>
  <c r="I213" i="1"/>
  <c r="N213" i="1" s="1"/>
  <c r="I212" i="1"/>
  <c r="N212" i="1" s="1"/>
  <c r="O212" i="1" s="1"/>
  <c r="AF212" i="1" s="1"/>
  <c r="I211" i="1"/>
  <c r="N211" i="1" s="1"/>
  <c r="I210" i="1"/>
  <c r="N210" i="1" s="1"/>
  <c r="I209" i="1"/>
  <c r="N209" i="1" s="1"/>
  <c r="I208" i="1"/>
  <c r="N208" i="1" s="1"/>
  <c r="O208" i="1" s="1"/>
  <c r="AF208" i="1" s="1"/>
  <c r="I207" i="1"/>
  <c r="N207" i="1" s="1"/>
  <c r="I206" i="1"/>
  <c r="N206" i="1" s="1"/>
  <c r="I205" i="1"/>
  <c r="N205" i="1" s="1"/>
  <c r="I204" i="1"/>
  <c r="N204" i="1" s="1"/>
  <c r="O204" i="1" s="1"/>
  <c r="AF204" i="1" s="1"/>
  <c r="I203" i="1"/>
  <c r="N203" i="1" s="1"/>
  <c r="O203" i="1" s="1"/>
  <c r="AF203" i="1" s="1"/>
  <c r="I202" i="1"/>
  <c r="N202" i="1" s="1"/>
  <c r="I201" i="1"/>
  <c r="N201" i="1" s="1"/>
  <c r="I200" i="1"/>
  <c r="N200" i="1" s="1"/>
  <c r="O200" i="1" s="1"/>
  <c r="AF200" i="1" s="1"/>
  <c r="I199" i="1"/>
  <c r="N199" i="1" s="1"/>
  <c r="O199" i="1" s="1"/>
  <c r="AF199" i="1" s="1"/>
  <c r="I198" i="1"/>
  <c r="N198" i="1" s="1"/>
  <c r="I197" i="1"/>
  <c r="N197" i="1" s="1"/>
  <c r="I196" i="1"/>
  <c r="N196" i="1" s="1"/>
  <c r="O196" i="1" s="1"/>
  <c r="AF196" i="1" s="1"/>
  <c r="I195" i="1"/>
  <c r="N195" i="1" s="1"/>
  <c r="I194" i="1"/>
  <c r="N194" i="1" s="1"/>
  <c r="I193" i="1"/>
  <c r="N193" i="1" s="1"/>
  <c r="I192" i="1"/>
  <c r="N192" i="1" s="1"/>
  <c r="O192" i="1" s="1"/>
  <c r="AF192" i="1" s="1"/>
  <c r="I191" i="1"/>
  <c r="N191" i="1" s="1"/>
  <c r="O191" i="1" s="1"/>
  <c r="AF191" i="1" s="1"/>
  <c r="I190" i="1"/>
  <c r="N190" i="1" s="1"/>
  <c r="I189" i="1"/>
  <c r="N189" i="1" s="1"/>
  <c r="I188" i="1"/>
  <c r="N188" i="1" s="1"/>
  <c r="O188" i="1" s="1"/>
  <c r="AF188" i="1" s="1"/>
  <c r="I187" i="1"/>
  <c r="N187" i="1" s="1"/>
  <c r="O187" i="1" s="1"/>
  <c r="AF187" i="1" s="1"/>
  <c r="I186" i="1"/>
  <c r="N186" i="1" s="1"/>
  <c r="I185" i="1"/>
  <c r="N185" i="1" s="1"/>
  <c r="I184" i="1"/>
  <c r="N184" i="1" s="1"/>
  <c r="O184" i="1" s="1"/>
  <c r="AF184" i="1" s="1"/>
  <c r="I183" i="1"/>
  <c r="N183" i="1" s="1"/>
  <c r="O183" i="1" s="1"/>
  <c r="AF183" i="1" s="1"/>
  <c r="I182" i="1"/>
  <c r="N182" i="1" s="1"/>
  <c r="I181" i="1"/>
  <c r="N181" i="1" s="1"/>
  <c r="I180" i="1"/>
  <c r="N180" i="1" s="1"/>
  <c r="O180" i="1" s="1"/>
  <c r="AF180" i="1" s="1"/>
  <c r="I179" i="1"/>
  <c r="N179" i="1" s="1"/>
  <c r="I178" i="1"/>
  <c r="N178" i="1" s="1"/>
  <c r="I177" i="1"/>
  <c r="N177" i="1" s="1"/>
  <c r="I176" i="1"/>
  <c r="N176" i="1" s="1"/>
  <c r="O176" i="1" s="1"/>
  <c r="AF176" i="1" s="1"/>
  <c r="I175" i="1"/>
  <c r="N175" i="1" s="1"/>
  <c r="O175" i="1" s="1"/>
  <c r="AF175" i="1" s="1"/>
  <c r="I174" i="1"/>
  <c r="N174" i="1" s="1"/>
  <c r="I173" i="1"/>
  <c r="N173" i="1" s="1"/>
  <c r="I172" i="1"/>
  <c r="N172" i="1" s="1"/>
  <c r="O172" i="1" s="1"/>
  <c r="AF172" i="1" s="1"/>
  <c r="I171" i="1"/>
  <c r="N171" i="1" s="1"/>
  <c r="O171" i="1" s="1"/>
  <c r="AF171" i="1" s="1"/>
  <c r="I170" i="1"/>
  <c r="N170" i="1" s="1"/>
  <c r="I169" i="1"/>
  <c r="N169" i="1" s="1"/>
  <c r="I168" i="1"/>
  <c r="N168" i="1" s="1"/>
  <c r="O168" i="1" s="1"/>
  <c r="AF168" i="1" s="1"/>
  <c r="I167" i="1"/>
  <c r="N167" i="1" s="1"/>
  <c r="O167" i="1" s="1"/>
  <c r="AF167" i="1" s="1"/>
  <c r="I166" i="1"/>
  <c r="N166" i="1" s="1"/>
  <c r="I165" i="1"/>
  <c r="N165" i="1" s="1"/>
  <c r="I164" i="1"/>
  <c r="N164" i="1" s="1"/>
  <c r="O164" i="1" s="1"/>
  <c r="AF164" i="1" s="1"/>
  <c r="I163" i="1"/>
  <c r="N163" i="1" s="1"/>
  <c r="I162" i="1"/>
  <c r="N162" i="1" s="1"/>
  <c r="I161" i="1"/>
  <c r="N161" i="1" s="1"/>
  <c r="I160" i="1"/>
  <c r="N160" i="1" s="1"/>
  <c r="O160" i="1" s="1"/>
  <c r="AF160" i="1" s="1"/>
  <c r="I159" i="1"/>
  <c r="N159" i="1" s="1"/>
  <c r="O159" i="1" s="1"/>
  <c r="AF159" i="1" s="1"/>
  <c r="I158" i="1"/>
  <c r="N158" i="1" s="1"/>
  <c r="I157" i="1"/>
  <c r="N157" i="1" s="1"/>
  <c r="I156" i="1"/>
  <c r="N156" i="1" s="1"/>
  <c r="O156" i="1" s="1"/>
  <c r="AF156" i="1" s="1"/>
  <c r="I155" i="1"/>
  <c r="N155" i="1" s="1"/>
  <c r="O155" i="1" s="1"/>
  <c r="AF155" i="1" s="1"/>
  <c r="I154" i="1"/>
  <c r="N154" i="1" s="1"/>
  <c r="I153" i="1"/>
  <c r="N153" i="1" s="1"/>
  <c r="I152" i="1"/>
  <c r="N152" i="1" s="1"/>
  <c r="O152" i="1" s="1"/>
  <c r="AF152" i="1" s="1"/>
  <c r="I151" i="1"/>
  <c r="N151" i="1" s="1"/>
  <c r="O151" i="1" s="1"/>
  <c r="AF151" i="1" s="1"/>
  <c r="I150" i="1"/>
  <c r="N150" i="1" s="1"/>
  <c r="I149" i="1"/>
  <c r="N149" i="1" s="1"/>
  <c r="I148" i="1"/>
  <c r="N148" i="1" s="1"/>
  <c r="O148" i="1" s="1"/>
  <c r="AF148" i="1" s="1"/>
  <c r="I147" i="1"/>
  <c r="N147" i="1" s="1"/>
  <c r="I146" i="1"/>
  <c r="N146" i="1" s="1"/>
  <c r="I145" i="1"/>
  <c r="N145" i="1" s="1"/>
  <c r="I144" i="1"/>
  <c r="N144" i="1" s="1"/>
  <c r="O144" i="1" s="1"/>
  <c r="AF144" i="1" s="1"/>
  <c r="I143" i="1"/>
  <c r="N143" i="1" s="1"/>
  <c r="O143" i="1" s="1"/>
  <c r="AF143" i="1" s="1"/>
  <c r="I142" i="1"/>
  <c r="N142" i="1" s="1"/>
  <c r="I141" i="1"/>
  <c r="N141" i="1" s="1"/>
  <c r="I140" i="1"/>
  <c r="N140" i="1" s="1"/>
  <c r="O140" i="1" s="1"/>
  <c r="AF140" i="1" s="1"/>
  <c r="I139" i="1"/>
  <c r="N139" i="1" s="1"/>
  <c r="O139" i="1" s="1"/>
  <c r="AF139" i="1" s="1"/>
  <c r="I138" i="1"/>
  <c r="N138" i="1" s="1"/>
  <c r="I137" i="1"/>
  <c r="N137" i="1" s="1"/>
  <c r="I136" i="1"/>
  <c r="N136" i="1" s="1"/>
  <c r="O136" i="1" s="1"/>
  <c r="AF136" i="1" s="1"/>
  <c r="I135" i="1"/>
  <c r="N135" i="1" s="1"/>
  <c r="O135" i="1" s="1"/>
  <c r="AF135" i="1" s="1"/>
  <c r="I134" i="1"/>
  <c r="N134" i="1" s="1"/>
  <c r="I133" i="1"/>
  <c r="N133" i="1" s="1"/>
  <c r="I132" i="1"/>
  <c r="N132" i="1" s="1"/>
  <c r="O132" i="1" s="1"/>
  <c r="AF132" i="1" s="1"/>
  <c r="I131" i="1"/>
  <c r="N131" i="1" s="1"/>
  <c r="O131" i="1" s="1"/>
  <c r="AF131" i="1" s="1"/>
  <c r="I130" i="1"/>
  <c r="N130" i="1" s="1"/>
  <c r="I129" i="1"/>
  <c r="N129" i="1" s="1"/>
  <c r="I128" i="1"/>
  <c r="N128" i="1" s="1"/>
  <c r="O128" i="1" s="1"/>
  <c r="AF128" i="1" s="1"/>
  <c r="I127" i="1"/>
  <c r="N127" i="1" s="1"/>
  <c r="O127" i="1" s="1"/>
  <c r="AF127" i="1" s="1"/>
  <c r="I126" i="1"/>
  <c r="N126" i="1" s="1"/>
  <c r="I125" i="1"/>
  <c r="N125" i="1" s="1"/>
  <c r="I124" i="1"/>
  <c r="N124" i="1" s="1"/>
  <c r="O124" i="1" s="1"/>
  <c r="AF124" i="1" s="1"/>
  <c r="I123" i="1"/>
  <c r="N123" i="1" s="1"/>
  <c r="O123" i="1" s="1"/>
  <c r="AF123" i="1" s="1"/>
  <c r="I122" i="1"/>
  <c r="N122" i="1" s="1"/>
  <c r="I121" i="1"/>
  <c r="N121" i="1" s="1"/>
  <c r="I120" i="1"/>
  <c r="N120" i="1" s="1"/>
  <c r="O120" i="1" s="1"/>
  <c r="AF120" i="1" s="1"/>
  <c r="I119" i="1"/>
  <c r="N119" i="1" s="1"/>
  <c r="O119" i="1" s="1"/>
  <c r="AF119" i="1" s="1"/>
  <c r="I118" i="1"/>
  <c r="N118" i="1" s="1"/>
  <c r="I117" i="1"/>
  <c r="N117" i="1" s="1"/>
  <c r="I116" i="1"/>
  <c r="N116" i="1" s="1"/>
  <c r="O116" i="1" s="1"/>
  <c r="AF116" i="1" s="1"/>
  <c r="I115" i="1"/>
  <c r="N115" i="1" s="1"/>
  <c r="O115" i="1" s="1"/>
  <c r="AF115" i="1" s="1"/>
  <c r="I114" i="1"/>
  <c r="N114" i="1" s="1"/>
  <c r="I113" i="1"/>
  <c r="N113" i="1" s="1"/>
  <c r="I112" i="1"/>
  <c r="N112" i="1" s="1"/>
  <c r="O112" i="1" s="1"/>
  <c r="AF112" i="1" s="1"/>
  <c r="I111" i="1"/>
  <c r="N111" i="1" s="1"/>
  <c r="O111" i="1" s="1"/>
  <c r="AF111" i="1" s="1"/>
  <c r="I110" i="1"/>
  <c r="N110" i="1" s="1"/>
  <c r="I109" i="1"/>
  <c r="N109" i="1" s="1"/>
  <c r="I108" i="1"/>
  <c r="N108" i="1" s="1"/>
  <c r="O108" i="1" s="1"/>
  <c r="AF108" i="1" s="1"/>
  <c r="I107" i="1"/>
  <c r="N107" i="1" s="1"/>
  <c r="O107" i="1" s="1"/>
  <c r="AF107" i="1" s="1"/>
  <c r="I106" i="1"/>
  <c r="N106" i="1" s="1"/>
  <c r="I105" i="1"/>
  <c r="N105" i="1" s="1"/>
  <c r="I104" i="1"/>
  <c r="N104" i="1" s="1"/>
  <c r="O104" i="1" s="1"/>
  <c r="AF104" i="1" s="1"/>
  <c r="I103" i="1"/>
  <c r="N103" i="1" s="1"/>
  <c r="O103" i="1" s="1"/>
  <c r="AF103" i="1" s="1"/>
  <c r="I102" i="1"/>
  <c r="N102" i="1" s="1"/>
  <c r="I101" i="1"/>
  <c r="N101" i="1" s="1"/>
  <c r="I100" i="1"/>
  <c r="N100" i="1" s="1"/>
  <c r="O100" i="1" s="1"/>
  <c r="AF100" i="1" s="1"/>
  <c r="I99" i="1"/>
  <c r="N99" i="1" s="1"/>
  <c r="O99" i="1" s="1"/>
  <c r="AF99" i="1" s="1"/>
  <c r="I98" i="1"/>
  <c r="N98" i="1" s="1"/>
  <c r="I97" i="1"/>
  <c r="N97" i="1" s="1"/>
  <c r="I96" i="1"/>
  <c r="N96" i="1" s="1"/>
  <c r="O96" i="1" s="1"/>
  <c r="AF96" i="1" s="1"/>
  <c r="I95" i="1"/>
  <c r="N95" i="1" s="1"/>
  <c r="O95" i="1" s="1"/>
  <c r="AF95" i="1" s="1"/>
  <c r="I94" i="1"/>
  <c r="N94" i="1" s="1"/>
  <c r="I93" i="1"/>
  <c r="N93" i="1" s="1"/>
  <c r="I92" i="1"/>
  <c r="N92" i="1" s="1"/>
  <c r="O92" i="1" s="1"/>
  <c r="AF92" i="1" s="1"/>
  <c r="I91" i="1"/>
  <c r="N91" i="1" s="1"/>
  <c r="O91" i="1" s="1"/>
  <c r="AF91" i="1" s="1"/>
  <c r="I90" i="1"/>
  <c r="N90" i="1" s="1"/>
  <c r="I89" i="1"/>
  <c r="N89" i="1" s="1"/>
  <c r="I88" i="1"/>
  <c r="N88" i="1" s="1"/>
  <c r="O88" i="1" s="1"/>
  <c r="AF88" i="1" s="1"/>
  <c r="I87" i="1"/>
  <c r="N87" i="1" s="1"/>
  <c r="O87" i="1" s="1"/>
  <c r="AF87" i="1" s="1"/>
  <c r="I85" i="1"/>
  <c r="N85" i="1" s="1"/>
  <c r="I84" i="1"/>
  <c r="N84" i="1" s="1"/>
  <c r="I83" i="1"/>
  <c r="N83" i="1" s="1"/>
  <c r="O83" i="1" s="1"/>
  <c r="AF83" i="1" s="1"/>
  <c r="I82" i="1"/>
  <c r="N82" i="1" s="1"/>
  <c r="O82" i="1" s="1"/>
  <c r="AF82" i="1" s="1"/>
  <c r="I81" i="1"/>
  <c r="N81" i="1" s="1"/>
  <c r="I80" i="1"/>
  <c r="N80" i="1" s="1"/>
  <c r="I79" i="1"/>
  <c r="N79" i="1" s="1"/>
  <c r="O79" i="1" s="1"/>
  <c r="AF79" i="1" s="1"/>
  <c r="I78" i="1"/>
  <c r="N78" i="1" s="1"/>
  <c r="O78" i="1" s="1"/>
  <c r="AF78" i="1" s="1"/>
  <c r="I77" i="1"/>
  <c r="N77" i="1" s="1"/>
  <c r="I76" i="1"/>
  <c r="N76" i="1" s="1"/>
  <c r="I75" i="1"/>
  <c r="N75" i="1" s="1"/>
  <c r="O75" i="1" s="1"/>
  <c r="AF75" i="1" s="1"/>
  <c r="I74" i="1"/>
  <c r="N74" i="1" s="1"/>
  <c r="O74" i="1" s="1"/>
  <c r="AF74" i="1" s="1"/>
  <c r="I73" i="1"/>
  <c r="N73" i="1" s="1"/>
  <c r="I72" i="1"/>
  <c r="N72" i="1" s="1"/>
  <c r="I71" i="1"/>
  <c r="N71" i="1" s="1"/>
  <c r="O71" i="1" s="1"/>
  <c r="AF71" i="1" s="1"/>
  <c r="I70" i="1"/>
  <c r="N70" i="1" s="1"/>
  <c r="O70" i="1" s="1"/>
  <c r="AF70" i="1" s="1"/>
  <c r="I69" i="1"/>
  <c r="N69" i="1" s="1"/>
  <c r="I68" i="1"/>
  <c r="N68" i="1" s="1"/>
  <c r="I67" i="1"/>
  <c r="N67" i="1" s="1"/>
  <c r="I66" i="1"/>
  <c r="N66" i="1" s="1"/>
  <c r="I65" i="1"/>
  <c r="N65" i="1" s="1"/>
  <c r="I64" i="1"/>
  <c r="N64" i="1" s="1"/>
  <c r="I63" i="1"/>
  <c r="N63" i="1" s="1"/>
  <c r="I62" i="1"/>
  <c r="N62" i="1" s="1"/>
  <c r="I61" i="1"/>
  <c r="N61" i="1" s="1"/>
  <c r="I60" i="1"/>
  <c r="N60" i="1" s="1"/>
  <c r="I59" i="1"/>
  <c r="N59" i="1" s="1"/>
  <c r="I58" i="1"/>
  <c r="N58" i="1" s="1"/>
  <c r="I57" i="1"/>
  <c r="N57" i="1" s="1"/>
  <c r="I56" i="1"/>
  <c r="N56" i="1" s="1"/>
  <c r="I55" i="1"/>
  <c r="N55" i="1" s="1"/>
  <c r="I54" i="1"/>
  <c r="N54" i="1" s="1"/>
  <c r="I53" i="1"/>
  <c r="N53" i="1" s="1"/>
  <c r="I52" i="1"/>
  <c r="N52" i="1" s="1"/>
  <c r="I51" i="1"/>
  <c r="N51" i="1" s="1"/>
  <c r="I50" i="1"/>
  <c r="N50" i="1" s="1"/>
  <c r="I49" i="1"/>
  <c r="N49" i="1" s="1"/>
  <c r="I48" i="1"/>
  <c r="N48" i="1" s="1"/>
  <c r="I47" i="1"/>
  <c r="N47" i="1" s="1"/>
  <c r="I46" i="1"/>
  <c r="N46" i="1" s="1"/>
  <c r="I45" i="1"/>
  <c r="N45" i="1" s="1"/>
  <c r="I44" i="1"/>
  <c r="N44" i="1" s="1"/>
  <c r="I43" i="1"/>
  <c r="N43" i="1" s="1"/>
  <c r="I42" i="1"/>
  <c r="N42" i="1" s="1"/>
  <c r="I41" i="1"/>
  <c r="N41" i="1" s="1"/>
  <c r="I40" i="1"/>
  <c r="N40" i="1" s="1"/>
  <c r="I39" i="1"/>
  <c r="N39" i="1" s="1"/>
  <c r="I38" i="1"/>
  <c r="N38" i="1" s="1"/>
  <c r="I37" i="1"/>
  <c r="N37" i="1" s="1"/>
  <c r="I36" i="1"/>
  <c r="N36" i="1" s="1"/>
  <c r="I35" i="1"/>
  <c r="N35" i="1" s="1"/>
  <c r="I34" i="1"/>
  <c r="N34" i="1" s="1"/>
  <c r="I33" i="1"/>
  <c r="N33" i="1" s="1"/>
  <c r="I32" i="1"/>
  <c r="N32" i="1" s="1"/>
  <c r="I31" i="1"/>
  <c r="N31" i="1" s="1"/>
  <c r="I30" i="1"/>
  <c r="N30" i="1" s="1"/>
  <c r="I29" i="1"/>
  <c r="N29" i="1" s="1"/>
  <c r="I28" i="1"/>
  <c r="N28" i="1" s="1"/>
  <c r="I27" i="1"/>
  <c r="N27" i="1" s="1"/>
  <c r="I26" i="1"/>
  <c r="N26" i="1" s="1"/>
  <c r="I25" i="1"/>
  <c r="N25" i="1" s="1"/>
  <c r="I24" i="1"/>
  <c r="N24" i="1" s="1"/>
  <c r="I23" i="1"/>
  <c r="N23" i="1" s="1"/>
  <c r="I22" i="1"/>
  <c r="N22" i="1" s="1"/>
  <c r="I21" i="1"/>
  <c r="N21" i="1" s="1"/>
  <c r="I20" i="1"/>
  <c r="N20" i="1" s="1"/>
  <c r="I19" i="1"/>
  <c r="N19" i="1" s="1"/>
  <c r="I18" i="1"/>
  <c r="N18" i="1" s="1"/>
  <c r="I17" i="1"/>
  <c r="N17" i="1" s="1"/>
  <c r="I16" i="1"/>
  <c r="N16" i="1" s="1"/>
  <c r="I15" i="1"/>
  <c r="N15" i="1" s="1"/>
  <c r="I14" i="1"/>
  <c r="N14" i="1" s="1"/>
  <c r="I13" i="1"/>
  <c r="N13" i="1" s="1"/>
  <c r="I12" i="1"/>
  <c r="N12" i="1" s="1"/>
  <c r="I11" i="1"/>
  <c r="N11" i="1" s="1"/>
  <c r="I10" i="1"/>
  <c r="N10" i="1" s="1"/>
  <c r="I9" i="1"/>
  <c r="N9" i="1" s="1"/>
  <c r="I8" i="1"/>
  <c r="N8" i="1" s="1"/>
  <c r="I7" i="1"/>
  <c r="N7" i="1" s="1"/>
  <c r="I6" i="1"/>
  <c r="N6" i="1" s="1"/>
  <c r="I5" i="1"/>
  <c r="N5" i="1" s="1"/>
  <c r="O543" i="1"/>
  <c r="AF543" i="1" s="1"/>
  <c r="O542" i="1"/>
  <c r="AF542" i="1" s="1"/>
  <c r="O541" i="1"/>
  <c r="AF541" i="1" s="1"/>
  <c r="O540" i="1"/>
  <c r="AF540" i="1" s="1"/>
  <c r="O539" i="1"/>
  <c r="AF539" i="1" s="1"/>
  <c r="O538" i="1"/>
  <c r="AF538" i="1" s="1"/>
  <c r="O537" i="1"/>
  <c r="AF537" i="1" s="1"/>
  <c r="O536" i="1"/>
  <c r="AF536" i="1" s="1"/>
  <c r="O535" i="1"/>
  <c r="AF535" i="1" s="1"/>
  <c r="O534" i="1"/>
  <c r="AF534" i="1" s="1"/>
  <c r="O533" i="1"/>
  <c r="AF533" i="1" s="1"/>
  <c r="O532" i="1"/>
  <c r="AF532" i="1" s="1"/>
  <c r="O531" i="1"/>
  <c r="AF531" i="1" s="1"/>
  <c r="O530" i="1"/>
  <c r="AF530" i="1" s="1"/>
  <c r="O529" i="1"/>
  <c r="AF529" i="1" s="1"/>
  <c r="O528" i="1"/>
  <c r="AF528" i="1" s="1"/>
  <c r="O527" i="1"/>
  <c r="AF527" i="1" s="1"/>
  <c r="O526" i="1"/>
  <c r="AF526" i="1" s="1"/>
  <c r="O525" i="1"/>
  <c r="AF525" i="1" s="1"/>
  <c r="O524" i="1"/>
  <c r="AF524" i="1" s="1"/>
  <c r="O523" i="1"/>
  <c r="AF523" i="1" s="1"/>
  <c r="O522" i="1"/>
  <c r="AF522" i="1" s="1"/>
  <c r="O521" i="1"/>
  <c r="AF521" i="1" s="1"/>
  <c r="O520" i="1"/>
  <c r="AF520" i="1" s="1"/>
  <c r="O519" i="1"/>
  <c r="AF519" i="1" s="1"/>
  <c r="O518" i="1"/>
  <c r="AF518" i="1" s="1"/>
  <c r="O517" i="1"/>
  <c r="AF517" i="1" s="1"/>
  <c r="O516" i="1"/>
  <c r="AF516" i="1" s="1"/>
  <c r="O515" i="1"/>
  <c r="AF515" i="1" s="1"/>
  <c r="O514" i="1"/>
  <c r="AF514" i="1" s="1"/>
  <c r="O513" i="1"/>
  <c r="AF513" i="1" s="1"/>
  <c r="O512" i="1"/>
  <c r="AF512" i="1" s="1"/>
  <c r="O511" i="1"/>
  <c r="AF511" i="1" s="1"/>
  <c r="O510" i="1"/>
  <c r="AF510" i="1" s="1"/>
  <c r="O509" i="1"/>
  <c r="AF509" i="1" s="1"/>
  <c r="O508" i="1"/>
  <c r="AF508" i="1" s="1"/>
  <c r="O507" i="1"/>
  <c r="AF507" i="1" s="1"/>
  <c r="O506" i="1"/>
  <c r="AF506" i="1" s="1"/>
  <c r="O505" i="1"/>
  <c r="AF505" i="1" s="1"/>
  <c r="O504" i="1"/>
  <c r="AF504" i="1" s="1"/>
  <c r="O503" i="1"/>
  <c r="AF503" i="1" s="1"/>
  <c r="O502" i="1"/>
  <c r="AF502" i="1" s="1"/>
  <c r="O501" i="1"/>
  <c r="AF501" i="1" s="1"/>
  <c r="O500" i="1"/>
  <c r="AF500" i="1" s="1"/>
  <c r="O499" i="1"/>
  <c r="AF499" i="1" s="1"/>
  <c r="O498" i="1"/>
  <c r="AF498" i="1" s="1"/>
  <c r="O497" i="1"/>
  <c r="AF497" i="1" s="1"/>
  <c r="O496" i="1"/>
  <c r="AF496" i="1" s="1"/>
  <c r="O495" i="1"/>
  <c r="AF495" i="1" s="1"/>
  <c r="O494" i="1"/>
  <c r="AF494" i="1" s="1"/>
  <c r="O493" i="1"/>
  <c r="AF493" i="1" s="1"/>
  <c r="O492" i="1"/>
  <c r="AF492" i="1" s="1"/>
  <c r="O491" i="1"/>
  <c r="AF491" i="1" s="1"/>
  <c r="O490" i="1"/>
  <c r="AF490" i="1" s="1"/>
  <c r="O489" i="1"/>
  <c r="AF489" i="1" s="1"/>
  <c r="O488" i="1"/>
  <c r="AF488" i="1" s="1"/>
  <c r="O487" i="1"/>
  <c r="AF487" i="1" s="1"/>
  <c r="O486" i="1"/>
  <c r="AF486" i="1" s="1"/>
  <c r="O485" i="1"/>
  <c r="AF485" i="1" s="1"/>
  <c r="O484" i="1"/>
  <c r="AF484" i="1" s="1"/>
  <c r="O483" i="1"/>
  <c r="AF483" i="1" s="1"/>
  <c r="O482" i="1"/>
  <c r="AF482" i="1" s="1"/>
  <c r="O481" i="1"/>
  <c r="AF481" i="1" s="1"/>
  <c r="O480" i="1"/>
  <c r="AF480" i="1" s="1"/>
  <c r="O479" i="1"/>
  <c r="AF479" i="1" s="1"/>
  <c r="O478" i="1"/>
  <c r="AF478" i="1" s="1"/>
  <c r="O477" i="1"/>
  <c r="AF477" i="1" s="1"/>
  <c r="O476" i="1"/>
  <c r="AF476" i="1" s="1"/>
  <c r="O475" i="1"/>
  <c r="AF475" i="1" s="1"/>
  <c r="O474" i="1"/>
  <c r="AF474" i="1" s="1"/>
  <c r="O473" i="1"/>
  <c r="AF473" i="1" s="1"/>
  <c r="O472" i="1"/>
  <c r="AF472" i="1" s="1"/>
  <c r="O471" i="1"/>
  <c r="AF471" i="1" s="1"/>
  <c r="O470" i="1"/>
  <c r="AF470" i="1" s="1"/>
  <c r="O469" i="1"/>
  <c r="AF469" i="1" s="1"/>
  <c r="O468" i="1"/>
  <c r="AF468" i="1" s="1"/>
  <c r="O467" i="1"/>
  <c r="AF467" i="1" s="1"/>
  <c r="O466" i="1"/>
  <c r="AF466" i="1" s="1"/>
  <c r="O465" i="1"/>
  <c r="AF465" i="1" s="1"/>
  <c r="O464" i="1"/>
  <c r="AF464" i="1" s="1"/>
  <c r="O463" i="1"/>
  <c r="AF463" i="1" s="1"/>
  <c r="O462" i="1"/>
  <c r="AF462" i="1" s="1"/>
  <c r="O461" i="1"/>
  <c r="AF461" i="1" s="1"/>
  <c r="O460" i="1"/>
  <c r="AF460" i="1" s="1"/>
  <c r="O459" i="1"/>
  <c r="AF459" i="1" s="1"/>
  <c r="O458" i="1"/>
  <c r="AF458" i="1" s="1"/>
  <c r="O457" i="1"/>
  <c r="AF457" i="1" s="1"/>
  <c r="O456" i="1"/>
  <c r="AF456" i="1" s="1"/>
  <c r="O455" i="1"/>
  <c r="AF455" i="1" s="1"/>
  <c r="O454" i="1"/>
  <c r="AF454" i="1" s="1"/>
  <c r="O453" i="1"/>
  <c r="AF453" i="1" s="1"/>
  <c r="O452" i="1"/>
  <c r="AF452" i="1" s="1"/>
  <c r="O451" i="1"/>
  <c r="AF451" i="1" s="1"/>
  <c r="O450" i="1"/>
  <c r="AF450" i="1" s="1"/>
  <c r="O449" i="1"/>
  <c r="AF449" i="1" s="1"/>
  <c r="O448" i="1"/>
  <c r="AF448" i="1" s="1"/>
  <c r="O447" i="1"/>
  <c r="AF447" i="1" s="1"/>
  <c r="O446" i="1"/>
  <c r="AF446" i="1" s="1"/>
  <c r="O445" i="1"/>
  <c r="AF445" i="1" s="1"/>
  <c r="O444" i="1"/>
  <c r="AF444" i="1" s="1"/>
  <c r="O443" i="1"/>
  <c r="AF443" i="1" s="1"/>
  <c r="O442" i="1"/>
  <c r="AF442" i="1" s="1"/>
  <c r="O441" i="1"/>
  <c r="AF441" i="1" s="1"/>
  <c r="O440" i="1"/>
  <c r="AF440" i="1" s="1"/>
  <c r="O439" i="1"/>
  <c r="AF439" i="1" s="1"/>
  <c r="O438" i="1"/>
  <c r="AF438" i="1" s="1"/>
  <c r="O437" i="1"/>
  <c r="AF437" i="1" s="1"/>
  <c r="O436" i="1"/>
  <c r="AF436" i="1" s="1"/>
  <c r="O435" i="1"/>
  <c r="AF435" i="1" s="1"/>
  <c r="O434" i="1"/>
  <c r="AF434" i="1" s="1"/>
  <c r="O433" i="1"/>
  <c r="AF433" i="1" s="1"/>
  <c r="O432" i="1"/>
  <c r="AF432" i="1" s="1"/>
  <c r="O431" i="1"/>
  <c r="AF431" i="1" s="1"/>
  <c r="O430" i="1"/>
  <c r="AF430" i="1" s="1"/>
  <c r="O429" i="1"/>
  <c r="AF429" i="1" s="1"/>
  <c r="O427" i="1"/>
  <c r="AF427" i="1" s="1"/>
  <c r="O425" i="1"/>
  <c r="AF425" i="1" s="1"/>
  <c r="O424" i="1"/>
  <c r="AF424" i="1" s="1"/>
  <c r="O423" i="1"/>
  <c r="AF423" i="1" s="1"/>
  <c r="O421" i="1"/>
  <c r="AF421" i="1" s="1"/>
  <c r="O420" i="1"/>
  <c r="AF420" i="1" s="1"/>
  <c r="O419" i="1"/>
  <c r="AF419" i="1" s="1"/>
  <c r="O417" i="1"/>
  <c r="AF417" i="1" s="1"/>
  <c r="O416" i="1"/>
  <c r="AF416" i="1" s="1"/>
  <c r="O415" i="1"/>
  <c r="AF415" i="1" s="1"/>
  <c r="O412" i="1"/>
  <c r="AF412" i="1" s="1"/>
  <c r="O411" i="1"/>
  <c r="AF411" i="1" s="1"/>
  <c r="O408" i="1"/>
  <c r="AF408" i="1" s="1"/>
  <c r="O407" i="1"/>
  <c r="AF407" i="1" s="1"/>
  <c r="O403" i="1"/>
  <c r="AF403" i="1" s="1"/>
  <c r="O402" i="1"/>
  <c r="AF402" i="1" s="1"/>
  <c r="O399" i="1"/>
  <c r="AF399" i="1" s="1"/>
  <c r="O398" i="1"/>
  <c r="AF398" i="1" s="1"/>
  <c r="O397" i="1"/>
  <c r="AF397" i="1" s="1"/>
  <c r="O396" i="1"/>
  <c r="AF396" i="1" s="1"/>
  <c r="O395" i="1"/>
  <c r="AF395" i="1" s="1"/>
  <c r="O394" i="1"/>
  <c r="AF394" i="1" s="1"/>
  <c r="O393" i="1"/>
  <c r="AF393" i="1" s="1"/>
  <c r="O392" i="1"/>
  <c r="AF392" i="1" s="1"/>
  <c r="O391" i="1"/>
  <c r="AF391" i="1" s="1"/>
  <c r="O390" i="1"/>
  <c r="AF390" i="1" s="1"/>
  <c r="O389" i="1"/>
  <c r="AF389" i="1" s="1"/>
  <c r="O388" i="1"/>
  <c r="AF388" i="1" s="1"/>
  <c r="O387" i="1"/>
  <c r="AF387" i="1" s="1"/>
  <c r="O386" i="1"/>
  <c r="AF386" i="1" s="1"/>
  <c r="O385" i="1"/>
  <c r="AF385" i="1" s="1"/>
  <c r="O384" i="1"/>
  <c r="AF384" i="1" s="1"/>
  <c r="O383" i="1"/>
  <c r="AF383" i="1" s="1"/>
  <c r="O382" i="1"/>
  <c r="AF382" i="1" s="1"/>
  <c r="O381" i="1"/>
  <c r="AF381" i="1" s="1"/>
  <c r="O380" i="1"/>
  <c r="AF380" i="1" s="1"/>
  <c r="O379" i="1"/>
  <c r="AF379" i="1" s="1"/>
  <c r="O378" i="1"/>
  <c r="AF378" i="1" s="1"/>
  <c r="O377" i="1"/>
  <c r="AF377" i="1" s="1"/>
  <c r="O376" i="1"/>
  <c r="AF376" i="1" s="1"/>
  <c r="O375" i="1"/>
  <c r="AF375" i="1" s="1"/>
  <c r="O374" i="1"/>
  <c r="AF374" i="1" s="1"/>
  <c r="O373" i="1"/>
  <c r="AF373" i="1" s="1"/>
  <c r="O372" i="1"/>
  <c r="AF372" i="1" s="1"/>
  <c r="O371" i="1"/>
  <c r="AF371" i="1" s="1"/>
  <c r="O370" i="1"/>
  <c r="AF370" i="1" s="1"/>
  <c r="O369" i="1"/>
  <c r="AF369" i="1" s="1"/>
  <c r="O368" i="1"/>
  <c r="AF368" i="1" s="1"/>
  <c r="O367" i="1"/>
  <c r="AF367" i="1" s="1"/>
  <c r="O365" i="1"/>
  <c r="AF365" i="1" s="1"/>
  <c r="O364" i="1"/>
  <c r="AF364" i="1" s="1"/>
  <c r="O363" i="1"/>
  <c r="AF363" i="1" s="1"/>
  <c r="O361" i="1"/>
  <c r="AF361" i="1" s="1"/>
  <c r="O360" i="1"/>
  <c r="AF360" i="1" s="1"/>
  <c r="O359" i="1"/>
  <c r="AF359" i="1" s="1"/>
  <c r="O356" i="1"/>
  <c r="AF356" i="1" s="1"/>
  <c r="O355" i="1"/>
  <c r="AF355" i="1" s="1"/>
  <c r="O354" i="1"/>
  <c r="AF354" i="1" s="1"/>
  <c r="O352" i="1"/>
  <c r="AF352" i="1" s="1"/>
  <c r="O351" i="1"/>
  <c r="AF351" i="1" s="1"/>
  <c r="O350" i="1"/>
  <c r="AF350" i="1" s="1"/>
  <c r="O348" i="1"/>
  <c r="AF348" i="1" s="1"/>
  <c r="O347" i="1"/>
  <c r="AF347" i="1" s="1"/>
  <c r="O346" i="1"/>
  <c r="AF346" i="1" s="1"/>
  <c r="O344" i="1"/>
  <c r="AF344" i="1" s="1"/>
  <c r="O343" i="1"/>
  <c r="AF343" i="1" s="1"/>
  <c r="O342" i="1"/>
  <c r="AF342" i="1" s="1"/>
  <c r="O340" i="1"/>
  <c r="AF340" i="1" s="1"/>
  <c r="O339" i="1"/>
  <c r="AF339" i="1" s="1"/>
  <c r="O338" i="1"/>
  <c r="AF338" i="1" s="1"/>
  <c r="O335" i="1"/>
  <c r="AF335" i="1" s="1"/>
  <c r="O334" i="1"/>
  <c r="AF334" i="1" s="1"/>
  <c r="O333" i="1"/>
  <c r="AF333" i="1" s="1"/>
  <c r="O331" i="1"/>
  <c r="AF331" i="1" s="1"/>
  <c r="O330" i="1"/>
  <c r="AF330" i="1" s="1"/>
  <c r="O329" i="1"/>
  <c r="AF329" i="1" s="1"/>
  <c r="O327" i="1"/>
  <c r="AF327" i="1" s="1"/>
  <c r="O326" i="1"/>
  <c r="AF326" i="1" s="1"/>
  <c r="O325" i="1"/>
  <c r="AF325" i="1" s="1"/>
  <c r="O323" i="1"/>
  <c r="AF323" i="1" s="1"/>
  <c r="O322" i="1"/>
  <c r="AF322" i="1" s="1"/>
  <c r="O321" i="1"/>
  <c r="AF321" i="1" s="1"/>
  <c r="O319" i="1"/>
  <c r="AF319" i="1" s="1"/>
  <c r="O318" i="1"/>
  <c r="AF318" i="1" s="1"/>
  <c r="O317" i="1"/>
  <c r="AF317" i="1" s="1"/>
  <c r="O315" i="1"/>
  <c r="AF315" i="1" s="1"/>
  <c r="O313" i="1"/>
  <c r="AF313" i="1" s="1"/>
  <c r="O310" i="1"/>
  <c r="AF310" i="1" s="1"/>
  <c r="O309" i="1"/>
  <c r="AF309" i="1" s="1"/>
  <c r="O307" i="1"/>
  <c r="AF307" i="1" s="1"/>
  <c r="O306" i="1"/>
  <c r="AF306" i="1" s="1"/>
  <c r="O305" i="1"/>
  <c r="AF305" i="1" s="1"/>
  <c r="O303" i="1"/>
  <c r="AF303" i="1" s="1"/>
  <c r="O302" i="1"/>
  <c r="AF302" i="1" s="1"/>
  <c r="O301" i="1"/>
  <c r="AF301" i="1" s="1"/>
  <c r="O298" i="1"/>
  <c r="AF298" i="1" s="1"/>
  <c r="O297" i="1"/>
  <c r="AF297" i="1" s="1"/>
  <c r="O294" i="1"/>
  <c r="AF294" i="1" s="1"/>
  <c r="O293" i="1"/>
  <c r="AF293" i="1" s="1"/>
  <c r="O291" i="1"/>
  <c r="AF291" i="1" s="1"/>
  <c r="O290" i="1"/>
  <c r="AF290" i="1" s="1"/>
  <c r="O289" i="1"/>
  <c r="AF289" i="1" s="1"/>
  <c r="O287" i="1"/>
  <c r="AF287" i="1" s="1"/>
  <c r="O286" i="1"/>
  <c r="AF286" i="1" s="1"/>
  <c r="O285" i="1"/>
  <c r="AF285" i="1" s="1"/>
  <c r="O282" i="1"/>
  <c r="AF282" i="1" s="1"/>
  <c r="O281" i="1"/>
  <c r="AF281" i="1" s="1"/>
  <c r="O278" i="1"/>
  <c r="AF278" i="1" s="1"/>
  <c r="O277" i="1"/>
  <c r="AF277" i="1" s="1"/>
  <c r="O275" i="1"/>
  <c r="AF275" i="1" s="1"/>
  <c r="O274" i="1"/>
  <c r="AF274" i="1" s="1"/>
  <c r="O273" i="1"/>
  <c r="AF273" i="1" s="1"/>
  <c r="O271" i="1"/>
  <c r="AF271" i="1" s="1"/>
  <c r="O270" i="1"/>
  <c r="AF270" i="1" s="1"/>
  <c r="O269" i="1"/>
  <c r="AF269" i="1" s="1"/>
  <c r="O266" i="1"/>
  <c r="AF266" i="1" s="1"/>
  <c r="O265" i="1"/>
  <c r="AF265" i="1" s="1"/>
  <c r="O262" i="1"/>
  <c r="AF262" i="1" s="1"/>
  <c r="O261" i="1"/>
  <c r="AF261" i="1" s="1"/>
  <c r="O259" i="1"/>
  <c r="AF259" i="1" s="1"/>
  <c r="O258" i="1"/>
  <c r="AF258" i="1" s="1"/>
  <c r="O257" i="1"/>
  <c r="AF257" i="1" s="1"/>
  <c r="O255" i="1"/>
  <c r="AF255" i="1" s="1"/>
  <c r="O254" i="1"/>
  <c r="AF254" i="1" s="1"/>
  <c r="O253" i="1"/>
  <c r="AF253" i="1" s="1"/>
  <c r="O250" i="1"/>
  <c r="AF250" i="1" s="1"/>
  <c r="O249" i="1"/>
  <c r="AF249" i="1" s="1"/>
  <c r="O246" i="1"/>
  <c r="AF246" i="1" s="1"/>
  <c r="O245" i="1"/>
  <c r="AF245" i="1" s="1"/>
  <c r="O243" i="1"/>
  <c r="AF243" i="1" s="1"/>
  <c r="O242" i="1"/>
  <c r="AF242" i="1" s="1"/>
  <c r="O241" i="1"/>
  <c r="AF241" i="1" s="1"/>
  <c r="O239" i="1"/>
  <c r="AF239" i="1" s="1"/>
  <c r="O238" i="1"/>
  <c r="AF238" i="1" s="1"/>
  <c r="O237" i="1"/>
  <c r="AF237" i="1" s="1"/>
  <c r="O234" i="1"/>
  <c r="AF234" i="1" s="1"/>
  <c r="O233" i="1"/>
  <c r="AF233" i="1" s="1"/>
  <c r="O230" i="1"/>
  <c r="AF230" i="1" s="1"/>
  <c r="O229" i="1"/>
  <c r="AF229" i="1" s="1"/>
  <c r="O227" i="1"/>
  <c r="AF227" i="1" s="1"/>
  <c r="O226" i="1"/>
  <c r="AF226" i="1" s="1"/>
  <c r="O225" i="1"/>
  <c r="AF225" i="1" s="1"/>
  <c r="O223" i="1"/>
  <c r="AF223" i="1" s="1"/>
  <c r="O222" i="1"/>
  <c r="AF222" i="1" s="1"/>
  <c r="O221" i="1"/>
  <c r="AF221" i="1" s="1"/>
  <c r="O218" i="1"/>
  <c r="AF218" i="1" s="1"/>
  <c r="O217" i="1"/>
  <c r="AF217" i="1" s="1"/>
  <c r="O214" i="1"/>
  <c r="AF214" i="1" s="1"/>
  <c r="O213" i="1"/>
  <c r="AF213" i="1" s="1"/>
  <c r="O211" i="1"/>
  <c r="AF211" i="1" s="1"/>
  <c r="O210" i="1"/>
  <c r="AF210" i="1" s="1"/>
  <c r="O209" i="1"/>
  <c r="AF209" i="1" s="1"/>
  <c r="O207" i="1"/>
  <c r="AF207" i="1" s="1"/>
  <c r="O206" i="1"/>
  <c r="AF206" i="1" s="1"/>
  <c r="O205" i="1"/>
  <c r="AF205" i="1" s="1"/>
  <c r="O202" i="1"/>
  <c r="AF202" i="1" s="1"/>
  <c r="O201" i="1"/>
  <c r="AF201" i="1" s="1"/>
  <c r="O198" i="1"/>
  <c r="AF198" i="1" s="1"/>
  <c r="O197" i="1"/>
  <c r="AF197" i="1" s="1"/>
  <c r="O195" i="1"/>
  <c r="AF195" i="1" s="1"/>
  <c r="O194" i="1"/>
  <c r="AF194" i="1" s="1"/>
  <c r="O193" i="1"/>
  <c r="AF193" i="1" s="1"/>
  <c r="O190" i="1"/>
  <c r="AF190" i="1" s="1"/>
  <c r="O189" i="1"/>
  <c r="AF189" i="1" s="1"/>
  <c r="O186" i="1"/>
  <c r="AF186" i="1" s="1"/>
  <c r="O185" i="1"/>
  <c r="AF185" i="1" s="1"/>
  <c r="O182" i="1"/>
  <c r="AF182" i="1" s="1"/>
  <c r="O181" i="1"/>
  <c r="AF181" i="1" s="1"/>
  <c r="O179" i="1"/>
  <c r="AF179" i="1" s="1"/>
  <c r="O178" i="1"/>
  <c r="AF178" i="1" s="1"/>
  <c r="O177" i="1"/>
  <c r="AF177" i="1" s="1"/>
  <c r="O174" i="1"/>
  <c r="AF174" i="1" s="1"/>
  <c r="O173" i="1"/>
  <c r="AF173" i="1" s="1"/>
  <c r="O170" i="1"/>
  <c r="AF170" i="1" s="1"/>
  <c r="O169" i="1"/>
  <c r="AF169" i="1" s="1"/>
  <c r="O166" i="1"/>
  <c r="AF166" i="1" s="1"/>
  <c r="O165" i="1"/>
  <c r="AF165" i="1" s="1"/>
  <c r="O163" i="1"/>
  <c r="AF163" i="1" s="1"/>
  <c r="O162" i="1"/>
  <c r="AF162" i="1" s="1"/>
  <c r="O161" i="1"/>
  <c r="AF161" i="1" s="1"/>
  <c r="O158" i="1"/>
  <c r="AF158" i="1" s="1"/>
  <c r="O157" i="1"/>
  <c r="AF157" i="1" s="1"/>
  <c r="O154" i="1"/>
  <c r="AF154" i="1" s="1"/>
  <c r="O153" i="1"/>
  <c r="AF153" i="1" s="1"/>
  <c r="O150" i="1"/>
  <c r="AF150" i="1" s="1"/>
  <c r="O149" i="1"/>
  <c r="AF149" i="1" s="1"/>
  <c r="O147" i="1"/>
  <c r="AF147" i="1" s="1"/>
  <c r="O146" i="1"/>
  <c r="AF146" i="1" s="1"/>
  <c r="O145" i="1"/>
  <c r="AF145" i="1" s="1"/>
  <c r="O142" i="1"/>
  <c r="AF142" i="1" s="1"/>
  <c r="O141" i="1"/>
  <c r="AF141" i="1" s="1"/>
  <c r="O138" i="1"/>
  <c r="AF138" i="1" s="1"/>
  <c r="O137" i="1"/>
  <c r="AF137" i="1" s="1"/>
  <c r="O134" i="1"/>
  <c r="AF134" i="1" s="1"/>
  <c r="O133" i="1"/>
  <c r="AF133" i="1" s="1"/>
  <c r="O130" i="1"/>
  <c r="AF130" i="1" s="1"/>
  <c r="O129" i="1"/>
  <c r="AF129" i="1" s="1"/>
  <c r="O126" i="1"/>
  <c r="AF126" i="1" s="1"/>
  <c r="O125" i="1"/>
  <c r="AF125" i="1" s="1"/>
  <c r="O122" i="1"/>
  <c r="AF122" i="1" s="1"/>
  <c r="O121" i="1"/>
  <c r="AF121" i="1" s="1"/>
  <c r="O118" i="1"/>
  <c r="AF118" i="1" s="1"/>
  <c r="O117" i="1"/>
  <c r="AF117" i="1" s="1"/>
  <c r="O114" i="1"/>
  <c r="AF114" i="1" s="1"/>
  <c r="O113" i="1"/>
  <c r="AF113" i="1" s="1"/>
  <c r="O110" i="1"/>
  <c r="AF110" i="1" s="1"/>
  <c r="O109" i="1"/>
  <c r="AF109" i="1" s="1"/>
  <c r="O106" i="1"/>
  <c r="AF106" i="1" s="1"/>
  <c r="O105" i="1"/>
  <c r="AF105" i="1" s="1"/>
  <c r="O102" i="1"/>
  <c r="AF102" i="1" s="1"/>
  <c r="O101" i="1"/>
  <c r="AF101" i="1" s="1"/>
  <c r="O98" i="1"/>
  <c r="AF98" i="1" s="1"/>
  <c r="O97" i="1"/>
  <c r="AF97" i="1" s="1"/>
  <c r="O94" i="1"/>
  <c r="AF94" i="1" s="1"/>
  <c r="O93" i="1"/>
  <c r="AF93" i="1" s="1"/>
  <c r="O90" i="1"/>
  <c r="AF90" i="1" s="1"/>
  <c r="O89" i="1"/>
  <c r="AF89" i="1" s="1"/>
  <c r="O85" i="1"/>
  <c r="AF85" i="1" s="1"/>
  <c r="O84" i="1"/>
  <c r="AF84" i="1" s="1"/>
  <c r="O80" i="1"/>
  <c r="AF80" i="1" s="1"/>
  <c r="O77" i="1"/>
  <c r="AF77" i="1" s="1"/>
  <c r="O76" i="1"/>
  <c r="AF76" i="1" s="1"/>
  <c r="O73" i="1"/>
  <c r="AF73" i="1" s="1"/>
  <c r="O72" i="1"/>
  <c r="AF72" i="1" s="1"/>
  <c r="O69" i="1"/>
  <c r="AF69" i="1" s="1"/>
  <c r="O68" i="1"/>
  <c r="AF68" i="1" s="1"/>
  <c r="W544" i="1" l="1"/>
  <c r="AG544" i="1" s="1"/>
  <c r="W337" i="1"/>
  <c r="X337" i="1" s="1"/>
  <c r="AA337" i="1" s="1"/>
  <c r="AD337" i="1" s="1"/>
  <c r="W86" i="1"/>
  <c r="AG86" i="1" s="1"/>
  <c r="W357" i="1"/>
  <c r="X357" i="1" s="1"/>
  <c r="AA357" i="1" s="1"/>
  <c r="AD357" i="1" s="1"/>
  <c r="O314" i="1"/>
  <c r="AF314" i="1" s="1"/>
  <c r="O81" i="1"/>
  <c r="AF81" i="1" s="1"/>
  <c r="O428" i="1"/>
  <c r="AF428" i="1" s="1"/>
  <c r="O404" i="1"/>
  <c r="AF404" i="1" s="1"/>
  <c r="O400" i="1"/>
  <c r="AF400" i="1" s="1"/>
  <c r="O414" i="1"/>
  <c r="AF414" i="1" s="1"/>
  <c r="AF357" i="1"/>
  <c r="X268" i="1"/>
  <c r="AA268" i="1" s="1"/>
  <c r="AD268" i="1" s="1"/>
  <c r="AG268" i="1"/>
  <c r="X270" i="1"/>
  <c r="AA270" i="1" s="1"/>
  <c r="AD270" i="1" s="1"/>
  <c r="AG270" i="1"/>
  <c r="X272" i="1"/>
  <c r="AA272" i="1" s="1"/>
  <c r="AD272" i="1" s="1"/>
  <c r="AG272" i="1"/>
  <c r="X274" i="1"/>
  <c r="AA274" i="1" s="1"/>
  <c r="AD274" i="1" s="1"/>
  <c r="AG274" i="1"/>
  <c r="X276" i="1"/>
  <c r="AA276" i="1" s="1"/>
  <c r="AD276" i="1" s="1"/>
  <c r="AG276" i="1"/>
  <c r="X278" i="1"/>
  <c r="AA278" i="1" s="1"/>
  <c r="AD278" i="1" s="1"/>
  <c r="AG278" i="1"/>
  <c r="X280" i="1"/>
  <c r="AA280" i="1" s="1"/>
  <c r="AD280" i="1" s="1"/>
  <c r="AG280" i="1"/>
  <c r="X282" i="1"/>
  <c r="AA282" i="1" s="1"/>
  <c r="AD282" i="1" s="1"/>
  <c r="AG282" i="1"/>
  <c r="X284" i="1"/>
  <c r="AA284" i="1" s="1"/>
  <c r="AD284" i="1" s="1"/>
  <c r="AG284" i="1"/>
  <c r="X286" i="1"/>
  <c r="AA286" i="1" s="1"/>
  <c r="AD286" i="1" s="1"/>
  <c r="AG286" i="1"/>
  <c r="X288" i="1"/>
  <c r="AA288" i="1" s="1"/>
  <c r="AD288" i="1" s="1"/>
  <c r="AG288" i="1"/>
  <c r="X290" i="1"/>
  <c r="AA290" i="1" s="1"/>
  <c r="AD290" i="1" s="1"/>
  <c r="AG290" i="1"/>
  <c r="X292" i="1"/>
  <c r="AA292" i="1" s="1"/>
  <c r="AD292" i="1" s="1"/>
  <c r="AG292" i="1"/>
  <c r="X294" i="1"/>
  <c r="AA294" i="1" s="1"/>
  <c r="AD294" i="1" s="1"/>
  <c r="AG294" i="1"/>
  <c r="X296" i="1"/>
  <c r="AA296" i="1" s="1"/>
  <c r="AD296" i="1" s="1"/>
  <c r="AG296" i="1"/>
  <c r="X298" i="1"/>
  <c r="AA298" i="1" s="1"/>
  <c r="AD298" i="1" s="1"/>
  <c r="AG298" i="1"/>
  <c r="X300" i="1"/>
  <c r="AA300" i="1" s="1"/>
  <c r="AD300" i="1" s="1"/>
  <c r="AG300" i="1"/>
  <c r="X302" i="1"/>
  <c r="AA302" i="1" s="1"/>
  <c r="AD302" i="1" s="1"/>
  <c r="AG302" i="1"/>
  <c r="X304" i="1"/>
  <c r="AA304" i="1" s="1"/>
  <c r="AD304" i="1" s="1"/>
  <c r="AG304" i="1"/>
  <c r="X306" i="1"/>
  <c r="AA306" i="1" s="1"/>
  <c r="AD306" i="1" s="1"/>
  <c r="AG306" i="1"/>
  <c r="X308" i="1"/>
  <c r="AA308" i="1" s="1"/>
  <c r="AD308" i="1" s="1"/>
  <c r="AG308" i="1"/>
  <c r="X310" i="1"/>
  <c r="AA310" i="1" s="1"/>
  <c r="AD310" i="1" s="1"/>
  <c r="AG310" i="1"/>
  <c r="X312" i="1"/>
  <c r="AA312" i="1" s="1"/>
  <c r="AD312" i="1" s="1"/>
  <c r="AG312" i="1"/>
  <c r="X314" i="1"/>
  <c r="AA314" i="1" s="1"/>
  <c r="AD314" i="1" s="1"/>
  <c r="AG314" i="1"/>
  <c r="X316" i="1"/>
  <c r="AA316" i="1" s="1"/>
  <c r="AD316" i="1" s="1"/>
  <c r="AG316" i="1"/>
  <c r="X318" i="1"/>
  <c r="AA318" i="1" s="1"/>
  <c r="AD318" i="1" s="1"/>
  <c r="AG318" i="1"/>
  <c r="X267" i="1"/>
  <c r="AA267" i="1" s="1"/>
  <c r="AD267" i="1" s="1"/>
  <c r="AG267" i="1"/>
  <c r="X269" i="1"/>
  <c r="AA269" i="1" s="1"/>
  <c r="AD269" i="1" s="1"/>
  <c r="AG269" i="1"/>
  <c r="X271" i="1"/>
  <c r="AA271" i="1" s="1"/>
  <c r="AD271" i="1" s="1"/>
  <c r="AG271" i="1"/>
  <c r="X273" i="1"/>
  <c r="AA273" i="1" s="1"/>
  <c r="AD273" i="1" s="1"/>
  <c r="AG273" i="1"/>
  <c r="X275" i="1"/>
  <c r="AA275" i="1" s="1"/>
  <c r="AD275" i="1" s="1"/>
  <c r="AG275" i="1"/>
  <c r="X277" i="1"/>
  <c r="AA277" i="1" s="1"/>
  <c r="AD277" i="1" s="1"/>
  <c r="AG277" i="1"/>
  <c r="X279" i="1"/>
  <c r="AA279" i="1" s="1"/>
  <c r="AD279" i="1" s="1"/>
  <c r="AG279" i="1"/>
  <c r="X281" i="1"/>
  <c r="AA281" i="1" s="1"/>
  <c r="AD281" i="1" s="1"/>
  <c r="AG281" i="1"/>
  <c r="X283" i="1"/>
  <c r="AA283" i="1" s="1"/>
  <c r="AD283" i="1" s="1"/>
  <c r="AG283" i="1"/>
  <c r="X285" i="1"/>
  <c r="AA285" i="1" s="1"/>
  <c r="AD285" i="1" s="1"/>
  <c r="AG285" i="1"/>
  <c r="X287" i="1"/>
  <c r="AA287" i="1" s="1"/>
  <c r="AD287" i="1" s="1"/>
  <c r="AG287" i="1"/>
  <c r="X289" i="1"/>
  <c r="AA289" i="1" s="1"/>
  <c r="AD289" i="1" s="1"/>
  <c r="AG289" i="1"/>
  <c r="X291" i="1"/>
  <c r="AA291" i="1" s="1"/>
  <c r="AD291" i="1" s="1"/>
  <c r="AG291" i="1"/>
  <c r="X293" i="1"/>
  <c r="AA293" i="1" s="1"/>
  <c r="AD293" i="1" s="1"/>
  <c r="AG293" i="1"/>
  <c r="X295" i="1"/>
  <c r="AA295" i="1" s="1"/>
  <c r="AD295" i="1" s="1"/>
  <c r="AG295" i="1"/>
  <c r="X297" i="1"/>
  <c r="AA297" i="1" s="1"/>
  <c r="AD297" i="1" s="1"/>
  <c r="AG297" i="1"/>
  <c r="X299" i="1"/>
  <c r="AA299" i="1" s="1"/>
  <c r="AD299" i="1" s="1"/>
  <c r="AG299" i="1"/>
  <c r="X301" i="1"/>
  <c r="AA301" i="1" s="1"/>
  <c r="AD301" i="1" s="1"/>
  <c r="AG301" i="1"/>
  <c r="X303" i="1"/>
  <c r="AA303" i="1" s="1"/>
  <c r="AD303" i="1" s="1"/>
  <c r="AG303" i="1"/>
  <c r="X305" i="1"/>
  <c r="AA305" i="1" s="1"/>
  <c r="AD305" i="1" s="1"/>
  <c r="AG305" i="1"/>
  <c r="X307" i="1"/>
  <c r="AA307" i="1" s="1"/>
  <c r="AD307" i="1" s="1"/>
  <c r="AG307" i="1"/>
  <c r="X309" i="1"/>
  <c r="AA309" i="1" s="1"/>
  <c r="AD309" i="1" s="1"/>
  <c r="AG309" i="1"/>
  <c r="X311" i="1"/>
  <c r="AA311" i="1" s="1"/>
  <c r="AD311" i="1" s="1"/>
  <c r="AG311" i="1"/>
  <c r="X313" i="1"/>
  <c r="AA313" i="1" s="1"/>
  <c r="AD313" i="1" s="1"/>
  <c r="AG313" i="1"/>
  <c r="X315" i="1"/>
  <c r="AA315" i="1" s="1"/>
  <c r="AD315" i="1" s="1"/>
  <c r="AG315" i="1"/>
  <c r="X317" i="1"/>
  <c r="AA317" i="1" s="1"/>
  <c r="AD317" i="1" s="1"/>
  <c r="AG317" i="1"/>
  <c r="X319" i="1"/>
  <c r="AA319" i="1" s="1"/>
  <c r="AD319" i="1" s="1"/>
  <c r="AG319" i="1"/>
  <c r="X321" i="1"/>
  <c r="AA321" i="1" s="1"/>
  <c r="AD321" i="1" s="1"/>
  <c r="AG321" i="1"/>
  <c r="X323" i="1"/>
  <c r="AA323" i="1" s="1"/>
  <c r="AD323" i="1" s="1"/>
  <c r="AG323" i="1"/>
  <c r="X325" i="1"/>
  <c r="AA325" i="1" s="1"/>
  <c r="AD325" i="1" s="1"/>
  <c r="AG325" i="1"/>
  <c r="X327" i="1"/>
  <c r="AA327" i="1" s="1"/>
  <c r="AD327" i="1" s="1"/>
  <c r="AG327" i="1"/>
  <c r="X329" i="1"/>
  <c r="AA329" i="1" s="1"/>
  <c r="AD329" i="1" s="1"/>
  <c r="AG329" i="1"/>
  <c r="X331" i="1"/>
  <c r="AA331" i="1" s="1"/>
  <c r="AD331" i="1" s="1"/>
  <c r="AG331" i="1"/>
  <c r="X333" i="1"/>
  <c r="AA333" i="1" s="1"/>
  <c r="AD333" i="1" s="1"/>
  <c r="AG333" i="1"/>
  <c r="X335" i="1"/>
  <c r="AA335" i="1" s="1"/>
  <c r="AD335" i="1" s="1"/>
  <c r="AG335" i="1"/>
  <c r="X338" i="1"/>
  <c r="AA338" i="1" s="1"/>
  <c r="AD338" i="1" s="1"/>
  <c r="AG338" i="1"/>
  <c r="X340" i="1"/>
  <c r="AA340" i="1" s="1"/>
  <c r="AD340" i="1" s="1"/>
  <c r="AG340" i="1"/>
  <c r="X342" i="1"/>
  <c r="AA342" i="1" s="1"/>
  <c r="AD342" i="1" s="1"/>
  <c r="AG342" i="1"/>
  <c r="X344" i="1"/>
  <c r="AA344" i="1" s="1"/>
  <c r="AD344" i="1" s="1"/>
  <c r="AG344" i="1"/>
  <c r="X346" i="1"/>
  <c r="AA346" i="1" s="1"/>
  <c r="AD346" i="1" s="1"/>
  <c r="AG346" i="1"/>
  <c r="X348" i="1"/>
  <c r="AA348" i="1" s="1"/>
  <c r="AD348" i="1" s="1"/>
  <c r="AG348" i="1"/>
  <c r="X350" i="1"/>
  <c r="AA350" i="1" s="1"/>
  <c r="AD350" i="1" s="1"/>
  <c r="AG350" i="1"/>
  <c r="X352" i="1"/>
  <c r="AA352" i="1" s="1"/>
  <c r="AD352" i="1" s="1"/>
  <c r="AG352" i="1"/>
  <c r="X354" i="1"/>
  <c r="AA354" i="1" s="1"/>
  <c r="AD354" i="1" s="1"/>
  <c r="AG354" i="1"/>
  <c r="X356" i="1"/>
  <c r="AA356" i="1" s="1"/>
  <c r="AD356" i="1" s="1"/>
  <c r="AG356" i="1"/>
  <c r="X359" i="1"/>
  <c r="AA359" i="1" s="1"/>
  <c r="AD359" i="1" s="1"/>
  <c r="AG359" i="1"/>
  <c r="X361" i="1"/>
  <c r="AA361" i="1" s="1"/>
  <c r="AD361" i="1" s="1"/>
  <c r="AG361" i="1"/>
  <c r="X363" i="1"/>
  <c r="AA363" i="1" s="1"/>
  <c r="AD363" i="1" s="1"/>
  <c r="AG363" i="1"/>
  <c r="X365" i="1"/>
  <c r="AA365" i="1" s="1"/>
  <c r="AD365" i="1" s="1"/>
  <c r="AG365" i="1"/>
  <c r="X367" i="1"/>
  <c r="AA367" i="1" s="1"/>
  <c r="AD367" i="1" s="1"/>
  <c r="AG367" i="1"/>
  <c r="X369" i="1"/>
  <c r="AA369" i="1" s="1"/>
  <c r="AD369" i="1" s="1"/>
  <c r="AG369" i="1"/>
  <c r="X371" i="1"/>
  <c r="AA371" i="1" s="1"/>
  <c r="AD371" i="1" s="1"/>
  <c r="AG371" i="1"/>
  <c r="X373" i="1"/>
  <c r="AA373" i="1" s="1"/>
  <c r="AD373" i="1" s="1"/>
  <c r="AG373" i="1"/>
  <c r="X375" i="1"/>
  <c r="AA375" i="1" s="1"/>
  <c r="AD375" i="1" s="1"/>
  <c r="AG375" i="1"/>
  <c r="X377" i="1"/>
  <c r="AA377" i="1" s="1"/>
  <c r="AD377" i="1" s="1"/>
  <c r="AG377" i="1"/>
  <c r="X379" i="1"/>
  <c r="AA379" i="1" s="1"/>
  <c r="AD379" i="1" s="1"/>
  <c r="AG379" i="1"/>
  <c r="X381" i="1"/>
  <c r="AA381" i="1" s="1"/>
  <c r="AD381" i="1" s="1"/>
  <c r="AG381" i="1"/>
  <c r="X383" i="1"/>
  <c r="AA383" i="1" s="1"/>
  <c r="AD383" i="1" s="1"/>
  <c r="AG383" i="1"/>
  <c r="X385" i="1"/>
  <c r="AA385" i="1" s="1"/>
  <c r="AD385" i="1" s="1"/>
  <c r="AG385" i="1"/>
  <c r="X387" i="1"/>
  <c r="AA387" i="1" s="1"/>
  <c r="AD387" i="1" s="1"/>
  <c r="AG387" i="1"/>
  <c r="X389" i="1"/>
  <c r="AA389" i="1" s="1"/>
  <c r="AD389" i="1" s="1"/>
  <c r="AG389" i="1"/>
  <c r="X391" i="1"/>
  <c r="AA391" i="1" s="1"/>
  <c r="AD391" i="1" s="1"/>
  <c r="AG391" i="1"/>
  <c r="X393" i="1"/>
  <c r="AA393" i="1" s="1"/>
  <c r="AD393" i="1" s="1"/>
  <c r="AG393" i="1"/>
  <c r="X395" i="1"/>
  <c r="AA395" i="1" s="1"/>
  <c r="AD395" i="1" s="1"/>
  <c r="AG395" i="1"/>
  <c r="X397" i="1"/>
  <c r="AA397" i="1" s="1"/>
  <c r="AD397" i="1" s="1"/>
  <c r="AG397" i="1"/>
  <c r="X399" i="1"/>
  <c r="AA399" i="1" s="1"/>
  <c r="AD399" i="1" s="1"/>
  <c r="AG399" i="1"/>
  <c r="X401" i="1"/>
  <c r="AA401" i="1" s="1"/>
  <c r="AD401" i="1" s="1"/>
  <c r="AG401" i="1"/>
  <c r="X403" i="1"/>
  <c r="AA403" i="1" s="1"/>
  <c r="AD403" i="1" s="1"/>
  <c r="AG403" i="1"/>
  <c r="X405" i="1"/>
  <c r="AA405" i="1" s="1"/>
  <c r="AD405" i="1" s="1"/>
  <c r="AG405" i="1"/>
  <c r="X407" i="1"/>
  <c r="AA407" i="1" s="1"/>
  <c r="AD407" i="1" s="1"/>
  <c r="AG407" i="1"/>
  <c r="X409" i="1"/>
  <c r="AA409" i="1" s="1"/>
  <c r="AD409" i="1" s="1"/>
  <c r="AG409" i="1"/>
  <c r="X411" i="1"/>
  <c r="AA411" i="1" s="1"/>
  <c r="AD411" i="1" s="1"/>
  <c r="AG411" i="1"/>
  <c r="X413" i="1"/>
  <c r="AA413" i="1" s="1"/>
  <c r="AD413" i="1" s="1"/>
  <c r="AG413" i="1"/>
  <c r="X415" i="1"/>
  <c r="AA415" i="1" s="1"/>
  <c r="AD415" i="1" s="1"/>
  <c r="AG415" i="1"/>
  <c r="X543" i="1"/>
  <c r="AA543" i="1" s="1"/>
  <c r="AD543" i="1" s="1"/>
  <c r="AG543" i="1"/>
  <c r="V68" i="1"/>
  <c r="W68" i="1" s="1"/>
  <c r="V70" i="1"/>
  <c r="W70" i="1" s="1"/>
  <c r="V72" i="1"/>
  <c r="W72" i="1" s="1"/>
  <c r="V74" i="1"/>
  <c r="W74" i="1" s="1"/>
  <c r="V76" i="1"/>
  <c r="W76" i="1" s="1"/>
  <c r="V78" i="1"/>
  <c r="W78" i="1" s="1"/>
  <c r="V80" i="1"/>
  <c r="W80" i="1" s="1"/>
  <c r="V82" i="1"/>
  <c r="W82" i="1" s="1"/>
  <c r="V84" i="1"/>
  <c r="W84" i="1" s="1"/>
  <c r="V87" i="1"/>
  <c r="W87" i="1" s="1"/>
  <c r="V89" i="1"/>
  <c r="W89" i="1" s="1"/>
  <c r="V91" i="1"/>
  <c r="W91" i="1" s="1"/>
  <c r="V93" i="1"/>
  <c r="W93" i="1" s="1"/>
  <c r="V95" i="1"/>
  <c r="W95" i="1" s="1"/>
  <c r="V97" i="1"/>
  <c r="W97" i="1" s="1"/>
  <c r="V99" i="1"/>
  <c r="W99" i="1" s="1"/>
  <c r="V101" i="1"/>
  <c r="W101" i="1" s="1"/>
  <c r="V103" i="1"/>
  <c r="W103" i="1" s="1"/>
  <c r="V105" i="1"/>
  <c r="W105" i="1" s="1"/>
  <c r="V107" i="1"/>
  <c r="W107" i="1" s="1"/>
  <c r="V109" i="1"/>
  <c r="W109" i="1" s="1"/>
  <c r="V111" i="1"/>
  <c r="W111" i="1" s="1"/>
  <c r="V113" i="1"/>
  <c r="W113" i="1" s="1"/>
  <c r="V115" i="1"/>
  <c r="W115" i="1" s="1"/>
  <c r="V117" i="1"/>
  <c r="W117" i="1" s="1"/>
  <c r="V119" i="1"/>
  <c r="W119" i="1" s="1"/>
  <c r="V121" i="1"/>
  <c r="W121" i="1" s="1"/>
  <c r="V123" i="1"/>
  <c r="W123" i="1" s="1"/>
  <c r="V125" i="1"/>
  <c r="W125" i="1" s="1"/>
  <c r="V127" i="1"/>
  <c r="W127" i="1" s="1"/>
  <c r="V129" i="1"/>
  <c r="W129" i="1" s="1"/>
  <c r="V131" i="1"/>
  <c r="W131" i="1" s="1"/>
  <c r="V133" i="1"/>
  <c r="W133" i="1" s="1"/>
  <c r="V135" i="1"/>
  <c r="W135" i="1" s="1"/>
  <c r="V137" i="1"/>
  <c r="W137" i="1" s="1"/>
  <c r="V139" i="1"/>
  <c r="W139" i="1" s="1"/>
  <c r="V141" i="1"/>
  <c r="W141" i="1" s="1"/>
  <c r="V143" i="1"/>
  <c r="W143" i="1" s="1"/>
  <c r="V145" i="1"/>
  <c r="W145" i="1" s="1"/>
  <c r="V147" i="1"/>
  <c r="W147" i="1" s="1"/>
  <c r="V149" i="1"/>
  <c r="W149" i="1" s="1"/>
  <c r="V151" i="1"/>
  <c r="W151" i="1" s="1"/>
  <c r="V153" i="1"/>
  <c r="W153" i="1" s="1"/>
  <c r="V155" i="1"/>
  <c r="W155" i="1" s="1"/>
  <c r="V157" i="1"/>
  <c r="W157" i="1" s="1"/>
  <c r="V228" i="1"/>
  <c r="W228" i="1" s="1"/>
  <c r="V230" i="1"/>
  <c r="W230" i="1" s="1"/>
  <c r="V232" i="1"/>
  <c r="W232" i="1" s="1"/>
  <c r="V234" i="1"/>
  <c r="W234" i="1" s="1"/>
  <c r="V236" i="1"/>
  <c r="W236" i="1" s="1"/>
  <c r="V238" i="1"/>
  <c r="W238" i="1" s="1"/>
  <c r="V240" i="1"/>
  <c r="W240" i="1" s="1"/>
  <c r="V242" i="1"/>
  <c r="W242" i="1" s="1"/>
  <c r="V244" i="1"/>
  <c r="W244" i="1" s="1"/>
  <c r="V246" i="1"/>
  <c r="W246" i="1" s="1"/>
  <c r="V248" i="1"/>
  <c r="W248" i="1" s="1"/>
  <c r="V250" i="1"/>
  <c r="W250" i="1" s="1"/>
  <c r="V252" i="1"/>
  <c r="W252" i="1" s="1"/>
  <c r="V254" i="1"/>
  <c r="W254" i="1" s="1"/>
  <c r="V256" i="1"/>
  <c r="W256" i="1" s="1"/>
  <c r="V258" i="1"/>
  <c r="W258" i="1" s="1"/>
  <c r="V260" i="1"/>
  <c r="W260" i="1" s="1"/>
  <c r="V262" i="1"/>
  <c r="W262" i="1" s="1"/>
  <c r="V264" i="1"/>
  <c r="W264" i="1" s="1"/>
  <c r="V266" i="1"/>
  <c r="W266" i="1" s="1"/>
  <c r="X320" i="1"/>
  <c r="AA320" i="1" s="1"/>
  <c r="AD320" i="1" s="1"/>
  <c r="AG320" i="1"/>
  <c r="X322" i="1"/>
  <c r="AA322" i="1" s="1"/>
  <c r="AD322" i="1" s="1"/>
  <c r="AG322" i="1"/>
  <c r="X324" i="1"/>
  <c r="AA324" i="1" s="1"/>
  <c r="AD324" i="1" s="1"/>
  <c r="AG324" i="1"/>
  <c r="X326" i="1"/>
  <c r="AA326" i="1" s="1"/>
  <c r="AD326" i="1" s="1"/>
  <c r="AG326" i="1"/>
  <c r="X328" i="1"/>
  <c r="AA328" i="1" s="1"/>
  <c r="AD328" i="1" s="1"/>
  <c r="AG328" i="1"/>
  <c r="X330" i="1"/>
  <c r="AA330" i="1" s="1"/>
  <c r="AD330" i="1" s="1"/>
  <c r="AG330" i="1"/>
  <c r="X332" i="1"/>
  <c r="AA332" i="1" s="1"/>
  <c r="AD332" i="1" s="1"/>
  <c r="AG332" i="1"/>
  <c r="X334" i="1"/>
  <c r="AA334" i="1" s="1"/>
  <c r="AD334" i="1" s="1"/>
  <c r="AG334" i="1"/>
  <c r="X336" i="1"/>
  <c r="AA336" i="1" s="1"/>
  <c r="AD336" i="1" s="1"/>
  <c r="AG336" i="1"/>
  <c r="X339" i="1"/>
  <c r="AA339" i="1" s="1"/>
  <c r="AD339" i="1" s="1"/>
  <c r="AG339" i="1"/>
  <c r="X341" i="1"/>
  <c r="AA341" i="1" s="1"/>
  <c r="AD341" i="1" s="1"/>
  <c r="AG341" i="1"/>
  <c r="X343" i="1"/>
  <c r="AA343" i="1" s="1"/>
  <c r="AD343" i="1" s="1"/>
  <c r="AG343" i="1"/>
  <c r="X345" i="1"/>
  <c r="AA345" i="1" s="1"/>
  <c r="AD345" i="1" s="1"/>
  <c r="AG345" i="1"/>
  <c r="X347" i="1"/>
  <c r="AA347" i="1" s="1"/>
  <c r="AD347" i="1" s="1"/>
  <c r="AG347" i="1"/>
  <c r="X349" i="1"/>
  <c r="AA349" i="1" s="1"/>
  <c r="AD349" i="1" s="1"/>
  <c r="AG349" i="1"/>
  <c r="X351" i="1"/>
  <c r="AA351" i="1" s="1"/>
  <c r="AD351" i="1" s="1"/>
  <c r="AG351" i="1"/>
  <c r="X353" i="1"/>
  <c r="AA353" i="1" s="1"/>
  <c r="AD353" i="1" s="1"/>
  <c r="AG353" i="1"/>
  <c r="X355" i="1"/>
  <c r="AA355" i="1" s="1"/>
  <c r="AD355" i="1" s="1"/>
  <c r="AG355" i="1"/>
  <c r="X358" i="1"/>
  <c r="AA358" i="1" s="1"/>
  <c r="AD358" i="1" s="1"/>
  <c r="AG358" i="1"/>
  <c r="X360" i="1"/>
  <c r="AA360" i="1" s="1"/>
  <c r="AD360" i="1" s="1"/>
  <c r="AG360" i="1"/>
  <c r="X362" i="1"/>
  <c r="AA362" i="1" s="1"/>
  <c r="AD362" i="1" s="1"/>
  <c r="AG362" i="1"/>
  <c r="X364" i="1"/>
  <c r="AA364" i="1" s="1"/>
  <c r="AD364" i="1" s="1"/>
  <c r="AG364" i="1"/>
  <c r="X366" i="1"/>
  <c r="AA366" i="1" s="1"/>
  <c r="AD366" i="1" s="1"/>
  <c r="AG366" i="1"/>
  <c r="X368" i="1"/>
  <c r="AA368" i="1" s="1"/>
  <c r="AD368" i="1" s="1"/>
  <c r="AG368" i="1"/>
  <c r="X370" i="1"/>
  <c r="AA370" i="1" s="1"/>
  <c r="AD370" i="1" s="1"/>
  <c r="AG370" i="1"/>
  <c r="X372" i="1"/>
  <c r="AA372" i="1" s="1"/>
  <c r="AD372" i="1" s="1"/>
  <c r="AG372" i="1"/>
  <c r="X374" i="1"/>
  <c r="AA374" i="1" s="1"/>
  <c r="AD374" i="1" s="1"/>
  <c r="AG374" i="1"/>
  <c r="X376" i="1"/>
  <c r="AA376" i="1" s="1"/>
  <c r="AD376" i="1" s="1"/>
  <c r="AG376" i="1"/>
  <c r="X378" i="1"/>
  <c r="AA378" i="1" s="1"/>
  <c r="AD378" i="1" s="1"/>
  <c r="AG378" i="1"/>
  <c r="X380" i="1"/>
  <c r="AA380" i="1" s="1"/>
  <c r="AD380" i="1" s="1"/>
  <c r="AG380" i="1"/>
  <c r="X382" i="1"/>
  <c r="AA382" i="1" s="1"/>
  <c r="AD382" i="1" s="1"/>
  <c r="AG382" i="1"/>
  <c r="X384" i="1"/>
  <c r="AA384" i="1" s="1"/>
  <c r="AD384" i="1" s="1"/>
  <c r="AG384" i="1"/>
  <c r="X386" i="1"/>
  <c r="AA386" i="1" s="1"/>
  <c r="AD386" i="1" s="1"/>
  <c r="AG386" i="1"/>
  <c r="X388" i="1"/>
  <c r="AA388" i="1" s="1"/>
  <c r="AD388" i="1" s="1"/>
  <c r="AG388" i="1"/>
  <c r="X390" i="1"/>
  <c r="AA390" i="1" s="1"/>
  <c r="AD390" i="1" s="1"/>
  <c r="AG390" i="1"/>
  <c r="X392" i="1"/>
  <c r="AA392" i="1" s="1"/>
  <c r="AD392" i="1" s="1"/>
  <c r="AG392" i="1"/>
  <c r="X394" i="1"/>
  <c r="AA394" i="1" s="1"/>
  <c r="AD394" i="1" s="1"/>
  <c r="AG394" i="1"/>
  <c r="X396" i="1"/>
  <c r="AA396" i="1" s="1"/>
  <c r="AD396" i="1" s="1"/>
  <c r="AG396" i="1"/>
  <c r="X398" i="1"/>
  <c r="AA398" i="1" s="1"/>
  <c r="AD398" i="1" s="1"/>
  <c r="AG398" i="1"/>
  <c r="X400" i="1"/>
  <c r="AA400" i="1" s="1"/>
  <c r="AD400" i="1" s="1"/>
  <c r="AG400" i="1"/>
  <c r="X402" i="1"/>
  <c r="AA402" i="1" s="1"/>
  <c r="AD402" i="1" s="1"/>
  <c r="AG402" i="1"/>
  <c r="AG404" i="1"/>
  <c r="X406" i="1"/>
  <c r="AA406" i="1" s="1"/>
  <c r="AD406" i="1" s="1"/>
  <c r="AG406" i="1"/>
  <c r="X408" i="1"/>
  <c r="AA408" i="1" s="1"/>
  <c r="AD408" i="1" s="1"/>
  <c r="AG408" i="1"/>
  <c r="X410" i="1"/>
  <c r="AA410" i="1" s="1"/>
  <c r="AD410" i="1" s="1"/>
  <c r="AG410" i="1"/>
  <c r="X412" i="1"/>
  <c r="AA412" i="1" s="1"/>
  <c r="AD412" i="1" s="1"/>
  <c r="AG412" i="1"/>
  <c r="AG414" i="1"/>
  <c r="X542" i="1"/>
  <c r="AA542" i="1" s="1"/>
  <c r="AD542" i="1" s="1"/>
  <c r="AG542" i="1"/>
  <c r="V69" i="1"/>
  <c r="W69" i="1" s="1"/>
  <c r="V71" i="1"/>
  <c r="W71" i="1" s="1"/>
  <c r="V73" i="1"/>
  <c r="W73" i="1" s="1"/>
  <c r="V75" i="1"/>
  <c r="W75" i="1" s="1"/>
  <c r="V77" i="1"/>
  <c r="W77" i="1" s="1"/>
  <c r="V79" i="1"/>
  <c r="W79" i="1" s="1"/>
  <c r="V81" i="1"/>
  <c r="W81" i="1" s="1"/>
  <c r="V83" i="1"/>
  <c r="W83" i="1" s="1"/>
  <c r="V85" i="1"/>
  <c r="W85" i="1" s="1"/>
  <c r="V88" i="1"/>
  <c r="W88" i="1" s="1"/>
  <c r="V90" i="1"/>
  <c r="W90" i="1" s="1"/>
  <c r="V92" i="1"/>
  <c r="W92" i="1" s="1"/>
  <c r="V94" i="1"/>
  <c r="W94" i="1" s="1"/>
  <c r="V96" i="1"/>
  <c r="W96" i="1" s="1"/>
  <c r="V98" i="1"/>
  <c r="W98" i="1" s="1"/>
  <c r="V100" i="1"/>
  <c r="W100" i="1" s="1"/>
  <c r="V102" i="1"/>
  <c r="W102" i="1" s="1"/>
  <c r="V104" i="1"/>
  <c r="W104" i="1" s="1"/>
  <c r="V106" i="1"/>
  <c r="W106" i="1" s="1"/>
  <c r="V108" i="1"/>
  <c r="W108" i="1" s="1"/>
  <c r="V110" i="1"/>
  <c r="W110" i="1" s="1"/>
  <c r="V112" i="1"/>
  <c r="W112" i="1" s="1"/>
  <c r="V114" i="1"/>
  <c r="W114" i="1" s="1"/>
  <c r="V116" i="1"/>
  <c r="W116" i="1" s="1"/>
  <c r="V118" i="1"/>
  <c r="W118" i="1" s="1"/>
  <c r="V120" i="1"/>
  <c r="W120" i="1" s="1"/>
  <c r="V122" i="1"/>
  <c r="W122" i="1" s="1"/>
  <c r="V124" i="1"/>
  <c r="W124" i="1" s="1"/>
  <c r="V126" i="1"/>
  <c r="W126" i="1" s="1"/>
  <c r="V128" i="1"/>
  <c r="W128" i="1" s="1"/>
  <c r="V130" i="1"/>
  <c r="W130" i="1" s="1"/>
  <c r="V132" i="1"/>
  <c r="W132" i="1" s="1"/>
  <c r="V134" i="1"/>
  <c r="W134" i="1" s="1"/>
  <c r="V136" i="1"/>
  <c r="W136" i="1" s="1"/>
  <c r="V138" i="1"/>
  <c r="W138" i="1" s="1"/>
  <c r="V140" i="1"/>
  <c r="W140" i="1" s="1"/>
  <c r="V142" i="1"/>
  <c r="W142" i="1" s="1"/>
  <c r="V144" i="1"/>
  <c r="W144" i="1" s="1"/>
  <c r="V146" i="1"/>
  <c r="W146" i="1" s="1"/>
  <c r="V148" i="1"/>
  <c r="W148" i="1" s="1"/>
  <c r="V150" i="1"/>
  <c r="W150" i="1" s="1"/>
  <c r="V152" i="1"/>
  <c r="W152" i="1" s="1"/>
  <c r="V154" i="1"/>
  <c r="W154" i="1" s="1"/>
  <c r="V156" i="1"/>
  <c r="W156" i="1" s="1"/>
  <c r="V158" i="1"/>
  <c r="W158" i="1" s="1"/>
  <c r="V159" i="1"/>
  <c r="W159" i="1" s="1"/>
  <c r="V160" i="1"/>
  <c r="W160" i="1" s="1"/>
  <c r="V161" i="1"/>
  <c r="W161" i="1" s="1"/>
  <c r="V162" i="1"/>
  <c r="W162" i="1" s="1"/>
  <c r="V163" i="1"/>
  <c r="W163" i="1" s="1"/>
  <c r="V164" i="1"/>
  <c r="W164" i="1" s="1"/>
  <c r="V165" i="1"/>
  <c r="W165" i="1" s="1"/>
  <c r="V166" i="1"/>
  <c r="W166" i="1" s="1"/>
  <c r="V167" i="1"/>
  <c r="W167" i="1" s="1"/>
  <c r="V168" i="1"/>
  <c r="W168" i="1" s="1"/>
  <c r="V169" i="1"/>
  <c r="W169" i="1" s="1"/>
  <c r="V170" i="1"/>
  <c r="W170" i="1" s="1"/>
  <c r="V171" i="1"/>
  <c r="W171" i="1" s="1"/>
  <c r="V172" i="1"/>
  <c r="W172" i="1" s="1"/>
  <c r="V173" i="1"/>
  <c r="W173" i="1" s="1"/>
  <c r="V174" i="1"/>
  <c r="W174" i="1" s="1"/>
  <c r="V175" i="1"/>
  <c r="W175" i="1" s="1"/>
  <c r="V176" i="1"/>
  <c r="W176" i="1" s="1"/>
  <c r="V177" i="1"/>
  <c r="W177" i="1" s="1"/>
  <c r="V178" i="1"/>
  <c r="W178" i="1" s="1"/>
  <c r="V179" i="1"/>
  <c r="W179" i="1" s="1"/>
  <c r="V180" i="1"/>
  <c r="W180" i="1" s="1"/>
  <c r="V181" i="1"/>
  <c r="W181" i="1" s="1"/>
  <c r="V182" i="1"/>
  <c r="W182" i="1" s="1"/>
  <c r="V183" i="1"/>
  <c r="W183" i="1" s="1"/>
  <c r="V184" i="1"/>
  <c r="W184" i="1" s="1"/>
  <c r="V185" i="1"/>
  <c r="W185" i="1" s="1"/>
  <c r="V186" i="1"/>
  <c r="W186" i="1" s="1"/>
  <c r="V187" i="1"/>
  <c r="W187" i="1" s="1"/>
  <c r="V188" i="1"/>
  <c r="W188" i="1" s="1"/>
  <c r="V189" i="1"/>
  <c r="W189" i="1" s="1"/>
  <c r="V190" i="1"/>
  <c r="W190" i="1" s="1"/>
  <c r="V191" i="1"/>
  <c r="W191" i="1" s="1"/>
  <c r="V192" i="1"/>
  <c r="W192" i="1" s="1"/>
  <c r="V193" i="1"/>
  <c r="W193" i="1" s="1"/>
  <c r="V194" i="1"/>
  <c r="W194" i="1" s="1"/>
  <c r="V195" i="1"/>
  <c r="W195" i="1" s="1"/>
  <c r="V196" i="1"/>
  <c r="W196" i="1" s="1"/>
  <c r="V197" i="1"/>
  <c r="W197" i="1" s="1"/>
  <c r="V198" i="1"/>
  <c r="W198" i="1" s="1"/>
  <c r="V199" i="1"/>
  <c r="W199" i="1" s="1"/>
  <c r="V200" i="1"/>
  <c r="W200" i="1" s="1"/>
  <c r="V201" i="1"/>
  <c r="W201" i="1" s="1"/>
  <c r="V202" i="1"/>
  <c r="W202" i="1" s="1"/>
  <c r="V203" i="1"/>
  <c r="W203" i="1" s="1"/>
  <c r="V204" i="1"/>
  <c r="W204" i="1" s="1"/>
  <c r="V205" i="1"/>
  <c r="W205" i="1" s="1"/>
  <c r="V206" i="1"/>
  <c r="W206" i="1" s="1"/>
  <c r="V207" i="1"/>
  <c r="W207" i="1" s="1"/>
  <c r="V208" i="1"/>
  <c r="W208" i="1" s="1"/>
  <c r="V209" i="1"/>
  <c r="W209" i="1" s="1"/>
  <c r="V210" i="1"/>
  <c r="W210" i="1" s="1"/>
  <c r="V211" i="1"/>
  <c r="W211" i="1" s="1"/>
  <c r="V212" i="1"/>
  <c r="W212" i="1" s="1"/>
  <c r="V213" i="1"/>
  <c r="W213" i="1" s="1"/>
  <c r="V214" i="1"/>
  <c r="W214" i="1" s="1"/>
  <c r="V215" i="1"/>
  <c r="W215" i="1" s="1"/>
  <c r="V216" i="1"/>
  <c r="W216" i="1" s="1"/>
  <c r="V217" i="1"/>
  <c r="W217" i="1" s="1"/>
  <c r="V218" i="1"/>
  <c r="W218" i="1" s="1"/>
  <c r="V219" i="1"/>
  <c r="W219" i="1" s="1"/>
  <c r="V220" i="1"/>
  <c r="W220" i="1" s="1"/>
  <c r="V221" i="1"/>
  <c r="W221" i="1" s="1"/>
  <c r="V222" i="1"/>
  <c r="W222" i="1" s="1"/>
  <c r="V223" i="1"/>
  <c r="W223" i="1" s="1"/>
  <c r="V224" i="1"/>
  <c r="W224" i="1" s="1"/>
  <c r="V225" i="1"/>
  <c r="W225" i="1" s="1"/>
  <c r="V226" i="1"/>
  <c r="W226" i="1" s="1"/>
  <c r="V227" i="1"/>
  <c r="W227" i="1" s="1"/>
  <c r="V229" i="1"/>
  <c r="W229" i="1" s="1"/>
  <c r="V231" i="1"/>
  <c r="W231" i="1" s="1"/>
  <c r="V233" i="1"/>
  <c r="W233" i="1" s="1"/>
  <c r="V235" i="1"/>
  <c r="W235" i="1" s="1"/>
  <c r="V237" i="1"/>
  <c r="W237" i="1" s="1"/>
  <c r="V239" i="1"/>
  <c r="W239" i="1" s="1"/>
  <c r="V241" i="1"/>
  <c r="W241" i="1" s="1"/>
  <c r="V243" i="1"/>
  <c r="W243" i="1" s="1"/>
  <c r="V245" i="1"/>
  <c r="W245" i="1" s="1"/>
  <c r="V247" i="1"/>
  <c r="W247" i="1" s="1"/>
  <c r="V249" i="1"/>
  <c r="W249" i="1" s="1"/>
  <c r="V251" i="1"/>
  <c r="W251" i="1" s="1"/>
  <c r="V253" i="1"/>
  <c r="W253" i="1" s="1"/>
  <c r="V255" i="1"/>
  <c r="W255" i="1" s="1"/>
  <c r="V257" i="1"/>
  <c r="W257" i="1" s="1"/>
  <c r="V259" i="1"/>
  <c r="W259" i="1" s="1"/>
  <c r="V261" i="1"/>
  <c r="W261" i="1" s="1"/>
  <c r="V263" i="1"/>
  <c r="W263" i="1" s="1"/>
  <c r="V265" i="1"/>
  <c r="W265" i="1" s="1"/>
  <c r="V417" i="1"/>
  <c r="W417" i="1" s="1"/>
  <c r="V419" i="1"/>
  <c r="W419" i="1" s="1"/>
  <c r="V421" i="1"/>
  <c r="W421" i="1" s="1"/>
  <c r="V423" i="1"/>
  <c r="W423" i="1" s="1"/>
  <c r="V425" i="1"/>
  <c r="W425" i="1" s="1"/>
  <c r="V427" i="1"/>
  <c r="W427" i="1" s="1"/>
  <c r="V429" i="1"/>
  <c r="W429" i="1" s="1"/>
  <c r="V431" i="1"/>
  <c r="W431" i="1" s="1"/>
  <c r="V433" i="1"/>
  <c r="W433" i="1" s="1"/>
  <c r="V435" i="1"/>
  <c r="W435" i="1" s="1"/>
  <c r="V437" i="1"/>
  <c r="W437" i="1" s="1"/>
  <c r="V439" i="1"/>
  <c r="W439" i="1" s="1"/>
  <c r="V441" i="1"/>
  <c r="W441" i="1" s="1"/>
  <c r="V443" i="1"/>
  <c r="W443" i="1" s="1"/>
  <c r="V445" i="1"/>
  <c r="W445" i="1" s="1"/>
  <c r="V447" i="1"/>
  <c r="W447" i="1" s="1"/>
  <c r="V449" i="1"/>
  <c r="W449" i="1" s="1"/>
  <c r="V451" i="1"/>
  <c r="W451" i="1" s="1"/>
  <c r="V453" i="1"/>
  <c r="W453" i="1" s="1"/>
  <c r="V455" i="1"/>
  <c r="W455" i="1" s="1"/>
  <c r="V457" i="1"/>
  <c r="W457" i="1" s="1"/>
  <c r="V459" i="1"/>
  <c r="W459" i="1" s="1"/>
  <c r="V461" i="1"/>
  <c r="W461" i="1" s="1"/>
  <c r="V463" i="1"/>
  <c r="W463" i="1" s="1"/>
  <c r="V465" i="1"/>
  <c r="W465" i="1" s="1"/>
  <c r="V467" i="1"/>
  <c r="W467" i="1" s="1"/>
  <c r="V469" i="1"/>
  <c r="W469" i="1" s="1"/>
  <c r="V471" i="1"/>
  <c r="W471" i="1" s="1"/>
  <c r="V473" i="1"/>
  <c r="W473" i="1" s="1"/>
  <c r="V475" i="1"/>
  <c r="W475" i="1" s="1"/>
  <c r="V477" i="1"/>
  <c r="W477" i="1" s="1"/>
  <c r="V479" i="1"/>
  <c r="W479" i="1" s="1"/>
  <c r="V481" i="1"/>
  <c r="W481" i="1" s="1"/>
  <c r="V483" i="1"/>
  <c r="W483" i="1" s="1"/>
  <c r="V485" i="1"/>
  <c r="W485" i="1" s="1"/>
  <c r="V486" i="1"/>
  <c r="W486" i="1" s="1"/>
  <c r="V487" i="1"/>
  <c r="W487" i="1" s="1"/>
  <c r="V488" i="1"/>
  <c r="W488" i="1" s="1"/>
  <c r="V489" i="1"/>
  <c r="W489" i="1" s="1"/>
  <c r="V490" i="1"/>
  <c r="W490" i="1" s="1"/>
  <c r="V491" i="1"/>
  <c r="W491" i="1" s="1"/>
  <c r="V492" i="1"/>
  <c r="W492" i="1" s="1"/>
  <c r="V493" i="1"/>
  <c r="W493" i="1" s="1"/>
  <c r="V495" i="1"/>
  <c r="W495" i="1" s="1"/>
  <c r="V497" i="1"/>
  <c r="W497" i="1" s="1"/>
  <c r="V499" i="1"/>
  <c r="W499" i="1" s="1"/>
  <c r="V501" i="1"/>
  <c r="W501" i="1" s="1"/>
  <c r="V503" i="1"/>
  <c r="W503" i="1" s="1"/>
  <c r="V505" i="1"/>
  <c r="W505" i="1" s="1"/>
  <c r="V507" i="1"/>
  <c r="W507" i="1" s="1"/>
  <c r="V509" i="1"/>
  <c r="W509" i="1" s="1"/>
  <c r="V511" i="1"/>
  <c r="W511" i="1" s="1"/>
  <c r="V513" i="1"/>
  <c r="W513" i="1" s="1"/>
  <c r="V515" i="1"/>
  <c r="W515" i="1" s="1"/>
  <c r="V517" i="1"/>
  <c r="W517" i="1" s="1"/>
  <c r="V519" i="1"/>
  <c r="W519" i="1" s="1"/>
  <c r="V521" i="1"/>
  <c r="W521" i="1" s="1"/>
  <c r="V523" i="1"/>
  <c r="W523" i="1" s="1"/>
  <c r="V525" i="1"/>
  <c r="W525" i="1" s="1"/>
  <c r="V527" i="1"/>
  <c r="W527" i="1" s="1"/>
  <c r="V529" i="1"/>
  <c r="W529" i="1" s="1"/>
  <c r="V531" i="1"/>
  <c r="W531" i="1" s="1"/>
  <c r="V533" i="1"/>
  <c r="W533" i="1" s="1"/>
  <c r="V535" i="1"/>
  <c r="W535" i="1" s="1"/>
  <c r="V537" i="1"/>
  <c r="W537" i="1" s="1"/>
  <c r="V539" i="1"/>
  <c r="W539" i="1" s="1"/>
  <c r="V541" i="1"/>
  <c r="W541" i="1" s="1"/>
  <c r="V416" i="1"/>
  <c r="W416" i="1" s="1"/>
  <c r="V418" i="1"/>
  <c r="W418" i="1" s="1"/>
  <c r="V420" i="1"/>
  <c r="W420" i="1" s="1"/>
  <c r="V422" i="1"/>
  <c r="W422" i="1" s="1"/>
  <c r="V424" i="1"/>
  <c r="W424" i="1" s="1"/>
  <c r="V426" i="1"/>
  <c r="W426" i="1" s="1"/>
  <c r="V428" i="1"/>
  <c r="W428" i="1" s="1"/>
  <c r="V430" i="1"/>
  <c r="W430" i="1" s="1"/>
  <c r="V432" i="1"/>
  <c r="W432" i="1" s="1"/>
  <c r="V434" i="1"/>
  <c r="W434" i="1" s="1"/>
  <c r="V436" i="1"/>
  <c r="W436" i="1" s="1"/>
  <c r="V438" i="1"/>
  <c r="W438" i="1" s="1"/>
  <c r="V440" i="1"/>
  <c r="W440" i="1" s="1"/>
  <c r="V442" i="1"/>
  <c r="W442" i="1" s="1"/>
  <c r="V444" i="1"/>
  <c r="W444" i="1" s="1"/>
  <c r="V446" i="1"/>
  <c r="W446" i="1" s="1"/>
  <c r="V448" i="1"/>
  <c r="W448" i="1" s="1"/>
  <c r="V450" i="1"/>
  <c r="W450" i="1" s="1"/>
  <c r="V452" i="1"/>
  <c r="W452" i="1" s="1"/>
  <c r="V454" i="1"/>
  <c r="W454" i="1" s="1"/>
  <c r="V456" i="1"/>
  <c r="W456" i="1" s="1"/>
  <c r="V458" i="1"/>
  <c r="W458" i="1" s="1"/>
  <c r="V460" i="1"/>
  <c r="W460" i="1" s="1"/>
  <c r="V462" i="1"/>
  <c r="W462" i="1" s="1"/>
  <c r="V464" i="1"/>
  <c r="W464" i="1" s="1"/>
  <c r="V466" i="1"/>
  <c r="W466" i="1" s="1"/>
  <c r="V468" i="1"/>
  <c r="W468" i="1" s="1"/>
  <c r="V470" i="1"/>
  <c r="W470" i="1" s="1"/>
  <c r="V472" i="1"/>
  <c r="W472" i="1" s="1"/>
  <c r="V474" i="1"/>
  <c r="W474" i="1" s="1"/>
  <c r="V476" i="1"/>
  <c r="W476" i="1" s="1"/>
  <c r="V478" i="1"/>
  <c r="W478" i="1" s="1"/>
  <c r="V480" i="1"/>
  <c r="W480" i="1" s="1"/>
  <c r="V482" i="1"/>
  <c r="W482" i="1" s="1"/>
  <c r="V484" i="1"/>
  <c r="W484" i="1" s="1"/>
  <c r="V494" i="1"/>
  <c r="W494" i="1" s="1"/>
  <c r="V496" i="1"/>
  <c r="W496" i="1" s="1"/>
  <c r="V498" i="1"/>
  <c r="W498" i="1" s="1"/>
  <c r="V500" i="1"/>
  <c r="W500" i="1" s="1"/>
  <c r="V502" i="1"/>
  <c r="W502" i="1" s="1"/>
  <c r="V504" i="1"/>
  <c r="W504" i="1" s="1"/>
  <c r="V506" i="1"/>
  <c r="W506" i="1" s="1"/>
  <c r="V508" i="1"/>
  <c r="W508" i="1" s="1"/>
  <c r="V510" i="1"/>
  <c r="W510" i="1" s="1"/>
  <c r="V512" i="1"/>
  <c r="W512" i="1" s="1"/>
  <c r="V514" i="1"/>
  <c r="W514" i="1" s="1"/>
  <c r="V516" i="1"/>
  <c r="W516" i="1" s="1"/>
  <c r="V518" i="1"/>
  <c r="W518" i="1" s="1"/>
  <c r="V520" i="1"/>
  <c r="W520" i="1" s="1"/>
  <c r="V522" i="1"/>
  <c r="W522" i="1" s="1"/>
  <c r="V524" i="1"/>
  <c r="W524" i="1" s="1"/>
  <c r="V526" i="1"/>
  <c r="W526" i="1" s="1"/>
  <c r="V528" i="1"/>
  <c r="W528" i="1" s="1"/>
  <c r="V530" i="1"/>
  <c r="W530" i="1" s="1"/>
  <c r="V532" i="1"/>
  <c r="W532" i="1" s="1"/>
  <c r="V534" i="1"/>
  <c r="W534" i="1" s="1"/>
  <c r="V536" i="1"/>
  <c r="W536" i="1" s="1"/>
  <c r="V538" i="1"/>
  <c r="W538" i="1" s="1"/>
  <c r="V540" i="1"/>
  <c r="W540" i="1" s="1"/>
  <c r="O31" i="1"/>
  <c r="AF31" i="1" s="1"/>
  <c r="O33" i="1"/>
  <c r="AF33" i="1" s="1"/>
  <c r="O35" i="1"/>
  <c r="AF35" i="1" s="1"/>
  <c r="O37" i="1"/>
  <c r="AF37" i="1" s="1"/>
  <c r="O39" i="1"/>
  <c r="AF39" i="1" s="1"/>
  <c r="O41" i="1"/>
  <c r="AF41" i="1" s="1"/>
  <c r="O43" i="1"/>
  <c r="AF43" i="1" s="1"/>
  <c r="O45" i="1"/>
  <c r="AF45" i="1" s="1"/>
  <c r="O47" i="1"/>
  <c r="AF47" i="1" s="1"/>
  <c r="O49" i="1"/>
  <c r="AF49" i="1" s="1"/>
  <c r="O51" i="1"/>
  <c r="AF51" i="1" s="1"/>
  <c r="O53" i="1"/>
  <c r="AF53" i="1" s="1"/>
  <c r="O55" i="1"/>
  <c r="AF55" i="1" s="1"/>
  <c r="O57" i="1"/>
  <c r="AF57" i="1" s="1"/>
  <c r="O59" i="1"/>
  <c r="AF59" i="1" s="1"/>
  <c r="O61" i="1"/>
  <c r="AF61" i="1" s="1"/>
  <c r="O63" i="1"/>
  <c r="AF63" i="1" s="1"/>
  <c r="O65" i="1"/>
  <c r="AF65" i="1" s="1"/>
  <c r="O67" i="1"/>
  <c r="AF67" i="1" s="1"/>
  <c r="O5" i="1"/>
  <c r="AF5" i="1" s="1"/>
  <c r="O9" i="1"/>
  <c r="AF9" i="1" s="1"/>
  <c r="O13" i="1"/>
  <c r="AF13" i="1" s="1"/>
  <c r="O17" i="1"/>
  <c r="AF17" i="1" s="1"/>
  <c r="O21" i="1"/>
  <c r="AF21" i="1" s="1"/>
  <c r="O27" i="1"/>
  <c r="AF27" i="1" s="1"/>
  <c r="O7" i="1"/>
  <c r="AF7" i="1" s="1"/>
  <c r="O11" i="1"/>
  <c r="AF11" i="1" s="1"/>
  <c r="O15" i="1"/>
  <c r="AF15" i="1" s="1"/>
  <c r="O19" i="1"/>
  <c r="AF19" i="1" s="1"/>
  <c r="O23" i="1"/>
  <c r="AF23" i="1" s="1"/>
  <c r="O25" i="1"/>
  <c r="AF25" i="1" s="1"/>
  <c r="O29" i="1"/>
  <c r="AF29" i="1" s="1"/>
  <c r="O6" i="1"/>
  <c r="AF6" i="1" s="1"/>
  <c r="O8" i="1"/>
  <c r="AF8" i="1" s="1"/>
  <c r="O10" i="1"/>
  <c r="AF10" i="1" s="1"/>
  <c r="O12" i="1"/>
  <c r="AF12" i="1" s="1"/>
  <c r="O14" i="1"/>
  <c r="AF14" i="1" s="1"/>
  <c r="O16" i="1"/>
  <c r="AF16" i="1" s="1"/>
  <c r="O18" i="1"/>
  <c r="AF18" i="1" s="1"/>
  <c r="O20" i="1"/>
  <c r="AF20" i="1" s="1"/>
  <c r="O22" i="1"/>
  <c r="AF22" i="1" s="1"/>
  <c r="O24" i="1"/>
  <c r="AF24" i="1" s="1"/>
  <c r="O26" i="1"/>
  <c r="AF26" i="1" s="1"/>
  <c r="O28" i="1"/>
  <c r="AF28" i="1" s="1"/>
  <c r="O30" i="1"/>
  <c r="AF30" i="1" s="1"/>
  <c r="O32" i="1"/>
  <c r="AF32" i="1" s="1"/>
  <c r="O34" i="1"/>
  <c r="AF34" i="1" s="1"/>
  <c r="O36" i="1"/>
  <c r="AF36" i="1" s="1"/>
  <c r="O38" i="1"/>
  <c r="AF38" i="1" s="1"/>
  <c r="O40" i="1"/>
  <c r="AF40" i="1" s="1"/>
  <c r="O42" i="1"/>
  <c r="AF42" i="1" s="1"/>
  <c r="O44" i="1"/>
  <c r="AF44" i="1" s="1"/>
  <c r="O46" i="1"/>
  <c r="AF46" i="1" s="1"/>
  <c r="O48" i="1"/>
  <c r="AF48" i="1" s="1"/>
  <c r="O50" i="1"/>
  <c r="AF50" i="1" s="1"/>
  <c r="O52" i="1"/>
  <c r="AF52" i="1" s="1"/>
  <c r="O54" i="1"/>
  <c r="AF54" i="1" s="1"/>
  <c r="O56" i="1"/>
  <c r="AF56" i="1" s="1"/>
  <c r="O58" i="1"/>
  <c r="AF58" i="1" s="1"/>
  <c r="O60" i="1"/>
  <c r="AF60" i="1" s="1"/>
  <c r="O62" i="1"/>
  <c r="AF62" i="1" s="1"/>
  <c r="O64" i="1"/>
  <c r="AF64" i="1" s="1"/>
  <c r="O66" i="1"/>
  <c r="AF66" i="1" s="1"/>
  <c r="V6" i="1"/>
  <c r="W6" i="1" s="1"/>
  <c r="V8" i="1"/>
  <c r="W8" i="1" s="1"/>
  <c r="V10" i="1"/>
  <c r="W10" i="1" s="1"/>
  <c r="V12" i="1"/>
  <c r="W12" i="1" s="1"/>
  <c r="V14" i="1"/>
  <c r="W14" i="1" s="1"/>
  <c r="V16" i="1"/>
  <c r="W16" i="1" s="1"/>
  <c r="V18" i="1"/>
  <c r="W18" i="1" s="1"/>
  <c r="V20" i="1"/>
  <c r="W20" i="1" s="1"/>
  <c r="V22" i="1"/>
  <c r="W22" i="1" s="1"/>
  <c r="V24" i="1"/>
  <c r="W24" i="1" s="1"/>
  <c r="V26" i="1"/>
  <c r="W26" i="1" s="1"/>
  <c r="V28" i="1"/>
  <c r="W28" i="1" s="1"/>
  <c r="V30" i="1"/>
  <c r="W30" i="1" s="1"/>
  <c r="V32" i="1"/>
  <c r="W32" i="1" s="1"/>
  <c r="V34" i="1"/>
  <c r="W34" i="1" s="1"/>
  <c r="V36" i="1"/>
  <c r="W36" i="1" s="1"/>
  <c r="V38" i="1"/>
  <c r="W38" i="1" s="1"/>
  <c r="V40" i="1"/>
  <c r="W40" i="1" s="1"/>
  <c r="V42" i="1"/>
  <c r="W42" i="1" s="1"/>
  <c r="V44" i="1"/>
  <c r="W44" i="1" s="1"/>
  <c r="V46" i="1"/>
  <c r="W46" i="1" s="1"/>
  <c r="V48" i="1"/>
  <c r="W48" i="1" s="1"/>
  <c r="V50" i="1"/>
  <c r="W50" i="1" s="1"/>
  <c r="V52" i="1"/>
  <c r="W52" i="1" s="1"/>
  <c r="V54" i="1"/>
  <c r="W54" i="1" s="1"/>
  <c r="V56" i="1"/>
  <c r="W56" i="1" s="1"/>
  <c r="V58" i="1"/>
  <c r="W58" i="1" s="1"/>
  <c r="V60" i="1"/>
  <c r="W60" i="1" s="1"/>
  <c r="V62" i="1"/>
  <c r="W62" i="1" s="1"/>
  <c r="V64" i="1"/>
  <c r="W64" i="1" s="1"/>
  <c r="V66" i="1"/>
  <c r="W66" i="1" s="1"/>
  <c r="V5" i="1"/>
  <c r="W5" i="1" s="1"/>
  <c r="V7" i="1"/>
  <c r="W7" i="1" s="1"/>
  <c r="V9" i="1"/>
  <c r="W9" i="1" s="1"/>
  <c r="V11" i="1"/>
  <c r="W11" i="1" s="1"/>
  <c r="V13" i="1"/>
  <c r="W13" i="1" s="1"/>
  <c r="V15" i="1"/>
  <c r="W15" i="1" s="1"/>
  <c r="V17" i="1"/>
  <c r="W17" i="1" s="1"/>
  <c r="V19" i="1"/>
  <c r="W19" i="1" s="1"/>
  <c r="V21" i="1"/>
  <c r="W21" i="1" s="1"/>
  <c r="V23" i="1"/>
  <c r="W23" i="1" s="1"/>
  <c r="V25" i="1"/>
  <c r="W25" i="1" s="1"/>
  <c r="V27" i="1"/>
  <c r="W27" i="1" s="1"/>
  <c r="V29" i="1"/>
  <c r="W29" i="1" s="1"/>
  <c r="V31" i="1"/>
  <c r="W31" i="1" s="1"/>
  <c r="V33" i="1"/>
  <c r="W33" i="1" s="1"/>
  <c r="V35" i="1"/>
  <c r="W35" i="1" s="1"/>
  <c r="V37" i="1"/>
  <c r="W37" i="1" s="1"/>
  <c r="V39" i="1"/>
  <c r="W39" i="1" s="1"/>
  <c r="V41" i="1"/>
  <c r="W41" i="1" s="1"/>
  <c r="V43" i="1"/>
  <c r="W43" i="1" s="1"/>
  <c r="V45" i="1"/>
  <c r="W45" i="1" s="1"/>
  <c r="V47" i="1"/>
  <c r="W47" i="1" s="1"/>
  <c r="V49" i="1"/>
  <c r="W49" i="1" s="1"/>
  <c r="V51" i="1"/>
  <c r="W51" i="1" s="1"/>
  <c r="V53" i="1"/>
  <c r="W53" i="1" s="1"/>
  <c r="V55" i="1"/>
  <c r="W55" i="1" s="1"/>
  <c r="V57" i="1"/>
  <c r="W57" i="1" s="1"/>
  <c r="V59" i="1"/>
  <c r="W59" i="1" s="1"/>
  <c r="V61" i="1"/>
  <c r="W61" i="1" s="1"/>
  <c r="V63" i="1"/>
  <c r="W63" i="1" s="1"/>
  <c r="V65" i="1"/>
  <c r="W65" i="1" s="1"/>
  <c r="V67" i="1"/>
  <c r="W67" i="1" s="1"/>
  <c r="X86" i="1" l="1"/>
  <c r="AA86" i="1" s="1"/>
  <c r="AD86" i="1" s="1"/>
  <c r="AG357" i="1"/>
  <c r="AG337" i="1"/>
  <c r="X544" i="1"/>
  <c r="AA544" i="1" s="1"/>
  <c r="AD544" i="1" s="1"/>
  <c r="X404" i="1"/>
  <c r="AA404" i="1" s="1"/>
  <c r="AD404" i="1" s="1"/>
  <c r="X414" i="1"/>
  <c r="AA414" i="1" s="1"/>
  <c r="AD414" i="1" s="1"/>
  <c r="X538" i="1"/>
  <c r="AA538" i="1" s="1"/>
  <c r="AD538" i="1" s="1"/>
  <c r="AG538" i="1"/>
  <c r="X534" i="1"/>
  <c r="AA534" i="1" s="1"/>
  <c r="AD534" i="1" s="1"/>
  <c r="AG534" i="1"/>
  <c r="X530" i="1"/>
  <c r="AA530" i="1" s="1"/>
  <c r="AD530" i="1" s="1"/>
  <c r="AG530" i="1"/>
  <c r="X526" i="1"/>
  <c r="AA526" i="1" s="1"/>
  <c r="AD526" i="1" s="1"/>
  <c r="AG526" i="1"/>
  <c r="X522" i="1"/>
  <c r="AA522" i="1" s="1"/>
  <c r="AD522" i="1" s="1"/>
  <c r="AG522" i="1"/>
  <c r="X518" i="1"/>
  <c r="AA518" i="1" s="1"/>
  <c r="AD518" i="1" s="1"/>
  <c r="AG518" i="1"/>
  <c r="X514" i="1"/>
  <c r="AA514" i="1" s="1"/>
  <c r="AD514" i="1" s="1"/>
  <c r="AG514" i="1"/>
  <c r="X510" i="1"/>
  <c r="AA510" i="1" s="1"/>
  <c r="AD510" i="1" s="1"/>
  <c r="AG510" i="1"/>
  <c r="X506" i="1"/>
  <c r="AA506" i="1" s="1"/>
  <c r="AD506" i="1" s="1"/>
  <c r="AG506" i="1"/>
  <c r="X502" i="1"/>
  <c r="AA502" i="1" s="1"/>
  <c r="AD502" i="1" s="1"/>
  <c r="AG502" i="1"/>
  <c r="X498" i="1"/>
  <c r="AA498" i="1" s="1"/>
  <c r="AD498" i="1" s="1"/>
  <c r="AG498" i="1"/>
  <c r="X494" i="1"/>
  <c r="AA494" i="1" s="1"/>
  <c r="AD494" i="1" s="1"/>
  <c r="AG494" i="1"/>
  <c r="X482" i="1"/>
  <c r="AA482" i="1" s="1"/>
  <c r="AD482" i="1" s="1"/>
  <c r="AG482" i="1"/>
  <c r="X478" i="1"/>
  <c r="AA478" i="1" s="1"/>
  <c r="AD478" i="1" s="1"/>
  <c r="AG478" i="1"/>
  <c r="X474" i="1"/>
  <c r="AA474" i="1" s="1"/>
  <c r="AD474" i="1" s="1"/>
  <c r="AG474" i="1"/>
  <c r="X470" i="1"/>
  <c r="AA470" i="1" s="1"/>
  <c r="AD470" i="1" s="1"/>
  <c r="AG470" i="1"/>
  <c r="X466" i="1"/>
  <c r="AA466" i="1" s="1"/>
  <c r="AD466" i="1" s="1"/>
  <c r="AG466" i="1"/>
  <c r="X462" i="1"/>
  <c r="AA462" i="1" s="1"/>
  <c r="AD462" i="1" s="1"/>
  <c r="AG462" i="1"/>
  <c r="X458" i="1"/>
  <c r="AA458" i="1" s="1"/>
  <c r="AD458" i="1" s="1"/>
  <c r="AG458" i="1"/>
  <c r="X454" i="1"/>
  <c r="AA454" i="1" s="1"/>
  <c r="AD454" i="1" s="1"/>
  <c r="AG454" i="1"/>
  <c r="X450" i="1"/>
  <c r="AA450" i="1" s="1"/>
  <c r="AD450" i="1" s="1"/>
  <c r="AG450" i="1"/>
  <c r="X446" i="1"/>
  <c r="AA446" i="1" s="1"/>
  <c r="AD446" i="1" s="1"/>
  <c r="AG446" i="1"/>
  <c r="X442" i="1"/>
  <c r="AA442" i="1" s="1"/>
  <c r="AD442" i="1" s="1"/>
  <c r="AG442" i="1"/>
  <c r="X438" i="1"/>
  <c r="AA438" i="1" s="1"/>
  <c r="AD438" i="1" s="1"/>
  <c r="AG438" i="1"/>
  <c r="X434" i="1"/>
  <c r="AA434" i="1" s="1"/>
  <c r="AD434" i="1" s="1"/>
  <c r="AG434" i="1"/>
  <c r="X430" i="1"/>
  <c r="AA430" i="1" s="1"/>
  <c r="AD430" i="1" s="1"/>
  <c r="AG430" i="1"/>
  <c r="X426" i="1"/>
  <c r="AA426" i="1" s="1"/>
  <c r="AD426" i="1" s="1"/>
  <c r="AG426" i="1"/>
  <c r="X422" i="1"/>
  <c r="AA422" i="1" s="1"/>
  <c r="AD422" i="1" s="1"/>
  <c r="AG422" i="1"/>
  <c r="X418" i="1"/>
  <c r="AA418" i="1" s="1"/>
  <c r="AD418" i="1" s="1"/>
  <c r="AG418" i="1"/>
  <c r="X541" i="1"/>
  <c r="AA541" i="1" s="1"/>
  <c r="AD541" i="1" s="1"/>
  <c r="AG541" i="1"/>
  <c r="X537" i="1"/>
  <c r="AA537" i="1" s="1"/>
  <c r="AD537" i="1" s="1"/>
  <c r="AG537" i="1"/>
  <c r="X533" i="1"/>
  <c r="AA533" i="1" s="1"/>
  <c r="AD533" i="1" s="1"/>
  <c r="AG533" i="1"/>
  <c r="X529" i="1"/>
  <c r="AA529" i="1" s="1"/>
  <c r="AD529" i="1" s="1"/>
  <c r="AG529" i="1"/>
  <c r="X525" i="1"/>
  <c r="AA525" i="1" s="1"/>
  <c r="AD525" i="1" s="1"/>
  <c r="AG525" i="1"/>
  <c r="X521" i="1"/>
  <c r="AA521" i="1" s="1"/>
  <c r="AD521" i="1" s="1"/>
  <c r="AG521" i="1"/>
  <c r="X517" i="1"/>
  <c r="AA517" i="1" s="1"/>
  <c r="AD517" i="1" s="1"/>
  <c r="AG517" i="1"/>
  <c r="X513" i="1"/>
  <c r="AA513" i="1" s="1"/>
  <c r="AD513" i="1" s="1"/>
  <c r="AG513" i="1"/>
  <c r="X509" i="1"/>
  <c r="AA509" i="1" s="1"/>
  <c r="AD509" i="1" s="1"/>
  <c r="AG509" i="1"/>
  <c r="X505" i="1"/>
  <c r="AA505" i="1" s="1"/>
  <c r="AD505" i="1" s="1"/>
  <c r="AG505" i="1"/>
  <c r="X501" i="1"/>
  <c r="AA501" i="1" s="1"/>
  <c r="AD501" i="1" s="1"/>
  <c r="AG501" i="1"/>
  <c r="X497" i="1"/>
  <c r="AA497" i="1" s="1"/>
  <c r="AD497" i="1" s="1"/>
  <c r="AG497" i="1"/>
  <c r="X493" i="1"/>
  <c r="AA493" i="1" s="1"/>
  <c r="AD493" i="1" s="1"/>
  <c r="AG493" i="1"/>
  <c r="X491" i="1"/>
  <c r="AA491" i="1" s="1"/>
  <c r="AD491" i="1" s="1"/>
  <c r="AG491" i="1"/>
  <c r="X489" i="1"/>
  <c r="AA489" i="1" s="1"/>
  <c r="AD489" i="1" s="1"/>
  <c r="AG489" i="1"/>
  <c r="X487" i="1"/>
  <c r="AA487" i="1" s="1"/>
  <c r="AD487" i="1" s="1"/>
  <c r="AG487" i="1"/>
  <c r="X485" i="1"/>
  <c r="AA485" i="1" s="1"/>
  <c r="AD485" i="1" s="1"/>
  <c r="AG485" i="1"/>
  <c r="X481" i="1"/>
  <c r="AA481" i="1" s="1"/>
  <c r="AD481" i="1" s="1"/>
  <c r="AG481" i="1"/>
  <c r="X477" i="1"/>
  <c r="AA477" i="1" s="1"/>
  <c r="AD477" i="1" s="1"/>
  <c r="AG477" i="1"/>
  <c r="X473" i="1"/>
  <c r="AA473" i="1" s="1"/>
  <c r="AD473" i="1" s="1"/>
  <c r="AG473" i="1"/>
  <c r="X469" i="1"/>
  <c r="AA469" i="1" s="1"/>
  <c r="AD469" i="1" s="1"/>
  <c r="AG469" i="1"/>
  <c r="X465" i="1"/>
  <c r="AA465" i="1" s="1"/>
  <c r="AD465" i="1" s="1"/>
  <c r="AG465" i="1"/>
  <c r="X461" i="1"/>
  <c r="AA461" i="1" s="1"/>
  <c r="AD461" i="1" s="1"/>
  <c r="AG461" i="1"/>
  <c r="X457" i="1"/>
  <c r="AA457" i="1" s="1"/>
  <c r="AD457" i="1" s="1"/>
  <c r="AG457" i="1"/>
  <c r="X453" i="1"/>
  <c r="AA453" i="1" s="1"/>
  <c r="AD453" i="1" s="1"/>
  <c r="AG453" i="1"/>
  <c r="X449" i="1"/>
  <c r="AA449" i="1" s="1"/>
  <c r="AD449" i="1" s="1"/>
  <c r="AG449" i="1"/>
  <c r="X445" i="1"/>
  <c r="AA445" i="1" s="1"/>
  <c r="AD445" i="1" s="1"/>
  <c r="AG445" i="1"/>
  <c r="X441" i="1"/>
  <c r="AA441" i="1" s="1"/>
  <c r="AD441" i="1" s="1"/>
  <c r="AG441" i="1"/>
  <c r="X437" i="1"/>
  <c r="AA437" i="1" s="1"/>
  <c r="AD437" i="1" s="1"/>
  <c r="AG437" i="1"/>
  <c r="X433" i="1"/>
  <c r="AA433" i="1" s="1"/>
  <c r="AD433" i="1" s="1"/>
  <c r="AG433" i="1"/>
  <c r="X429" i="1"/>
  <c r="AA429" i="1" s="1"/>
  <c r="AD429" i="1" s="1"/>
  <c r="AG429" i="1"/>
  <c r="X425" i="1"/>
  <c r="AA425" i="1" s="1"/>
  <c r="AD425" i="1" s="1"/>
  <c r="AG425" i="1"/>
  <c r="X421" i="1"/>
  <c r="AA421" i="1" s="1"/>
  <c r="AD421" i="1" s="1"/>
  <c r="AG421" i="1"/>
  <c r="X417" i="1"/>
  <c r="AA417" i="1" s="1"/>
  <c r="AD417" i="1" s="1"/>
  <c r="AG417" i="1"/>
  <c r="X263" i="1"/>
  <c r="AA263" i="1" s="1"/>
  <c r="AD263" i="1" s="1"/>
  <c r="AG263" i="1"/>
  <c r="X259" i="1"/>
  <c r="AA259" i="1" s="1"/>
  <c r="AD259" i="1" s="1"/>
  <c r="AG259" i="1"/>
  <c r="X255" i="1"/>
  <c r="AA255" i="1" s="1"/>
  <c r="AD255" i="1" s="1"/>
  <c r="AG255" i="1"/>
  <c r="X251" i="1"/>
  <c r="AA251" i="1" s="1"/>
  <c r="AD251" i="1" s="1"/>
  <c r="AG251" i="1"/>
  <c r="X247" i="1"/>
  <c r="AA247" i="1" s="1"/>
  <c r="AD247" i="1" s="1"/>
  <c r="AG247" i="1"/>
  <c r="X243" i="1"/>
  <c r="AA243" i="1" s="1"/>
  <c r="AD243" i="1" s="1"/>
  <c r="AG243" i="1"/>
  <c r="X239" i="1"/>
  <c r="AA239" i="1" s="1"/>
  <c r="AD239" i="1" s="1"/>
  <c r="AG239" i="1"/>
  <c r="X235" i="1"/>
  <c r="AA235" i="1" s="1"/>
  <c r="AD235" i="1" s="1"/>
  <c r="AG235" i="1"/>
  <c r="X231" i="1"/>
  <c r="AA231" i="1" s="1"/>
  <c r="AD231" i="1" s="1"/>
  <c r="AG231" i="1"/>
  <c r="X227" i="1"/>
  <c r="AA227" i="1" s="1"/>
  <c r="AD227" i="1" s="1"/>
  <c r="AG227" i="1"/>
  <c r="X225" i="1"/>
  <c r="AA225" i="1" s="1"/>
  <c r="AD225" i="1" s="1"/>
  <c r="AG225" i="1"/>
  <c r="X223" i="1"/>
  <c r="AA223" i="1" s="1"/>
  <c r="AD223" i="1" s="1"/>
  <c r="AG223" i="1"/>
  <c r="X221" i="1"/>
  <c r="AA221" i="1" s="1"/>
  <c r="AD221" i="1" s="1"/>
  <c r="AG221" i="1"/>
  <c r="X219" i="1"/>
  <c r="AA219" i="1" s="1"/>
  <c r="AD219" i="1" s="1"/>
  <c r="AG219" i="1"/>
  <c r="X217" i="1"/>
  <c r="AA217" i="1" s="1"/>
  <c r="AD217" i="1" s="1"/>
  <c r="AG217" i="1"/>
  <c r="X215" i="1"/>
  <c r="AA215" i="1" s="1"/>
  <c r="AD215" i="1" s="1"/>
  <c r="AG215" i="1"/>
  <c r="X213" i="1"/>
  <c r="AA213" i="1" s="1"/>
  <c r="AD213" i="1" s="1"/>
  <c r="AG213" i="1"/>
  <c r="X211" i="1"/>
  <c r="AA211" i="1" s="1"/>
  <c r="AD211" i="1" s="1"/>
  <c r="AG211" i="1"/>
  <c r="X209" i="1"/>
  <c r="AA209" i="1" s="1"/>
  <c r="AD209" i="1" s="1"/>
  <c r="AG209" i="1"/>
  <c r="X207" i="1"/>
  <c r="AA207" i="1" s="1"/>
  <c r="AD207" i="1" s="1"/>
  <c r="AG207" i="1"/>
  <c r="X205" i="1"/>
  <c r="AA205" i="1" s="1"/>
  <c r="AD205" i="1" s="1"/>
  <c r="AG205" i="1"/>
  <c r="X203" i="1"/>
  <c r="AA203" i="1" s="1"/>
  <c r="AD203" i="1" s="1"/>
  <c r="AG203" i="1"/>
  <c r="X201" i="1"/>
  <c r="AA201" i="1" s="1"/>
  <c r="AD201" i="1" s="1"/>
  <c r="AG201" i="1"/>
  <c r="X199" i="1"/>
  <c r="AA199" i="1" s="1"/>
  <c r="AD199" i="1" s="1"/>
  <c r="AG199" i="1"/>
  <c r="X197" i="1"/>
  <c r="AA197" i="1" s="1"/>
  <c r="AD197" i="1" s="1"/>
  <c r="AG197" i="1"/>
  <c r="X195" i="1"/>
  <c r="AA195" i="1" s="1"/>
  <c r="AD195" i="1" s="1"/>
  <c r="AG195" i="1"/>
  <c r="X193" i="1"/>
  <c r="AA193" i="1" s="1"/>
  <c r="AD193" i="1" s="1"/>
  <c r="AG193" i="1"/>
  <c r="X191" i="1"/>
  <c r="AA191" i="1" s="1"/>
  <c r="AD191" i="1" s="1"/>
  <c r="AG191" i="1"/>
  <c r="X189" i="1"/>
  <c r="AA189" i="1" s="1"/>
  <c r="AD189" i="1" s="1"/>
  <c r="AG189" i="1"/>
  <c r="X187" i="1"/>
  <c r="AA187" i="1" s="1"/>
  <c r="AD187" i="1" s="1"/>
  <c r="AG187" i="1"/>
  <c r="X185" i="1"/>
  <c r="AA185" i="1" s="1"/>
  <c r="AD185" i="1" s="1"/>
  <c r="AG185" i="1"/>
  <c r="X183" i="1"/>
  <c r="AA183" i="1" s="1"/>
  <c r="AD183" i="1" s="1"/>
  <c r="AG183" i="1"/>
  <c r="X181" i="1"/>
  <c r="AA181" i="1" s="1"/>
  <c r="AD181" i="1" s="1"/>
  <c r="AG181" i="1"/>
  <c r="X179" i="1"/>
  <c r="AA179" i="1" s="1"/>
  <c r="AD179" i="1" s="1"/>
  <c r="AG179" i="1"/>
  <c r="X177" i="1"/>
  <c r="AA177" i="1" s="1"/>
  <c r="AD177" i="1" s="1"/>
  <c r="AG177" i="1"/>
  <c r="X175" i="1"/>
  <c r="AA175" i="1" s="1"/>
  <c r="AD175" i="1" s="1"/>
  <c r="AG175" i="1"/>
  <c r="X173" i="1"/>
  <c r="AA173" i="1" s="1"/>
  <c r="AD173" i="1" s="1"/>
  <c r="AG173" i="1"/>
  <c r="X171" i="1"/>
  <c r="AA171" i="1" s="1"/>
  <c r="AD171" i="1" s="1"/>
  <c r="AG171" i="1"/>
  <c r="X169" i="1"/>
  <c r="AA169" i="1" s="1"/>
  <c r="AD169" i="1" s="1"/>
  <c r="AG169" i="1"/>
  <c r="X167" i="1"/>
  <c r="AA167" i="1" s="1"/>
  <c r="AD167" i="1" s="1"/>
  <c r="AG167" i="1"/>
  <c r="X165" i="1"/>
  <c r="AA165" i="1" s="1"/>
  <c r="AD165" i="1" s="1"/>
  <c r="AG165" i="1"/>
  <c r="X163" i="1"/>
  <c r="AA163" i="1" s="1"/>
  <c r="AD163" i="1" s="1"/>
  <c r="AG163" i="1"/>
  <c r="X161" i="1"/>
  <c r="AA161" i="1" s="1"/>
  <c r="AD161" i="1" s="1"/>
  <c r="AG161" i="1"/>
  <c r="X159" i="1"/>
  <c r="AA159" i="1" s="1"/>
  <c r="AD159" i="1" s="1"/>
  <c r="AG159" i="1"/>
  <c r="X156" i="1"/>
  <c r="AA156" i="1" s="1"/>
  <c r="AD156" i="1" s="1"/>
  <c r="AG156" i="1"/>
  <c r="X152" i="1"/>
  <c r="AA152" i="1" s="1"/>
  <c r="AD152" i="1" s="1"/>
  <c r="AG152" i="1"/>
  <c r="X148" i="1"/>
  <c r="AA148" i="1" s="1"/>
  <c r="AD148" i="1" s="1"/>
  <c r="AG148" i="1"/>
  <c r="X144" i="1"/>
  <c r="AA144" i="1" s="1"/>
  <c r="AD144" i="1" s="1"/>
  <c r="AG144" i="1"/>
  <c r="X140" i="1"/>
  <c r="AA140" i="1" s="1"/>
  <c r="AD140" i="1" s="1"/>
  <c r="AG140" i="1"/>
  <c r="X136" i="1"/>
  <c r="AA136" i="1" s="1"/>
  <c r="AD136" i="1" s="1"/>
  <c r="AG136" i="1"/>
  <c r="X132" i="1"/>
  <c r="AA132" i="1" s="1"/>
  <c r="AD132" i="1" s="1"/>
  <c r="AG132" i="1"/>
  <c r="X128" i="1"/>
  <c r="AA128" i="1" s="1"/>
  <c r="AD128" i="1" s="1"/>
  <c r="AG128" i="1"/>
  <c r="X124" i="1"/>
  <c r="AA124" i="1" s="1"/>
  <c r="AD124" i="1" s="1"/>
  <c r="AG124" i="1"/>
  <c r="X120" i="1"/>
  <c r="AA120" i="1" s="1"/>
  <c r="AD120" i="1" s="1"/>
  <c r="AG120" i="1"/>
  <c r="X116" i="1"/>
  <c r="AA116" i="1" s="1"/>
  <c r="AD116" i="1" s="1"/>
  <c r="AG116" i="1"/>
  <c r="X112" i="1"/>
  <c r="AA112" i="1" s="1"/>
  <c r="AD112" i="1" s="1"/>
  <c r="AG112" i="1"/>
  <c r="X108" i="1"/>
  <c r="AA108" i="1" s="1"/>
  <c r="AD108" i="1" s="1"/>
  <c r="AG108" i="1"/>
  <c r="X104" i="1"/>
  <c r="AA104" i="1" s="1"/>
  <c r="AD104" i="1" s="1"/>
  <c r="AG104" i="1"/>
  <c r="X100" i="1"/>
  <c r="AA100" i="1" s="1"/>
  <c r="AD100" i="1" s="1"/>
  <c r="AG100" i="1"/>
  <c r="X96" i="1"/>
  <c r="AA96" i="1" s="1"/>
  <c r="AD96" i="1" s="1"/>
  <c r="AG96" i="1"/>
  <c r="X92" i="1"/>
  <c r="AA92" i="1" s="1"/>
  <c r="AD92" i="1" s="1"/>
  <c r="AG92" i="1"/>
  <c r="X88" i="1"/>
  <c r="AA88" i="1" s="1"/>
  <c r="AD88" i="1" s="1"/>
  <c r="AG88" i="1"/>
  <c r="X83" i="1"/>
  <c r="AA83" i="1" s="1"/>
  <c r="AD83" i="1" s="1"/>
  <c r="AG83" i="1"/>
  <c r="X79" i="1"/>
  <c r="AA79" i="1" s="1"/>
  <c r="AD79" i="1" s="1"/>
  <c r="AG79" i="1"/>
  <c r="X75" i="1"/>
  <c r="AA75" i="1" s="1"/>
  <c r="AD75" i="1" s="1"/>
  <c r="AG75" i="1"/>
  <c r="X71" i="1"/>
  <c r="AA71" i="1" s="1"/>
  <c r="AD71" i="1" s="1"/>
  <c r="AG71" i="1"/>
  <c r="X266" i="1"/>
  <c r="AA266" i="1" s="1"/>
  <c r="AD266" i="1" s="1"/>
  <c r="AG266" i="1"/>
  <c r="X262" i="1"/>
  <c r="AA262" i="1" s="1"/>
  <c r="AD262" i="1" s="1"/>
  <c r="AG262" i="1"/>
  <c r="X258" i="1"/>
  <c r="AA258" i="1" s="1"/>
  <c r="AD258" i="1" s="1"/>
  <c r="AG258" i="1"/>
  <c r="X254" i="1"/>
  <c r="AA254" i="1" s="1"/>
  <c r="AD254" i="1" s="1"/>
  <c r="AG254" i="1"/>
  <c r="X250" i="1"/>
  <c r="AA250" i="1" s="1"/>
  <c r="AD250" i="1" s="1"/>
  <c r="AG250" i="1"/>
  <c r="X246" i="1"/>
  <c r="AA246" i="1" s="1"/>
  <c r="AD246" i="1" s="1"/>
  <c r="AG246" i="1"/>
  <c r="X242" i="1"/>
  <c r="AA242" i="1" s="1"/>
  <c r="AD242" i="1" s="1"/>
  <c r="AG242" i="1"/>
  <c r="X238" i="1"/>
  <c r="AA238" i="1" s="1"/>
  <c r="AD238" i="1" s="1"/>
  <c r="AG238" i="1"/>
  <c r="X234" i="1"/>
  <c r="AA234" i="1" s="1"/>
  <c r="AD234" i="1" s="1"/>
  <c r="AG234" i="1"/>
  <c r="X230" i="1"/>
  <c r="AA230" i="1" s="1"/>
  <c r="AD230" i="1" s="1"/>
  <c r="AG230" i="1"/>
  <c r="X157" i="1"/>
  <c r="AA157" i="1" s="1"/>
  <c r="AD157" i="1" s="1"/>
  <c r="AG157" i="1"/>
  <c r="X153" i="1"/>
  <c r="AA153" i="1" s="1"/>
  <c r="AD153" i="1" s="1"/>
  <c r="AG153" i="1"/>
  <c r="X149" i="1"/>
  <c r="AA149" i="1" s="1"/>
  <c r="AD149" i="1" s="1"/>
  <c r="AG149" i="1"/>
  <c r="X145" i="1"/>
  <c r="AA145" i="1" s="1"/>
  <c r="AD145" i="1" s="1"/>
  <c r="AG145" i="1"/>
  <c r="X141" i="1"/>
  <c r="AA141" i="1" s="1"/>
  <c r="AD141" i="1" s="1"/>
  <c r="AG141" i="1"/>
  <c r="X137" i="1"/>
  <c r="AA137" i="1" s="1"/>
  <c r="AD137" i="1" s="1"/>
  <c r="AG137" i="1"/>
  <c r="X133" i="1"/>
  <c r="AA133" i="1" s="1"/>
  <c r="AD133" i="1" s="1"/>
  <c r="AG133" i="1"/>
  <c r="X129" i="1"/>
  <c r="AA129" i="1" s="1"/>
  <c r="AD129" i="1" s="1"/>
  <c r="AG129" i="1"/>
  <c r="X125" i="1"/>
  <c r="AA125" i="1" s="1"/>
  <c r="AD125" i="1" s="1"/>
  <c r="AG125" i="1"/>
  <c r="X121" i="1"/>
  <c r="AA121" i="1" s="1"/>
  <c r="AD121" i="1" s="1"/>
  <c r="AG121" i="1"/>
  <c r="X117" i="1"/>
  <c r="AA117" i="1" s="1"/>
  <c r="AD117" i="1" s="1"/>
  <c r="AG117" i="1"/>
  <c r="X113" i="1"/>
  <c r="AA113" i="1" s="1"/>
  <c r="AD113" i="1" s="1"/>
  <c r="AG113" i="1"/>
  <c r="X109" i="1"/>
  <c r="AA109" i="1" s="1"/>
  <c r="AD109" i="1" s="1"/>
  <c r="AG109" i="1"/>
  <c r="X105" i="1"/>
  <c r="AA105" i="1" s="1"/>
  <c r="AD105" i="1" s="1"/>
  <c r="AG105" i="1"/>
  <c r="X101" i="1"/>
  <c r="AA101" i="1" s="1"/>
  <c r="AD101" i="1" s="1"/>
  <c r="AG101" i="1"/>
  <c r="X97" i="1"/>
  <c r="AA97" i="1" s="1"/>
  <c r="AD97" i="1" s="1"/>
  <c r="AG97" i="1"/>
  <c r="X93" i="1"/>
  <c r="AA93" i="1" s="1"/>
  <c r="AD93" i="1" s="1"/>
  <c r="AG93" i="1"/>
  <c r="X89" i="1"/>
  <c r="AA89" i="1" s="1"/>
  <c r="AD89" i="1" s="1"/>
  <c r="AG89" i="1"/>
  <c r="X84" i="1"/>
  <c r="AA84" i="1" s="1"/>
  <c r="AD84" i="1" s="1"/>
  <c r="AG84" i="1"/>
  <c r="X80" i="1"/>
  <c r="AA80" i="1" s="1"/>
  <c r="AD80" i="1" s="1"/>
  <c r="AG80" i="1"/>
  <c r="X76" i="1"/>
  <c r="AA76" i="1" s="1"/>
  <c r="AD76" i="1" s="1"/>
  <c r="AG76" i="1"/>
  <c r="X72" i="1"/>
  <c r="AA72" i="1" s="1"/>
  <c r="AD72" i="1" s="1"/>
  <c r="AG72" i="1"/>
  <c r="X68" i="1"/>
  <c r="AA68" i="1" s="1"/>
  <c r="AD68" i="1" s="1"/>
  <c r="AG68" i="1"/>
  <c r="X540" i="1"/>
  <c r="AA540" i="1" s="1"/>
  <c r="AD540" i="1" s="1"/>
  <c r="AG540" i="1"/>
  <c r="X536" i="1"/>
  <c r="AA536" i="1" s="1"/>
  <c r="AD536" i="1" s="1"/>
  <c r="AG536" i="1"/>
  <c r="X532" i="1"/>
  <c r="AA532" i="1" s="1"/>
  <c r="AD532" i="1" s="1"/>
  <c r="AG532" i="1"/>
  <c r="X528" i="1"/>
  <c r="AA528" i="1" s="1"/>
  <c r="AD528" i="1" s="1"/>
  <c r="AG528" i="1"/>
  <c r="X524" i="1"/>
  <c r="AA524" i="1" s="1"/>
  <c r="AD524" i="1" s="1"/>
  <c r="AG524" i="1"/>
  <c r="X520" i="1"/>
  <c r="AA520" i="1" s="1"/>
  <c r="AD520" i="1" s="1"/>
  <c r="AG520" i="1"/>
  <c r="X516" i="1"/>
  <c r="AA516" i="1" s="1"/>
  <c r="AD516" i="1" s="1"/>
  <c r="AG516" i="1"/>
  <c r="X512" i="1"/>
  <c r="AA512" i="1" s="1"/>
  <c r="AD512" i="1" s="1"/>
  <c r="AG512" i="1"/>
  <c r="X508" i="1"/>
  <c r="AA508" i="1" s="1"/>
  <c r="AD508" i="1" s="1"/>
  <c r="AG508" i="1"/>
  <c r="X504" i="1"/>
  <c r="AA504" i="1" s="1"/>
  <c r="AD504" i="1" s="1"/>
  <c r="AG504" i="1"/>
  <c r="X500" i="1"/>
  <c r="AA500" i="1" s="1"/>
  <c r="AD500" i="1" s="1"/>
  <c r="AG500" i="1"/>
  <c r="X496" i="1"/>
  <c r="AA496" i="1" s="1"/>
  <c r="AD496" i="1" s="1"/>
  <c r="AG496" i="1"/>
  <c r="X484" i="1"/>
  <c r="AA484" i="1" s="1"/>
  <c r="AD484" i="1" s="1"/>
  <c r="AG484" i="1"/>
  <c r="X480" i="1"/>
  <c r="AA480" i="1" s="1"/>
  <c r="AD480" i="1" s="1"/>
  <c r="AG480" i="1"/>
  <c r="X476" i="1"/>
  <c r="AA476" i="1" s="1"/>
  <c r="AD476" i="1" s="1"/>
  <c r="AG476" i="1"/>
  <c r="X472" i="1"/>
  <c r="AA472" i="1" s="1"/>
  <c r="AD472" i="1" s="1"/>
  <c r="AG472" i="1"/>
  <c r="X468" i="1"/>
  <c r="AA468" i="1" s="1"/>
  <c r="AD468" i="1" s="1"/>
  <c r="AG468" i="1"/>
  <c r="X464" i="1"/>
  <c r="AA464" i="1" s="1"/>
  <c r="AD464" i="1" s="1"/>
  <c r="AG464" i="1"/>
  <c r="X460" i="1"/>
  <c r="AA460" i="1" s="1"/>
  <c r="AD460" i="1" s="1"/>
  <c r="AG460" i="1"/>
  <c r="X456" i="1"/>
  <c r="AA456" i="1" s="1"/>
  <c r="AD456" i="1" s="1"/>
  <c r="AG456" i="1"/>
  <c r="X452" i="1"/>
  <c r="AA452" i="1" s="1"/>
  <c r="AD452" i="1" s="1"/>
  <c r="AG452" i="1"/>
  <c r="X448" i="1"/>
  <c r="AA448" i="1" s="1"/>
  <c r="AD448" i="1" s="1"/>
  <c r="AG448" i="1"/>
  <c r="X444" i="1"/>
  <c r="AA444" i="1" s="1"/>
  <c r="AD444" i="1" s="1"/>
  <c r="AG444" i="1"/>
  <c r="X440" i="1"/>
  <c r="AA440" i="1" s="1"/>
  <c r="AD440" i="1" s="1"/>
  <c r="AG440" i="1"/>
  <c r="X436" i="1"/>
  <c r="AA436" i="1" s="1"/>
  <c r="AD436" i="1" s="1"/>
  <c r="AG436" i="1"/>
  <c r="X432" i="1"/>
  <c r="AA432" i="1" s="1"/>
  <c r="AD432" i="1" s="1"/>
  <c r="AG432" i="1"/>
  <c r="X428" i="1"/>
  <c r="AA428" i="1" s="1"/>
  <c r="AD428" i="1" s="1"/>
  <c r="AG428" i="1"/>
  <c r="X424" i="1"/>
  <c r="AA424" i="1" s="1"/>
  <c r="AD424" i="1" s="1"/>
  <c r="AG424" i="1"/>
  <c r="X420" i="1"/>
  <c r="AA420" i="1" s="1"/>
  <c r="AD420" i="1" s="1"/>
  <c r="AG420" i="1"/>
  <c r="X416" i="1"/>
  <c r="AA416" i="1" s="1"/>
  <c r="AD416" i="1" s="1"/>
  <c r="AG416" i="1"/>
  <c r="X539" i="1"/>
  <c r="AA539" i="1" s="1"/>
  <c r="AD539" i="1" s="1"/>
  <c r="AG539" i="1"/>
  <c r="X535" i="1"/>
  <c r="AA535" i="1" s="1"/>
  <c r="AD535" i="1" s="1"/>
  <c r="AG535" i="1"/>
  <c r="X531" i="1"/>
  <c r="AA531" i="1" s="1"/>
  <c r="AD531" i="1" s="1"/>
  <c r="AG531" i="1"/>
  <c r="X527" i="1"/>
  <c r="AA527" i="1" s="1"/>
  <c r="AD527" i="1" s="1"/>
  <c r="AG527" i="1"/>
  <c r="X523" i="1"/>
  <c r="AA523" i="1" s="1"/>
  <c r="AD523" i="1" s="1"/>
  <c r="AG523" i="1"/>
  <c r="X519" i="1"/>
  <c r="AA519" i="1" s="1"/>
  <c r="AD519" i="1" s="1"/>
  <c r="AG519" i="1"/>
  <c r="X515" i="1"/>
  <c r="AA515" i="1" s="1"/>
  <c r="AD515" i="1" s="1"/>
  <c r="AG515" i="1"/>
  <c r="X511" i="1"/>
  <c r="AA511" i="1" s="1"/>
  <c r="AD511" i="1" s="1"/>
  <c r="AG511" i="1"/>
  <c r="X507" i="1"/>
  <c r="AA507" i="1" s="1"/>
  <c r="AD507" i="1" s="1"/>
  <c r="AG507" i="1"/>
  <c r="X503" i="1"/>
  <c r="AA503" i="1" s="1"/>
  <c r="AD503" i="1" s="1"/>
  <c r="AG503" i="1"/>
  <c r="X499" i="1"/>
  <c r="AA499" i="1" s="1"/>
  <c r="AD499" i="1" s="1"/>
  <c r="AG499" i="1"/>
  <c r="X495" i="1"/>
  <c r="AA495" i="1" s="1"/>
  <c r="AD495" i="1" s="1"/>
  <c r="AG495" i="1"/>
  <c r="X492" i="1"/>
  <c r="AA492" i="1" s="1"/>
  <c r="AD492" i="1" s="1"/>
  <c r="AG492" i="1"/>
  <c r="X490" i="1"/>
  <c r="AA490" i="1" s="1"/>
  <c r="AD490" i="1" s="1"/>
  <c r="AG490" i="1"/>
  <c r="X488" i="1"/>
  <c r="AA488" i="1" s="1"/>
  <c r="AD488" i="1" s="1"/>
  <c r="AG488" i="1"/>
  <c r="X486" i="1"/>
  <c r="AA486" i="1" s="1"/>
  <c r="AD486" i="1" s="1"/>
  <c r="AG486" i="1"/>
  <c r="X483" i="1"/>
  <c r="AA483" i="1" s="1"/>
  <c r="AD483" i="1" s="1"/>
  <c r="AG483" i="1"/>
  <c r="X479" i="1"/>
  <c r="AA479" i="1" s="1"/>
  <c r="AD479" i="1" s="1"/>
  <c r="AG479" i="1"/>
  <c r="X475" i="1"/>
  <c r="AA475" i="1" s="1"/>
  <c r="AD475" i="1" s="1"/>
  <c r="AG475" i="1"/>
  <c r="X471" i="1"/>
  <c r="AA471" i="1" s="1"/>
  <c r="AD471" i="1" s="1"/>
  <c r="AG471" i="1"/>
  <c r="X467" i="1"/>
  <c r="AA467" i="1" s="1"/>
  <c r="AD467" i="1" s="1"/>
  <c r="AG467" i="1"/>
  <c r="X463" i="1"/>
  <c r="AA463" i="1" s="1"/>
  <c r="AD463" i="1" s="1"/>
  <c r="AG463" i="1"/>
  <c r="X459" i="1"/>
  <c r="AA459" i="1" s="1"/>
  <c r="AD459" i="1" s="1"/>
  <c r="AG459" i="1"/>
  <c r="X455" i="1"/>
  <c r="AA455" i="1" s="1"/>
  <c r="AD455" i="1" s="1"/>
  <c r="AG455" i="1"/>
  <c r="X451" i="1"/>
  <c r="AA451" i="1" s="1"/>
  <c r="AD451" i="1" s="1"/>
  <c r="AG451" i="1"/>
  <c r="X447" i="1"/>
  <c r="AA447" i="1" s="1"/>
  <c r="AD447" i="1" s="1"/>
  <c r="AG447" i="1"/>
  <c r="X443" i="1"/>
  <c r="AA443" i="1" s="1"/>
  <c r="AD443" i="1" s="1"/>
  <c r="AG443" i="1"/>
  <c r="X439" i="1"/>
  <c r="AA439" i="1" s="1"/>
  <c r="AD439" i="1" s="1"/>
  <c r="AG439" i="1"/>
  <c r="X435" i="1"/>
  <c r="AA435" i="1" s="1"/>
  <c r="AD435" i="1" s="1"/>
  <c r="AG435" i="1"/>
  <c r="X431" i="1"/>
  <c r="AA431" i="1" s="1"/>
  <c r="AD431" i="1" s="1"/>
  <c r="AG431" i="1"/>
  <c r="X427" i="1"/>
  <c r="AA427" i="1" s="1"/>
  <c r="AD427" i="1" s="1"/>
  <c r="AG427" i="1"/>
  <c r="X423" i="1"/>
  <c r="AA423" i="1" s="1"/>
  <c r="AD423" i="1" s="1"/>
  <c r="AG423" i="1"/>
  <c r="X419" i="1"/>
  <c r="AA419" i="1" s="1"/>
  <c r="AD419" i="1" s="1"/>
  <c r="AG419" i="1"/>
  <c r="X265" i="1"/>
  <c r="AA265" i="1" s="1"/>
  <c r="AD265" i="1" s="1"/>
  <c r="AG265" i="1"/>
  <c r="X261" i="1"/>
  <c r="AA261" i="1" s="1"/>
  <c r="AD261" i="1" s="1"/>
  <c r="AG261" i="1"/>
  <c r="X257" i="1"/>
  <c r="AA257" i="1" s="1"/>
  <c r="AD257" i="1" s="1"/>
  <c r="AG257" i="1"/>
  <c r="X253" i="1"/>
  <c r="AA253" i="1" s="1"/>
  <c r="AD253" i="1" s="1"/>
  <c r="AG253" i="1"/>
  <c r="X249" i="1"/>
  <c r="AA249" i="1" s="1"/>
  <c r="AD249" i="1" s="1"/>
  <c r="AG249" i="1"/>
  <c r="X245" i="1"/>
  <c r="AA245" i="1" s="1"/>
  <c r="AD245" i="1" s="1"/>
  <c r="AG245" i="1"/>
  <c r="X241" i="1"/>
  <c r="AA241" i="1" s="1"/>
  <c r="AD241" i="1" s="1"/>
  <c r="AG241" i="1"/>
  <c r="X237" i="1"/>
  <c r="AA237" i="1" s="1"/>
  <c r="AD237" i="1" s="1"/>
  <c r="AG237" i="1"/>
  <c r="X233" i="1"/>
  <c r="AA233" i="1" s="1"/>
  <c r="AD233" i="1" s="1"/>
  <c r="AG233" i="1"/>
  <c r="X229" i="1"/>
  <c r="AA229" i="1" s="1"/>
  <c r="AD229" i="1" s="1"/>
  <c r="AG229" i="1"/>
  <c r="X226" i="1"/>
  <c r="AA226" i="1" s="1"/>
  <c r="AD226" i="1" s="1"/>
  <c r="AG226" i="1"/>
  <c r="X224" i="1"/>
  <c r="AA224" i="1" s="1"/>
  <c r="AD224" i="1" s="1"/>
  <c r="AG224" i="1"/>
  <c r="X222" i="1"/>
  <c r="AA222" i="1" s="1"/>
  <c r="AD222" i="1" s="1"/>
  <c r="AG222" i="1"/>
  <c r="X220" i="1"/>
  <c r="AA220" i="1" s="1"/>
  <c r="AD220" i="1" s="1"/>
  <c r="AG220" i="1"/>
  <c r="X218" i="1"/>
  <c r="AA218" i="1" s="1"/>
  <c r="AD218" i="1" s="1"/>
  <c r="AG218" i="1"/>
  <c r="X216" i="1"/>
  <c r="AA216" i="1" s="1"/>
  <c r="AD216" i="1" s="1"/>
  <c r="AG216" i="1"/>
  <c r="X214" i="1"/>
  <c r="AA214" i="1" s="1"/>
  <c r="AD214" i="1" s="1"/>
  <c r="AG214" i="1"/>
  <c r="X212" i="1"/>
  <c r="AA212" i="1" s="1"/>
  <c r="AD212" i="1" s="1"/>
  <c r="AG212" i="1"/>
  <c r="X210" i="1"/>
  <c r="AA210" i="1" s="1"/>
  <c r="AD210" i="1" s="1"/>
  <c r="AG210" i="1"/>
  <c r="X208" i="1"/>
  <c r="AA208" i="1" s="1"/>
  <c r="AD208" i="1" s="1"/>
  <c r="AG208" i="1"/>
  <c r="X206" i="1"/>
  <c r="AA206" i="1" s="1"/>
  <c r="AD206" i="1" s="1"/>
  <c r="AG206" i="1"/>
  <c r="X204" i="1"/>
  <c r="AA204" i="1" s="1"/>
  <c r="AD204" i="1" s="1"/>
  <c r="AG204" i="1"/>
  <c r="X202" i="1"/>
  <c r="AA202" i="1" s="1"/>
  <c r="AD202" i="1" s="1"/>
  <c r="AG202" i="1"/>
  <c r="X200" i="1"/>
  <c r="AA200" i="1" s="1"/>
  <c r="AD200" i="1" s="1"/>
  <c r="AG200" i="1"/>
  <c r="X198" i="1"/>
  <c r="AA198" i="1" s="1"/>
  <c r="AD198" i="1" s="1"/>
  <c r="AG198" i="1"/>
  <c r="X196" i="1"/>
  <c r="AA196" i="1" s="1"/>
  <c r="AD196" i="1" s="1"/>
  <c r="AG196" i="1"/>
  <c r="X194" i="1"/>
  <c r="AA194" i="1" s="1"/>
  <c r="AD194" i="1" s="1"/>
  <c r="AG194" i="1"/>
  <c r="X192" i="1"/>
  <c r="AA192" i="1" s="1"/>
  <c r="AD192" i="1" s="1"/>
  <c r="AG192" i="1"/>
  <c r="X190" i="1"/>
  <c r="AA190" i="1" s="1"/>
  <c r="AD190" i="1" s="1"/>
  <c r="AG190" i="1"/>
  <c r="X188" i="1"/>
  <c r="AA188" i="1" s="1"/>
  <c r="AD188" i="1" s="1"/>
  <c r="AG188" i="1"/>
  <c r="X186" i="1"/>
  <c r="AA186" i="1" s="1"/>
  <c r="AD186" i="1" s="1"/>
  <c r="AG186" i="1"/>
  <c r="X184" i="1"/>
  <c r="AA184" i="1" s="1"/>
  <c r="AD184" i="1" s="1"/>
  <c r="AG184" i="1"/>
  <c r="X182" i="1"/>
  <c r="AA182" i="1" s="1"/>
  <c r="AD182" i="1" s="1"/>
  <c r="AG182" i="1"/>
  <c r="X180" i="1"/>
  <c r="AA180" i="1" s="1"/>
  <c r="AD180" i="1" s="1"/>
  <c r="AG180" i="1"/>
  <c r="X178" i="1"/>
  <c r="AA178" i="1" s="1"/>
  <c r="AD178" i="1" s="1"/>
  <c r="AG178" i="1"/>
  <c r="X176" i="1"/>
  <c r="AA176" i="1" s="1"/>
  <c r="AD176" i="1" s="1"/>
  <c r="AG176" i="1"/>
  <c r="X174" i="1"/>
  <c r="AA174" i="1" s="1"/>
  <c r="AD174" i="1" s="1"/>
  <c r="AG174" i="1"/>
  <c r="X172" i="1"/>
  <c r="AA172" i="1" s="1"/>
  <c r="AD172" i="1" s="1"/>
  <c r="AG172" i="1"/>
  <c r="X170" i="1"/>
  <c r="AA170" i="1" s="1"/>
  <c r="AD170" i="1" s="1"/>
  <c r="AG170" i="1"/>
  <c r="X168" i="1"/>
  <c r="AA168" i="1" s="1"/>
  <c r="AD168" i="1" s="1"/>
  <c r="AG168" i="1"/>
  <c r="X166" i="1"/>
  <c r="AA166" i="1" s="1"/>
  <c r="AD166" i="1" s="1"/>
  <c r="AG166" i="1"/>
  <c r="X164" i="1"/>
  <c r="AA164" i="1" s="1"/>
  <c r="AD164" i="1" s="1"/>
  <c r="AG164" i="1"/>
  <c r="X162" i="1"/>
  <c r="AA162" i="1" s="1"/>
  <c r="AD162" i="1" s="1"/>
  <c r="AG162" i="1"/>
  <c r="X160" i="1"/>
  <c r="AA160" i="1" s="1"/>
  <c r="AD160" i="1" s="1"/>
  <c r="AG160" i="1"/>
  <c r="X158" i="1"/>
  <c r="AA158" i="1" s="1"/>
  <c r="AD158" i="1" s="1"/>
  <c r="AG158" i="1"/>
  <c r="X154" i="1"/>
  <c r="AA154" i="1" s="1"/>
  <c r="AD154" i="1" s="1"/>
  <c r="AG154" i="1"/>
  <c r="X150" i="1"/>
  <c r="AA150" i="1" s="1"/>
  <c r="AD150" i="1" s="1"/>
  <c r="AG150" i="1"/>
  <c r="X146" i="1"/>
  <c r="AA146" i="1" s="1"/>
  <c r="AD146" i="1" s="1"/>
  <c r="AG146" i="1"/>
  <c r="X142" i="1"/>
  <c r="AA142" i="1" s="1"/>
  <c r="AD142" i="1" s="1"/>
  <c r="AG142" i="1"/>
  <c r="X138" i="1"/>
  <c r="AA138" i="1" s="1"/>
  <c r="AD138" i="1" s="1"/>
  <c r="AG138" i="1"/>
  <c r="X134" i="1"/>
  <c r="AA134" i="1" s="1"/>
  <c r="AD134" i="1" s="1"/>
  <c r="AG134" i="1"/>
  <c r="X130" i="1"/>
  <c r="AA130" i="1" s="1"/>
  <c r="AD130" i="1" s="1"/>
  <c r="AG130" i="1"/>
  <c r="X126" i="1"/>
  <c r="AA126" i="1" s="1"/>
  <c r="AD126" i="1" s="1"/>
  <c r="AG126" i="1"/>
  <c r="X122" i="1"/>
  <c r="AA122" i="1" s="1"/>
  <c r="AD122" i="1" s="1"/>
  <c r="AG122" i="1"/>
  <c r="X118" i="1"/>
  <c r="AA118" i="1" s="1"/>
  <c r="AD118" i="1" s="1"/>
  <c r="AG118" i="1"/>
  <c r="X114" i="1"/>
  <c r="AA114" i="1" s="1"/>
  <c r="AD114" i="1" s="1"/>
  <c r="AG114" i="1"/>
  <c r="X110" i="1"/>
  <c r="AA110" i="1" s="1"/>
  <c r="AD110" i="1" s="1"/>
  <c r="AG110" i="1"/>
  <c r="X106" i="1"/>
  <c r="AA106" i="1" s="1"/>
  <c r="AD106" i="1" s="1"/>
  <c r="AG106" i="1"/>
  <c r="X102" i="1"/>
  <c r="AA102" i="1" s="1"/>
  <c r="AD102" i="1" s="1"/>
  <c r="AG102" i="1"/>
  <c r="X98" i="1"/>
  <c r="AA98" i="1" s="1"/>
  <c r="AD98" i="1" s="1"/>
  <c r="AG98" i="1"/>
  <c r="X94" i="1"/>
  <c r="AA94" i="1" s="1"/>
  <c r="AD94" i="1" s="1"/>
  <c r="AG94" i="1"/>
  <c r="X90" i="1"/>
  <c r="AA90" i="1" s="1"/>
  <c r="AD90" i="1" s="1"/>
  <c r="AG90" i="1"/>
  <c r="X85" i="1"/>
  <c r="AA85" i="1" s="1"/>
  <c r="AD85" i="1" s="1"/>
  <c r="AG85" i="1"/>
  <c r="X81" i="1"/>
  <c r="AA81" i="1" s="1"/>
  <c r="AD81" i="1" s="1"/>
  <c r="AG81" i="1"/>
  <c r="X77" i="1"/>
  <c r="AA77" i="1" s="1"/>
  <c r="AD77" i="1" s="1"/>
  <c r="AG77" i="1"/>
  <c r="X73" i="1"/>
  <c r="AA73" i="1" s="1"/>
  <c r="AD73" i="1" s="1"/>
  <c r="AG73" i="1"/>
  <c r="X69" i="1"/>
  <c r="AA69" i="1" s="1"/>
  <c r="AD69" i="1" s="1"/>
  <c r="AG69" i="1"/>
  <c r="X264" i="1"/>
  <c r="AA264" i="1" s="1"/>
  <c r="AD264" i="1" s="1"/>
  <c r="AG264" i="1"/>
  <c r="X260" i="1"/>
  <c r="AA260" i="1" s="1"/>
  <c r="AD260" i="1" s="1"/>
  <c r="AG260" i="1"/>
  <c r="X256" i="1"/>
  <c r="AA256" i="1" s="1"/>
  <c r="AD256" i="1" s="1"/>
  <c r="AG256" i="1"/>
  <c r="X252" i="1"/>
  <c r="AA252" i="1" s="1"/>
  <c r="AD252" i="1" s="1"/>
  <c r="AG252" i="1"/>
  <c r="X248" i="1"/>
  <c r="AA248" i="1" s="1"/>
  <c r="AD248" i="1" s="1"/>
  <c r="AG248" i="1"/>
  <c r="X244" i="1"/>
  <c r="AA244" i="1" s="1"/>
  <c r="AD244" i="1" s="1"/>
  <c r="AG244" i="1"/>
  <c r="X240" i="1"/>
  <c r="AA240" i="1" s="1"/>
  <c r="AD240" i="1" s="1"/>
  <c r="AG240" i="1"/>
  <c r="X236" i="1"/>
  <c r="AA236" i="1" s="1"/>
  <c r="AD236" i="1" s="1"/>
  <c r="AG236" i="1"/>
  <c r="X232" i="1"/>
  <c r="AA232" i="1" s="1"/>
  <c r="AD232" i="1" s="1"/>
  <c r="AG232" i="1"/>
  <c r="X228" i="1"/>
  <c r="AA228" i="1" s="1"/>
  <c r="AD228" i="1" s="1"/>
  <c r="AG228" i="1"/>
  <c r="X155" i="1"/>
  <c r="AA155" i="1" s="1"/>
  <c r="AD155" i="1" s="1"/>
  <c r="AG155" i="1"/>
  <c r="X151" i="1"/>
  <c r="AA151" i="1" s="1"/>
  <c r="AD151" i="1" s="1"/>
  <c r="AG151" i="1"/>
  <c r="X147" i="1"/>
  <c r="AA147" i="1" s="1"/>
  <c r="AD147" i="1" s="1"/>
  <c r="AG147" i="1"/>
  <c r="X143" i="1"/>
  <c r="AA143" i="1" s="1"/>
  <c r="AD143" i="1" s="1"/>
  <c r="AG143" i="1"/>
  <c r="X139" i="1"/>
  <c r="AA139" i="1" s="1"/>
  <c r="AD139" i="1" s="1"/>
  <c r="AG139" i="1"/>
  <c r="X135" i="1"/>
  <c r="AA135" i="1" s="1"/>
  <c r="AD135" i="1" s="1"/>
  <c r="AG135" i="1"/>
  <c r="X131" i="1"/>
  <c r="AA131" i="1" s="1"/>
  <c r="AD131" i="1" s="1"/>
  <c r="AG131" i="1"/>
  <c r="X127" i="1"/>
  <c r="AA127" i="1" s="1"/>
  <c r="AD127" i="1" s="1"/>
  <c r="AG127" i="1"/>
  <c r="X123" i="1"/>
  <c r="AA123" i="1" s="1"/>
  <c r="AD123" i="1" s="1"/>
  <c r="AG123" i="1"/>
  <c r="X119" i="1"/>
  <c r="AA119" i="1" s="1"/>
  <c r="AD119" i="1" s="1"/>
  <c r="AG119" i="1"/>
  <c r="X115" i="1"/>
  <c r="AA115" i="1" s="1"/>
  <c r="AD115" i="1" s="1"/>
  <c r="AG115" i="1"/>
  <c r="X111" i="1"/>
  <c r="AA111" i="1" s="1"/>
  <c r="AD111" i="1" s="1"/>
  <c r="AG111" i="1"/>
  <c r="X107" i="1"/>
  <c r="AA107" i="1" s="1"/>
  <c r="AD107" i="1" s="1"/>
  <c r="AG107" i="1"/>
  <c r="X103" i="1"/>
  <c r="AA103" i="1" s="1"/>
  <c r="AD103" i="1" s="1"/>
  <c r="AG103" i="1"/>
  <c r="X99" i="1"/>
  <c r="AA99" i="1" s="1"/>
  <c r="AD99" i="1" s="1"/>
  <c r="AG99" i="1"/>
  <c r="X95" i="1"/>
  <c r="AA95" i="1" s="1"/>
  <c r="AD95" i="1" s="1"/>
  <c r="AG95" i="1"/>
  <c r="X91" i="1"/>
  <c r="AA91" i="1" s="1"/>
  <c r="AD91" i="1" s="1"/>
  <c r="AG91" i="1"/>
  <c r="X87" i="1"/>
  <c r="AA87" i="1" s="1"/>
  <c r="AD87" i="1" s="1"/>
  <c r="AG87" i="1"/>
  <c r="X82" i="1"/>
  <c r="AA82" i="1" s="1"/>
  <c r="AD82" i="1" s="1"/>
  <c r="AG82" i="1"/>
  <c r="X78" i="1"/>
  <c r="AA78" i="1" s="1"/>
  <c r="AD78" i="1" s="1"/>
  <c r="AG78" i="1"/>
  <c r="X74" i="1"/>
  <c r="AA74" i="1" s="1"/>
  <c r="AD74" i="1" s="1"/>
  <c r="AG74" i="1"/>
  <c r="X70" i="1"/>
  <c r="AA70" i="1" s="1"/>
  <c r="AD70" i="1" s="1"/>
  <c r="AG70" i="1"/>
  <c r="X63" i="1"/>
  <c r="AA63" i="1" s="1"/>
  <c r="AD63" i="1" s="1"/>
  <c r="AG63" i="1"/>
  <c r="X55" i="1"/>
  <c r="AA55" i="1" s="1"/>
  <c r="AD55" i="1" s="1"/>
  <c r="AG55" i="1"/>
  <c r="X47" i="1"/>
  <c r="AA47" i="1" s="1"/>
  <c r="AD47" i="1" s="1"/>
  <c r="AG47" i="1"/>
  <c r="X43" i="1"/>
  <c r="AA43" i="1" s="1"/>
  <c r="AD43" i="1" s="1"/>
  <c r="AG43" i="1"/>
  <c r="X39" i="1"/>
  <c r="AA39" i="1" s="1"/>
  <c r="AD39" i="1" s="1"/>
  <c r="AG39" i="1"/>
  <c r="X35" i="1"/>
  <c r="AA35" i="1" s="1"/>
  <c r="AD35" i="1" s="1"/>
  <c r="AG35" i="1"/>
  <c r="X31" i="1"/>
  <c r="AA31" i="1" s="1"/>
  <c r="AD31" i="1" s="1"/>
  <c r="AG31" i="1"/>
  <c r="X27" i="1"/>
  <c r="AA27" i="1" s="1"/>
  <c r="AD27" i="1" s="1"/>
  <c r="AG27" i="1"/>
  <c r="X23" i="1"/>
  <c r="AA23" i="1" s="1"/>
  <c r="AD23" i="1" s="1"/>
  <c r="AG23" i="1"/>
  <c r="X19" i="1"/>
  <c r="AA19" i="1" s="1"/>
  <c r="AD19" i="1" s="1"/>
  <c r="AG19" i="1"/>
  <c r="X15" i="1"/>
  <c r="AA15" i="1" s="1"/>
  <c r="AD15" i="1" s="1"/>
  <c r="AG15" i="1"/>
  <c r="X11" i="1"/>
  <c r="AA11" i="1" s="1"/>
  <c r="AD11" i="1" s="1"/>
  <c r="AG11" i="1"/>
  <c r="X7" i="1"/>
  <c r="AA7" i="1" s="1"/>
  <c r="AD7" i="1" s="1"/>
  <c r="AG7" i="1"/>
  <c r="X66" i="1"/>
  <c r="AA66" i="1" s="1"/>
  <c r="AD66" i="1" s="1"/>
  <c r="AG66" i="1"/>
  <c r="X62" i="1"/>
  <c r="AA62" i="1" s="1"/>
  <c r="AD62" i="1" s="1"/>
  <c r="AG62" i="1"/>
  <c r="X58" i="1"/>
  <c r="AA58" i="1" s="1"/>
  <c r="AD58" i="1" s="1"/>
  <c r="AG58" i="1"/>
  <c r="X54" i="1"/>
  <c r="AA54" i="1" s="1"/>
  <c r="AD54" i="1" s="1"/>
  <c r="AG54" i="1"/>
  <c r="X50" i="1"/>
  <c r="AA50" i="1" s="1"/>
  <c r="AD50" i="1" s="1"/>
  <c r="AG50" i="1"/>
  <c r="X46" i="1"/>
  <c r="AA46" i="1" s="1"/>
  <c r="AD46" i="1" s="1"/>
  <c r="AG46" i="1"/>
  <c r="X42" i="1"/>
  <c r="AA42" i="1" s="1"/>
  <c r="AD42" i="1" s="1"/>
  <c r="AG42" i="1"/>
  <c r="X38" i="1"/>
  <c r="AA38" i="1" s="1"/>
  <c r="AD38" i="1" s="1"/>
  <c r="AG38" i="1"/>
  <c r="X34" i="1"/>
  <c r="AA34" i="1" s="1"/>
  <c r="AD34" i="1" s="1"/>
  <c r="AG34" i="1"/>
  <c r="X30" i="1"/>
  <c r="AA30" i="1" s="1"/>
  <c r="AD30" i="1" s="1"/>
  <c r="AG30" i="1"/>
  <c r="X26" i="1"/>
  <c r="AA26" i="1" s="1"/>
  <c r="AD26" i="1" s="1"/>
  <c r="AG26" i="1"/>
  <c r="X22" i="1"/>
  <c r="AA22" i="1" s="1"/>
  <c r="AD22" i="1" s="1"/>
  <c r="AG22" i="1"/>
  <c r="X18" i="1"/>
  <c r="AA18" i="1" s="1"/>
  <c r="AD18" i="1" s="1"/>
  <c r="AG18" i="1"/>
  <c r="X14" i="1"/>
  <c r="AA14" i="1" s="1"/>
  <c r="AD14" i="1" s="1"/>
  <c r="AG14" i="1"/>
  <c r="X10" i="1"/>
  <c r="AA10" i="1" s="1"/>
  <c r="AD10" i="1" s="1"/>
  <c r="AG10" i="1"/>
  <c r="X6" i="1"/>
  <c r="AA6" i="1" s="1"/>
  <c r="AD6" i="1" s="1"/>
  <c r="AG6" i="1"/>
  <c r="X67" i="1"/>
  <c r="AA67" i="1" s="1"/>
  <c r="AD67" i="1" s="1"/>
  <c r="AG67" i="1"/>
  <c r="X59" i="1"/>
  <c r="AA59" i="1" s="1"/>
  <c r="AD59" i="1" s="1"/>
  <c r="AG59" i="1"/>
  <c r="X51" i="1"/>
  <c r="AA51" i="1" s="1"/>
  <c r="AD51" i="1" s="1"/>
  <c r="AG51" i="1"/>
  <c r="X65" i="1"/>
  <c r="AA65" i="1" s="1"/>
  <c r="AD65" i="1" s="1"/>
  <c r="AG65" i="1"/>
  <c r="X61" i="1"/>
  <c r="AA61" i="1" s="1"/>
  <c r="AD61" i="1" s="1"/>
  <c r="AG61" i="1"/>
  <c r="X57" i="1"/>
  <c r="AA57" i="1" s="1"/>
  <c r="AD57" i="1" s="1"/>
  <c r="AG57" i="1"/>
  <c r="X53" i="1"/>
  <c r="AA53" i="1" s="1"/>
  <c r="AD53" i="1" s="1"/>
  <c r="AG53" i="1"/>
  <c r="X49" i="1"/>
  <c r="AA49" i="1" s="1"/>
  <c r="AD49" i="1" s="1"/>
  <c r="AG49" i="1"/>
  <c r="X45" i="1"/>
  <c r="AA45" i="1" s="1"/>
  <c r="AD45" i="1" s="1"/>
  <c r="AG45" i="1"/>
  <c r="X41" i="1"/>
  <c r="AA41" i="1" s="1"/>
  <c r="AD41" i="1" s="1"/>
  <c r="AG41" i="1"/>
  <c r="X37" i="1"/>
  <c r="AA37" i="1" s="1"/>
  <c r="AD37" i="1" s="1"/>
  <c r="AG37" i="1"/>
  <c r="X33" i="1"/>
  <c r="AA33" i="1" s="1"/>
  <c r="AD33" i="1" s="1"/>
  <c r="AG33" i="1"/>
  <c r="X29" i="1"/>
  <c r="AA29" i="1" s="1"/>
  <c r="AD29" i="1" s="1"/>
  <c r="AG29" i="1"/>
  <c r="X25" i="1"/>
  <c r="AA25" i="1" s="1"/>
  <c r="AD25" i="1" s="1"/>
  <c r="AG25" i="1"/>
  <c r="X21" i="1"/>
  <c r="AA21" i="1" s="1"/>
  <c r="AD21" i="1" s="1"/>
  <c r="AG21" i="1"/>
  <c r="X17" i="1"/>
  <c r="AA17" i="1" s="1"/>
  <c r="AD17" i="1" s="1"/>
  <c r="AG17" i="1"/>
  <c r="X13" i="1"/>
  <c r="AA13" i="1" s="1"/>
  <c r="AD13" i="1" s="1"/>
  <c r="AG13" i="1"/>
  <c r="X9" i="1"/>
  <c r="AA9" i="1" s="1"/>
  <c r="AD9" i="1" s="1"/>
  <c r="AG9" i="1"/>
  <c r="X5" i="1"/>
  <c r="AA5" i="1" s="1"/>
  <c r="AD5" i="1" s="1"/>
  <c r="AG5" i="1"/>
  <c r="X64" i="1"/>
  <c r="AA64" i="1" s="1"/>
  <c r="AD64" i="1" s="1"/>
  <c r="AG64" i="1"/>
  <c r="X60" i="1"/>
  <c r="AA60" i="1" s="1"/>
  <c r="AD60" i="1" s="1"/>
  <c r="AG60" i="1"/>
  <c r="X56" i="1"/>
  <c r="AA56" i="1" s="1"/>
  <c r="AD56" i="1" s="1"/>
  <c r="AG56" i="1"/>
  <c r="X52" i="1"/>
  <c r="AA52" i="1" s="1"/>
  <c r="AD52" i="1" s="1"/>
  <c r="AG52" i="1"/>
  <c r="X48" i="1"/>
  <c r="AA48" i="1" s="1"/>
  <c r="AD48" i="1" s="1"/>
  <c r="AG48" i="1"/>
  <c r="X44" i="1"/>
  <c r="AA44" i="1" s="1"/>
  <c r="AD44" i="1" s="1"/>
  <c r="AG44" i="1"/>
  <c r="X40" i="1"/>
  <c r="AA40" i="1" s="1"/>
  <c r="AD40" i="1" s="1"/>
  <c r="AG40" i="1"/>
  <c r="X36" i="1"/>
  <c r="AA36" i="1" s="1"/>
  <c r="AD36" i="1" s="1"/>
  <c r="AG36" i="1"/>
  <c r="X32" i="1"/>
  <c r="AA32" i="1" s="1"/>
  <c r="AD32" i="1" s="1"/>
  <c r="AG32" i="1"/>
  <c r="X28" i="1"/>
  <c r="AA28" i="1" s="1"/>
  <c r="AD28" i="1" s="1"/>
  <c r="AG28" i="1"/>
  <c r="X24" i="1"/>
  <c r="AA24" i="1" s="1"/>
  <c r="AD24" i="1" s="1"/>
  <c r="AG24" i="1"/>
  <c r="X20" i="1"/>
  <c r="AA20" i="1" s="1"/>
  <c r="AD20" i="1" s="1"/>
  <c r="AG20" i="1"/>
  <c r="X16" i="1"/>
  <c r="AA16" i="1" s="1"/>
  <c r="AD16" i="1" s="1"/>
  <c r="AG16" i="1"/>
  <c r="X12" i="1"/>
  <c r="AA12" i="1" s="1"/>
  <c r="AD12" i="1" s="1"/>
  <c r="AG12" i="1"/>
  <c r="X8" i="1"/>
  <c r="AA8" i="1" s="1"/>
  <c r="AD8" i="1" s="1"/>
  <c r="AG8" i="1"/>
  <c r="I4" i="1"/>
  <c r="N4" i="1" s="1"/>
  <c r="AE86" i="1" l="1"/>
  <c r="AE337" i="1"/>
  <c r="AE544" i="1"/>
  <c r="AE357" i="1"/>
  <c r="P545" i="1" l="1"/>
  <c r="AE361" i="1" l="1"/>
  <c r="R4" i="1" l="1"/>
  <c r="U4" i="1"/>
  <c r="A545" i="1"/>
  <c r="AC545" i="1"/>
  <c r="G545" i="1"/>
  <c r="H545" i="1"/>
  <c r="J545" i="1"/>
  <c r="K545" i="1"/>
  <c r="L545" i="1"/>
  <c r="M545" i="1"/>
  <c r="Q545" i="1"/>
  <c r="T545" i="1"/>
  <c r="Y545" i="1"/>
  <c r="Z545" i="1"/>
  <c r="I545" i="1" l="1"/>
  <c r="V4" i="1"/>
  <c r="F545" i="1"/>
  <c r="R545" i="1"/>
  <c r="U545" i="1"/>
  <c r="O4" i="1"/>
  <c r="AF4" i="1" s="1"/>
  <c r="S545" i="1"/>
  <c r="N545" i="1"/>
  <c r="W4" i="1" l="1"/>
  <c r="AG4" i="1" s="1"/>
  <c r="V545" i="1"/>
  <c r="O545" i="1"/>
  <c r="X4" i="1" l="1"/>
  <c r="AA4" i="1" s="1"/>
  <c r="AD4" i="1" s="1"/>
  <c r="AG545" i="1"/>
  <c r="AF545" i="1"/>
  <c r="AE439" i="1"/>
  <c r="AE542" i="1"/>
  <c r="AE333" i="1"/>
  <c r="AE312" i="1"/>
  <c r="AE378" i="1"/>
  <c r="AE321" i="1"/>
  <c r="AE91" i="1"/>
  <c r="AE210" i="1"/>
  <c r="AE341" i="1"/>
  <c r="AE317" i="1"/>
  <c r="AE104" i="1"/>
  <c r="AE324" i="1"/>
  <c r="AE316" i="1"/>
  <c r="AE304" i="1"/>
  <c r="AE300" i="1"/>
  <c r="AE181" i="1"/>
  <c r="AE173" i="1"/>
  <c r="AE165" i="1"/>
  <c r="AE157" i="1"/>
  <c r="AE373" i="1"/>
  <c r="AE342" i="1"/>
  <c r="AE334" i="1"/>
  <c r="AE326" i="1"/>
  <c r="AE314" i="1"/>
  <c r="AE306" i="1"/>
  <c r="AE517" i="1"/>
  <c r="AE335" i="1"/>
  <c r="AE331" i="1"/>
  <c r="AE327" i="1"/>
  <c r="AE323" i="1"/>
  <c r="AE319" i="1"/>
  <c r="AE315" i="1"/>
  <c r="AE311" i="1"/>
  <c r="AE212" i="1"/>
  <c r="AE14" i="1"/>
  <c r="AE515" i="1"/>
  <c r="AE415" i="1"/>
  <c r="AE411" i="1"/>
  <c r="AE352" i="1"/>
  <c r="AE284" i="1"/>
  <c r="AE5" i="1"/>
  <c r="AE217" i="1"/>
  <c r="AE171" i="1"/>
  <c r="AE147" i="1"/>
  <c r="AE115" i="1"/>
  <c r="AE99" i="1"/>
  <c r="AE257" i="1"/>
  <c r="AE34" i="1"/>
  <c r="AE493" i="1"/>
  <c r="AE407" i="1"/>
  <c r="AE252" i="1"/>
  <c r="AE236" i="1"/>
  <c r="AE149" i="1"/>
  <c r="AE328" i="1"/>
  <c r="AE325" i="1"/>
  <c r="AE145" i="1"/>
  <c r="AE163" i="1"/>
  <c r="AE309" i="1"/>
  <c r="AE289" i="1"/>
  <c r="AE161" i="1"/>
  <c r="AE308" i="1"/>
  <c r="AE213" i="1"/>
  <c r="AE179" i="1"/>
  <c r="AE124" i="1"/>
  <c r="AE504" i="1"/>
  <c r="AE485" i="1"/>
  <c r="AE338" i="1"/>
  <c r="AE305" i="1"/>
  <c r="AE153" i="1"/>
  <c r="AE225" i="1"/>
  <c r="AE169" i="1"/>
  <c r="AE340" i="1"/>
  <c r="AE221" i="1"/>
  <c r="AE442" i="1"/>
  <c r="AE203" i="1"/>
  <c r="AE430" i="1"/>
  <c r="AE381" i="1"/>
  <c r="AE177" i="1"/>
  <c r="AE207" i="1"/>
  <c r="AE298" i="1"/>
  <c r="AE299" i="1"/>
  <c r="AE273" i="1"/>
  <c r="AE192" i="1"/>
  <c r="AE108" i="1"/>
  <c r="AE295" i="1"/>
  <c r="AE302" i="1"/>
  <c r="AE175" i="1"/>
  <c r="AE167" i="1"/>
  <c r="AE414" i="1"/>
  <c r="AE329" i="1"/>
  <c r="AE313" i="1"/>
  <c r="AE202" i="1"/>
  <c r="AE359" i="1"/>
  <c r="AE205" i="1"/>
  <c r="W545" i="1"/>
  <c r="AE464" i="1" l="1"/>
  <c r="AE377" i="1"/>
  <c r="AE490" i="1"/>
  <c r="AE360" i="1"/>
  <c r="AE412" i="1"/>
  <c r="AE527" i="1"/>
  <c r="AE410" i="1"/>
  <c r="AE184" i="1"/>
  <c r="AE539" i="1"/>
  <c r="AE29" i="1"/>
  <c r="AE420" i="1"/>
  <c r="AE277" i="1"/>
  <c r="AE90" i="1"/>
  <c r="AE84" i="1"/>
  <c r="AE137" i="1"/>
  <c r="AE487" i="1"/>
  <c r="AE17" i="1"/>
  <c r="AE276" i="1"/>
  <c r="AE509" i="1"/>
  <c r="AE459" i="1"/>
  <c r="AE66" i="1"/>
  <c r="AE535" i="1"/>
  <c r="AE533" i="1"/>
  <c r="AE506" i="1"/>
  <c r="AE234" i="1"/>
  <c r="AE156" i="1"/>
  <c r="AE488" i="1"/>
  <c r="AE282" i="1"/>
  <c r="AE13" i="1"/>
  <c r="AE103" i="1"/>
  <c r="AE144" i="1"/>
  <c r="AE176" i="1"/>
  <c r="AE365" i="1"/>
  <c r="AE402" i="1"/>
  <c r="AE444" i="1"/>
  <c r="AE272" i="1"/>
  <c r="AE19" i="1"/>
  <c r="AE63" i="1"/>
  <c r="AE239" i="1"/>
  <c r="AE344" i="1"/>
  <c r="AE409" i="1"/>
  <c r="AE532" i="1"/>
  <c r="AE223" i="1"/>
  <c r="AE445" i="1"/>
  <c r="AE259" i="1"/>
  <c r="AE41" i="1"/>
  <c r="AE290" i="1"/>
  <c r="AE540" i="1"/>
  <c r="AE347" i="1"/>
  <c r="AE364" i="1"/>
  <c r="AE366" i="1"/>
  <c r="AE117" i="1"/>
  <c r="AE45" i="1"/>
  <c r="AE61" i="1"/>
  <c r="AE122" i="1"/>
  <c r="AE158" i="1"/>
  <c r="AE233" i="1"/>
  <c r="AE274" i="1"/>
  <c r="AE354" i="1"/>
  <c r="AE394" i="1"/>
  <c r="AE433" i="1"/>
  <c r="AE482" i="1"/>
  <c r="AE74" i="1"/>
  <c r="AE127" i="1"/>
  <c r="AE356" i="1"/>
  <c r="AE200" i="1"/>
  <c r="AE185" i="1"/>
  <c r="AE134" i="1"/>
  <c r="AE522" i="1"/>
  <c r="AE46" i="1"/>
  <c r="AE164" i="1"/>
  <c r="AE285" i="1"/>
  <c r="AE384" i="1"/>
  <c r="AE423" i="1"/>
  <c r="AE455" i="1"/>
  <c r="AE355" i="1"/>
  <c r="AE382" i="1"/>
  <c r="AE51" i="1"/>
  <c r="AE135" i="1"/>
  <c r="AE271" i="1"/>
  <c r="AE421" i="1"/>
  <c r="AE537" i="1"/>
  <c r="AE345" i="1"/>
  <c r="AE469" i="1"/>
  <c r="AE218" i="1"/>
  <c r="AE428" i="1"/>
  <c r="AE77" i="1"/>
  <c r="AE241" i="1"/>
  <c r="AE16" i="1"/>
  <c r="AE199" i="1"/>
  <c r="AE70" i="1"/>
  <c r="AE20" i="1"/>
  <c r="AE116" i="1"/>
  <c r="AE162" i="1"/>
  <c r="AE242" i="1"/>
  <c r="AE275" i="1"/>
  <c r="AE363" i="1"/>
  <c r="AE391" i="1"/>
  <c r="AE429" i="1"/>
  <c r="AE474" i="1"/>
  <c r="AE231" i="1"/>
  <c r="AE143" i="1"/>
  <c r="AE18" i="1"/>
  <c r="AE250" i="1"/>
  <c r="AE454" i="1"/>
  <c r="AE538" i="1"/>
  <c r="AE95" i="1"/>
  <c r="AE462" i="1"/>
  <c r="AE245" i="1"/>
  <c r="AE297" i="1"/>
  <c r="AE426" i="1"/>
  <c r="AE97" i="1"/>
  <c r="AE119" i="1"/>
  <c r="AE75" i="1"/>
  <c r="AE229" i="1"/>
  <c r="AE293" i="1"/>
  <c r="AE251" i="1"/>
  <c r="AE484" i="1"/>
  <c r="AE58" i="1"/>
  <c r="AE524" i="1"/>
  <c r="AE543" i="1"/>
  <c r="AE514" i="1"/>
  <c r="AE78" i="1"/>
  <c r="AE172" i="1"/>
  <c r="AE495" i="1"/>
  <c r="AE519" i="1"/>
  <c r="AE216" i="1"/>
  <c r="AE22" i="1"/>
  <c r="AE94" i="1"/>
  <c r="AE129" i="1"/>
  <c r="AE168" i="1"/>
  <c r="AE353" i="1"/>
  <c r="AE396" i="1"/>
  <c r="AE434" i="1"/>
  <c r="AE480" i="1"/>
  <c r="AE443" i="1"/>
  <c r="AE55" i="1"/>
  <c r="AE138" i="1"/>
  <c r="AE278" i="1"/>
  <c r="AE386" i="1"/>
  <c r="AE525" i="1"/>
  <c r="AE294" i="1"/>
  <c r="AE511" i="1"/>
  <c r="AE477" i="1"/>
  <c r="AE397" i="1"/>
  <c r="AE68" i="1"/>
  <c r="AE73" i="1"/>
  <c r="AE232" i="1"/>
  <c r="AE12" i="1"/>
  <c r="AE320" i="1"/>
  <c r="AE194" i="1"/>
  <c r="AE43" i="1"/>
  <c r="AE57" i="1"/>
  <c r="AE105" i="1"/>
  <c r="AE150" i="1"/>
  <c r="AE182" i="1"/>
  <c r="AE255" i="1"/>
  <c r="AE346" i="1"/>
  <c r="AE387" i="1"/>
  <c r="AE425" i="1"/>
  <c r="AE475" i="1"/>
  <c r="AE67" i="1"/>
  <c r="AE151" i="1"/>
  <c r="AE307" i="1"/>
  <c r="AE385" i="1"/>
  <c r="AE502" i="1"/>
  <c r="AE27" i="1"/>
  <c r="AE467" i="1"/>
  <c r="AE499" i="1"/>
  <c r="AE25" i="1"/>
  <c r="AE148" i="1"/>
  <c r="AE261" i="1"/>
  <c r="AE406" i="1"/>
  <c r="AE447" i="1"/>
  <c r="AE528" i="1"/>
  <c r="AE393" i="1"/>
  <c r="AE40" i="1"/>
  <c r="AE121" i="1"/>
  <c r="AE265" i="1"/>
  <c r="AE413" i="1"/>
  <c r="AE472" i="1"/>
  <c r="AE296" i="1"/>
  <c r="AE196" i="1"/>
  <c r="AE388" i="1"/>
  <c r="AE220" i="1"/>
  <c r="AE256" i="1"/>
  <c r="AE264" i="1"/>
  <c r="AE280" i="1"/>
  <c r="AE318" i="1"/>
  <c r="AE133" i="1"/>
  <c r="AE15" i="1"/>
  <c r="AE102" i="1"/>
  <c r="AE170" i="1"/>
  <c r="AE249" i="1"/>
  <c r="AE279" i="1"/>
  <c r="AE368" i="1"/>
  <c r="AE398" i="1"/>
  <c r="AE437" i="1"/>
  <c r="AE491" i="1"/>
  <c r="AE263" i="1"/>
  <c r="AE111" i="1"/>
  <c r="AE36" i="1"/>
  <c r="AE370" i="1"/>
  <c r="AE494" i="1"/>
  <c r="AE451" i="1"/>
  <c r="AE107" i="1"/>
  <c r="AE468" i="1"/>
  <c r="AE301" i="1"/>
  <c r="AE237" i="1"/>
  <c r="AE470" i="1"/>
  <c r="AE114" i="1"/>
  <c r="AE343" i="1"/>
  <c r="AE466" i="1"/>
  <c r="AE54" i="1"/>
  <c r="AE69" i="1"/>
  <c r="AE446" i="1"/>
  <c r="AE534" i="1"/>
  <c r="AE358" i="1"/>
  <c r="AE100" i="1"/>
  <c r="AE235" i="1"/>
  <c r="AE50" i="1"/>
  <c r="AE283" i="1"/>
  <c r="AE81" i="1"/>
  <c r="AE348" i="1"/>
  <c r="AE497" i="1"/>
  <c r="AE118" i="1"/>
  <c r="AE230" i="1"/>
  <c r="AE503" i="1"/>
  <c r="AE390" i="1"/>
  <c r="AE349" i="1"/>
  <c r="AE30" i="1"/>
  <c r="AE123" i="1"/>
  <c r="AE160" i="1"/>
  <c r="AE270" i="1"/>
  <c r="AE389" i="1"/>
  <c r="AE427" i="1"/>
  <c r="AE460" i="1"/>
  <c r="AE417" i="1"/>
  <c r="AE47" i="1"/>
  <c r="AE132" i="1"/>
  <c r="AE268" i="1"/>
  <c r="AE371" i="1"/>
  <c r="AE465" i="1"/>
  <c r="AE303" i="1"/>
  <c r="AE198" i="1"/>
  <c r="AE500" i="1"/>
  <c r="AE416" i="1"/>
  <c r="AE408" i="1"/>
  <c r="AE193" i="1"/>
  <c r="AE209" i="1"/>
  <c r="AE183" i="1"/>
  <c r="AE330" i="1"/>
  <c r="AE88" i="1"/>
  <c r="AE24" i="1"/>
  <c r="AE53" i="1"/>
  <c r="AE87" i="1"/>
  <c r="AE142" i="1"/>
  <c r="AE174" i="1"/>
  <c r="AE243" i="1"/>
  <c r="AE286" i="1"/>
  <c r="AE372" i="1"/>
  <c r="AE418" i="1"/>
  <c r="AE471" i="1"/>
  <c r="AE489" i="1"/>
  <c r="AE531" i="1"/>
  <c r="AE498" i="1"/>
  <c r="AE450" i="1"/>
  <c r="AE4" i="1"/>
  <c r="AE79" i="1"/>
  <c r="AE291" i="1"/>
  <c r="AE8" i="1"/>
  <c r="AE126" i="1"/>
  <c r="AE187" i="1"/>
  <c r="AE369" i="1"/>
  <c r="AE399" i="1"/>
  <c r="AE438" i="1"/>
  <c r="AE521" i="1"/>
  <c r="AE530" i="1"/>
  <c r="AE28" i="1"/>
  <c r="AE109" i="1"/>
  <c r="AE246" i="1"/>
  <c r="AE404" i="1"/>
  <c r="AE457" i="1"/>
  <c r="AE310" i="1"/>
  <c r="AE211" i="1"/>
  <c r="AE424" i="1"/>
  <c r="AE400" i="1"/>
  <c r="AE76" i="1"/>
  <c r="AE461" i="1"/>
  <c r="AE288" i="1"/>
  <c r="AE336" i="1"/>
  <c r="AE101" i="1"/>
  <c r="AE23" i="1"/>
  <c r="AE44" i="1"/>
  <c r="AE146" i="1"/>
  <c r="AE178" i="1"/>
  <c r="AE254" i="1"/>
  <c r="AE287" i="1"/>
  <c r="AE376" i="1"/>
  <c r="AE405" i="1"/>
  <c r="AE448" i="1"/>
  <c r="AE10" i="1"/>
  <c r="AE505" i="1"/>
  <c r="AE71" i="1"/>
  <c r="AE403" i="1"/>
  <c r="AE507" i="1"/>
  <c r="AE113" i="1"/>
  <c r="AE120" i="1"/>
  <c r="AE85" i="1"/>
  <c r="AE523" i="1"/>
  <c r="AE395" i="1"/>
  <c r="AE512" i="1"/>
  <c r="AE436" i="1"/>
  <c r="AE62" i="1"/>
  <c r="AE9" i="1"/>
  <c r="AE479" i="1"/>
  <c r="AE35" i="1"/>
  <c r="AE189" i="1"/>
  <c r="AE483" i="1"/>
  <c r="AE244" i="1"/>
  <c r="AE6" i="1"/>
  <c r="AE492" i="1"/>
  <c r="AE375" i="1"/>
  <c r="AE141" i="1"/>
  <c r="AE510" i="1"/>
  <c r="AE508" i="1"/>
  <c r="AE247" i="1"/>
  <c r="AE224" i="1"/>
  <c r="AE37" i="1"/>
  <c r="AE112" i="1"/>
  <c r="AE152" i="1"/>
  <c r="AE253" i="1"/>
  <c r="AE380" i="1"/>
  <c r="AE419" i="1"/>
  <c r="AE452" i="1"/>
  <c r="AE222" i="1"/>
  <c r="AE32" i="1"/>
  <c r="AE72" i="1"/>
  <c r="AE258" i="1"/>
  <c r="AE351" i="1"/>
  <c r="AE449" i="1"/>
  <c r="AE322" i="1"/>
  <c r="AE215" i="1"/>
  <c r="AE80" i="1"/>
  <c r="AE473" i="1"/>
  <c r="AE39" i="1"/>
  <c r="AE201" i="1"/>
  <c r="AE453" i="1"/>
  <c r="AE248" i="1"/>
  <c r="AE374" i="1"/>
  <c r="AE195" i="1"/>
  <c r="AE140" i="1"/>
  <c r="AE49" i="1"/>
  <c r="AE65" i="1"/>
  <c r="AE128" i="1"/>
  <c r="AE166" i="1"/>
  <c r="AE238" i="1"/>
  <c r="AE281" i="1"/>
  <c r="AE367" i="1"/>
  <c r="AE401" i="1"/>
  <c r="AE456" i="1"/>
  <c r="AE486" i="1"/>
  <c r="AE262" i="1"/>
  <c r="AE21" i="1"/>
  <c r="AE226" i="1"/>
  <c r="AE208" i="1"/>
  <c r="AE190" i="1"/>
  <c r="AE83" i="1"/>
  <c r="AE131" i="1"/>
  <c r="AE266" i="1"/>
  <c r="AE106" i="1"/>
  <c r="AE180" i="1"/>
  <c r="AE362" i="1"/>
  <c r="AE392" i="1"/>
  <c r="AE431" i="1"/>
  <c r="AE463" i="1"/>
  <c r="AE214" i="1"/>
  <c r="AE59" i="1"/>
  <c r="AE191" i="1"/>
  <c r="AE292" i="1"/>
  <c r="AE440" i="1"/>
  <c r="AE219" i="1"/>
  <c r="AE93" i="1"/>
  <c r="AE432" i="1"/>
  <c r="AE478" i="1"/>
  <c r="AE197" i="1"/>
  <c r="AE240" i="1"/>
  <c r="AE136" i="1"/>
  <c r="AE339" i="1"/>
  <c r="AE96" i="1"/>
  <c r="AE155" i="1"/>
  <c r="AE38" i="1"/>
  <c r="AE139" i="1"/>
  <c r="AE186" i="1"/>
  <c r="AE269" i="1"/>
  <c r="AE350" i="1"/>
  <c r="AE383" i="1"/>
  <c r="AE422" i="1"/>
  <c r="AE227" i="1"/>
  <c r="AE159" i="1"/>
  <c r="AE520" i="1"/>
  <c r="AE188" i="1"/>
  <c r="AE435" i="1"/>
  <c r="AE204" i="1"/>
  <c r="AE26" i="1"/>
  <c r="AE332" i="1"/>
  <c r="AE31" i="1"/>
  <c r="AE130" i="1"/>
  <c r="X545" i="1"/>
  <c r="AA545" i="1"/>
  <c r="AE7" i="1"/>
  <c r="AE501" i="1" l="1"/>
  <c r="AE267" i="1"/>
  <c r="AE518" i="1"/>
  <c r="AE60" i="1"/>
  <c r="AE11" i="1"/>
  <c r="AE513" i="1"/>
  <c r="AE52" i="1"/>
  <c r="AE42" i="1"/>
  <c r="AE89" i="1"/>
  <c r="AE64" i="1"/>
  <c r="AE125" i="1"/>
  <c r="AE379" i="1"/>
  <c r="AE92" i="1"/>
  <c r="AE536" i="1"/>
  <c r="AE98" i="1"/>
  <c r="AE110" i="1"/>
  <c r="AE441" i="1"/>
  <c r="AE526" i="1"/>
  <c r="AE33" i="1"/>
  <c r="AE481" i="1"/>
  <c r="AE82" i="1"/>
  <c r="AE529" i="1"/>
  <c r="AE260" i="1"/>
  <c r="AE496" i="1"/>
  <c r="AE56" i="1"/>
  <c r="AE48" i="1"/>
  <c r="AE541" i="1"/>
  <c r="AE476" i="1" l="1"/>
  <c r="AE228" i="1" l="1"/>
  <c r="AE206" i="1" l="1"/>
  <c r="AE458" i="1" l="1"/>
  <c r="AB545" i="1"/>
  <c r="AD545" i="1" l="1"/>
  <c r="AE154" i="1" l="1"/>
  <c r="AE545" i="1" s="1"/>
</calcChain>
</file>

<file path=xl/sharedStrings.xml><?xml version="1.0" encoding="utf-8"?>
<sst xmlns="http://schemas.openxmlformats.org/spreadsheetml/2006/main" count="2217" uniqueCount="919">
  <si>
    <t>48</t>
  </si>
  <si>
    <t>I032</t>
  </si>
  <si>
    <t>I043</t>
  </si>
  <si>
    <t>I077</t>
  </si>
  <si>
    <t>I088</t>
  </si>
  <si>
    <t>52</t>
  </si>
  <si>
    <t>50</t>
  </si>
  <si>
    <t>I028</t>
  </si>
  <si>
    <t>I063</t>
  </si>
  <si>
    <t>C026</t>
  </si>
  <si>
    <t>I061</t>
  </si>
  <si>
    <t>21</t>
  </si>
  <si>
    <t>62</t>
  </si>
  <si>
    <t>I016</t>
  </si>
  <si>
    <t>I035</t>
  </si>
  <si>
    <t>12</t>
  </si>
  <si>
    <t>24</t>
  </si>
  <si>
    <t>I029</t>
  </si>
  <si>
    <t>I070</t>
  </si>
  <si>
    <t>C096</t>
  </si>
  <si>
    <t>C131</t>
  </si>
  <si>
    <t>I094</t>
  </si>
  <si>
    <t>I112</t>
  </si>
  <si>
    <t>I115</t>
  </si>
  <si>
    <t>I117</t>
  </si>
  <si>
    <t>C004</t>
  </si>
  <si>
    <t>I020</t>
  </si>
  <si>
    <t>I033</t>
  </si>
  <si>
    <t>I056</t>
  </si>
  <si>
    <t>I008</t>
  </si>
  <si>
    <t>I132</t>
  </si>
  <si>
    <t>C048</t>
  </si>
  <si>
    <t>I068</t>
  </si>
  <si>
    <t>I095</t>
  </si>
  <si>
    <t>44</t>
  </si>
  <si>
    <t>C052</t>
  </si>
  <si>
    <t>C077</t>
  </si>
  <si>
    <t>supp</t>
  </si>
  <si>
    <t>I014</t>
  </si>
  <si>
    <t>I018</t>
  </si>
  <si>
    <t>C028</t>
  </si>
  <si>
    <t>C029</t>
  </si>
  <si>
    <t>C019</t>
  </si>
  <si>
    <t>I071</t>
  </si>
  <si>
    <t>I087</t>
  </si>
  <si>
    <t>37</t>
  </si>
  <si>
    <t>I024</t>
  </si>
  <si>
    <t>04</t>
  </si>
  <si>
    <t>I022</t>
  </si>
  <si>
    <t>I075</t>
  </si>
  <si>
    <t>02</t>
  </si>
  <si>
    <t>I001</t>
  </si>
  <si>
    <t>I046</t>
  </si>
  <si>
    <t>75</t>
  </si>
  <si>
    <t>40</t>
  </si>
  <si>
    <t>C023</t>
  </si>
  <si>
    <t>I007</t>
  </si>
  <si>
    <t>27</t>
  </si>
  <si>
    <t>I054</t>
  </si>
  <si>
    <t>I090</t>
  </si>
  <si>
    <t>28</t>
  </si>
  <si>
    <t>I053</t>
  </si>
  <si>
    <t>C005</t>
  </si>
  <si>
    <t>42</t>
  </si>
  <si>
    <t>I037</t>
  </si>
  <si>
    <t>32</t>
  </si>
  <si>
    <t>56</t>
  </si>
  <si>
    <t>C056</t>
  </si>
  <si>
    <t>I023</t>
  </si>
  <si>
    <t>35</t>
  </si>
  <si>
    <t>58</t>
  </si>
  <si>
    <t>I057</t>
  </si>
  <si>
    <t>I069</t>
  </si>
  <si>
    <t>I076</t>
  </si>
  <si>
    <t>10</t>
  </si>
  <si>
    <t>C072</t>
  </si>
  <si>
    <t>39</t>
  </si>
  <si>
    <t>I093</t>
  </si>
  <si>
    <t>03</t>
  </si>
  <si>
    <t>C021</t>
  </si>
  <si>
    <t>C011</t>
  </si>
  <si>
    <t>C039</t>
  </si>
  <si>
    <t>I038</t>
  </si>
  <si>
    <t>I128</t>
  </si>
  <si>
    <t>I078</t>
  </si>
  <si>
    <t>76</t>
  </si>
  <si>
    <t>I015</t>
  </si>
  <si>
    <t>I019</t>
  </si>
  <si>
    <t>I026</t>
  </si>
  <si>
    <t>53</t>
  </si>
  <si>
    <t>54</t>
  </si>
  <si>
    <t>I049</t>
  </si>
  <si>
    <t>14</t>
  </si>
  <si>
    <t>I009</t>
  </si>
  <si>
    <t>I042</t>
  </si>
  <si>
    <t>I080</t>
  </si>
  <si>
    <t>I003</t>
  </si>
  <si>
    <t>I105</t>
  </si>
  <si>
    <t>46</t>
  </si>
  <si>
    <t>I012</t>
  </si>
  <si>
    <t>C049</t>
  </si>
  <si>
    <t>49</t>
  </si>
  <si>
    <t>I161</t>
  </si>
  <si>
    <t>I167</t>
  </si>
  <si>
    <t>I168</t>
  </si>
  <si>
    <t>C088</t>
  </si>
  <si>
    <t>C035</t>
  </si>
  <si>
    <t>69</t>
  </si>
  <si>
    <t>C082</t>
  </si>
  <si>
    <t>C010</t>
  </si>
  <si>
    <t>55</t>
  </si>
  <si>
    <t>61</t>
  </si>
  <si>
    <t>63</t>
  </si>
  <si>
    <t>POTTAWATOMIE</t>
  </si>
  <si>
    <t>I010</t>
  </si>
  <si>
    <t>formula</t>
  </si>
  <si>
    <t>adj val /1000</t>
  </si>
  <si>
    <t>C074</t>
  </si>
  <si>
    <t>64</t>
  </si>
  <si>
    <t>C016</t>
  </si>
  <si>
    <t>I039</t>
  </si>
  <si>
    <t>13</t>
  </si>
  <si>
    <t>25</t>
  </si>
  <si>
    <t>77</t>
  </si>
  <si>
    <t>09</t>
  </si>
  <si>
    <t>C031</t>
  </si>
  <si>
    <t>29</t>
  </si>
  <si>
    <t>I066</t>
  </si>
  <si>
    <t>30</t>
  </si>
  <si>
    <t>17</t>
  </si>
  <si>
    <t>I101</t>
  </si>
  <si>
    <t>I333</t>
  </si>
  <si>
    <t>C008</t>
  </si>
  <si>
    <t>C012</t>
  </si>
  <si>
    <t>59</t>
  </si>
  <si>
    <t>I021</t>
  </si>
  <si>
    <t>C002</t>
  </si>
  <si>
    <t>60</t>
  </si>
  <si>
    <t>C104</t>
  </si>
  <si>
    <t>I055</t>
  </si>
  <si>
    <t>I074</t>
  </si>
  <si>
    <t>36</t>
  </si>
  <si>
    <t>68</t>
  </si>
  <si>
    <t>C036</t>
  </si>
  <si>
    <t>C027</t>
  </si>
  <si>
    <t>01</t>
  </si>
  <si>
    <t>71</t>
  </si>
  <si>
    <t>I045</t>
  </si>
  <si>
    <t>C022</t>
  </si>
  <si>
    <t>C024</t>
  </si>
  <si>
    <t>11</t>
  </si>
  <si>
    <t>C006</t>
  </si>
  <si>
    <t>I099</t>
  </si>
  <si>
    <t>I158</t>
  </si>
  <si>
    <t>I249</t>
  </si>
  <si>
    <t>22</t>
  </si>
  <si>
    <t>C034</t>
  </si>
  <si>
    <t>C044</t>
  </si>
  <si>
    <t>C066</t>
  </si>
  <si>
    <t>73</t>
  </si>
  <si>
    <t>C003</t>
  </si>
  <si>
    <t>I047</t>
  </si>
  <si>
    <t>I085</t>
  </si>
  <si>
    <t>15</t>
  </si>
  <si>
    <t>66</t>
  </si>
  <si>
    <t>I067</t>
  </si>
  <si>
    <t>I091</t>
  </si>
  <si>
    <t>41</t>
  </si>
  <si>
    <t>I103</t>
  </si>
  <si>
    <t>I134</t>
  </si>
  <si>
    <t>I097</t>
  </si>
  <si>
    <t>31</t>
  </si>
  <si>
    <t>C070</t>
  </si>
  <si>
    <t>C162</t>
  </si>
  <si>
    <t>I027</t>
  </si>
  <si>
    <t>I034</t>
  </si>
  <si>
    <t>I065</t>
  </si>
  <si>
    <t>19</t>
  </si>
  <si>
    <t>C068</t>
  </si>
  <si>
    <t>C043</t>
  </si>
  <si>
    <t>33</t>
  </si>
  <si>
    <t>70</t>
  </si>
  <si>
    <t>C080</t>
  </si>
  <si>
    <t>20</t>
  </si>
  <si>
    <t>I060</t>
  </si>
  <si>
    <t>72</t>
  </si>
  <si>
    <t>C030</t>
  </si>
  <si>
    <t>I089</t>
  </si>
  <si>
    <t>23</t>
  </si>
  <si>
    <t>I365</t>
  </si>
  <si>
    <t>74</t>
  </si>
  <si>
    <t>05</t>
  </si>
  <si>
    <t>I002</t>
  </si>
  <si>
    <t>I006</t>
  </si>
  <si>
    <t>I031</t>
  </si>
  <si>
    <t>I041</t>
  </si>
  <si>
    <t>26</t>
  </si>
  <si>
    <t>C037</t>
  </si>
  <si>
    <t>43</t>
  </si>
  <si>
    <t>I013</t>
  </si>
  <si>
    <t>inc2</t>
  </si>
  <si>
    <t>inc3</t>
  </si>
  <si>
    <t>cty name</t>
  </si>
  <si>
    <t>adj val</t>
  </si>
  <si>
    <t>inc1 - inc2</t>
  </si>
  <si>
    <t>47</t>
  </si>
  <si>
    <t>34</t>
  </si>
  <si>
    <t>57</t>
  </si>
  <si>
    <t>C007</t>
  </si>
  <si>
    <t>C009</t>
  </si>
  <si>
    <t>C050</t>
  </si>
  <si>
    <t>C001</t>
  </si>
  <si>
    <t>38</t>
  </si>
  <si>
    <t>C032</t>
  </si>
  <si>
    <t>I004</t>
  </si>
  <si>
    <t>I011</t>
  </si>
  <si>
    <t>I025</t>
  </si>
  <si>
    <t>I123</t>
  </si>
  <si>
    <t>C014</t>
  </si>
  <si>
    <t>C015</t>
  </si>
  <si>
    <t>Total</t>
  </si>
  <si>
    <t>Supp</t>
  </si>
  <si>
    <t>basic</t>
  </si>
  <si>
    <t>I052</t>
  </si>
  <si>
    <t>I062</t>
  </si>
  <si>
    <t>I050</t>
  </si>
  <si>
    <t>I051</t>
  </si>
  <si>
    <t>06</t>
  </si>
  <si>
    <t>65</t>
  </si>
  <si>
    <t>07</t>
  </si>
  <si>
    <t>I005</t>
  </si>
  <si>
    <t>I040</t>
  </si>
  <si>
    <t>I048</t>
  </si>
  <si>
    <t>I072</t>
  </si>
  <si>
    <t>08</t>
  </si>
  <si>
    <t>I064</t>
  </si>
  <si>
    <t>I086</t>
  </si>
  <si>
    <t>I160</t>
  </si>
  <si>
    <t>I084</t>
  </si>
  <si>
    <t>I092</t>
  </si>
  <si>
    <t>45</t>
  </si>
  <si>
    <t>16</t>
  </si>
  <si>
    <t>67</t>
  </si>
  <si>
    <t>C054</t>
  </si>
  <si>
    <t>18</t>
  </si>
  <si>
    <t>I017</t>
  </si>
  <si>
    <t>I030</t>
  </si>
  <si>
    <t>51</t>
  </si>
  <si>
    <t>E001</t>
  </si>
  <si>
    <t>E002</t>
  </si>
  <si>
    <t>E003</t>
  </si>
  <si>
    <t>E004</t>
  </si>
  <si>
    <t>E005</t>
  </si>
  <si>
    <t>E007</t>
  </si>
  <si>
    <t>E008</t>
  </si>
  <si>
    <t>E009</t>
  </si>
  <si>
    <t>E010</t>
  </si>
  <si>
    <t>E011</t>
  </si>
  <si>
    <t>Co.</t>
  </si>
  <si>
    <t>Dist.</t>
  </si>
  <si>
    <t>District Name</t>
  </si>
  <si>
    <t>X   Factor</t>
  </si>
  <si>
    <t>4-Mill</t>
  </si>
  <si>
    <t>Cty 4 x .75</t>
  </si>
  <si>
    <t>School</t>
  </si>
  <si>
    <t>Land</t>
  </si>
  <si>
    <t>Prod</t>
  </si>
  <si>
    <t>Motor</t>
  </si>
  <si>
    <t>Vehicle</t>
  </si>
  <si>
    <t>REA</t>
  </si>
  <si>
    <t>Tax</t>
  </si>
  <si>
    <t>Chargeables</t>
  </si>
  <si>
    <t>Net</t>
  </si>
  <si>
    <t>Found Aid</t>
  </si>
  <si>
    <t>Transp</t>
  </si>
  <si>
    <t>Trans</t>
  </si>
  <si>
    <t>ADH</t>
  </si>
  <si>
    <t>Transp.</t>
  </si>
  <si>
    <t>Inc 1 Wght Inc</t>
  </si>
  <si>
    <t xml:space="preserve"> Adm*Factor</t>
  </si>
  <si>
    <t>E012</t>
  </si>
  <si>
    <t xml:space="preserve">Cnty </t>
  </si>
  <si>
    <t>Val. Charg</t>
  </si>
  <si>
    <t>E013</t>
  </si>
  <si>
    <t>G001</t>
  </si>
  <si>
    <t xml:space="preserve">ADAIR       </t>
  </si>
  <si>
    <t xml:space="preserve">SKELLY                        </t>
  </si>
  <si>
    <t xml:space="preserve">PEAVINE                       </t>
  </si>
  <si>
    <t xml:space="preserve">MARYETTA                      </t>
  </si>
  <si>
    <t xml:space="preserve">ROCKY MOUNTAIN                </t>
  </si>
  <si>
    <t xml:space="preserve">ZION                          </t>
  </si>
  <si>
    <t xml:space="preserve">DAHLONEGAH                    </t>
  </si>
  <si>
    <t xml:space="preserve">GREASY                        </t>
  </si>
  <si>
    <t xml:space="preserve">WATTS                         </t>
  </si>
  <si>
    <t xml:space="preserve">WESTVILLE                     </t>
  </si>
  <si>
    <t xml:space="preserve">STILWELL                      </t>
  </si>
  <si>
    <t xml:space="preserve">CAVE SPRINGS                  </t>
  </si>
  <si>
    <t xml:space="preserve">ALFALFA     </t>
  </si>
  <si>
    <t xml:space="preserve">BURLINGTON                    </t>
  </si>
  <si>
    <t xml:space="preserve">CHEROKEE                      </t>
  </si>
  <si>
    <t xml:space="preserve">TIMBERLAKE                    </t>
  </si>
  <si>
    <t xml:space="preserve">ATOKA       </t>
  </si>
  <si>
    <t xml:space="preserve">HARMONY                       </t>
  </si>
  <si>
    <t xml:space="preserve">LANE                          </t>
  </si>
  <si>
    <t xml:space="preserve">FARRIS                        </t>
  </si>
  <si>
    <t xml:space="preserve">STRINGTOWN                    </t>
  </si>
  <si>
    <t xml:space="preserve">ATOKA                         </t>
  </si>
  <si>
    <t xml:space="preserve">TUSHKA                        </t>
  </si>
  <si>
    <t xml:space="preserve">CANEY                         </t>
  </si>
  <si>
    <t xml:space="preserve">BEAVER      </t>
  </si>
  <si>
    <t xml:space="preserve">BEAVER                        </t>
  </si>
  <si>
    <t xml:space="preserve">BALKO                         </t>
  </si>
  <si>
    <t xml:space="preserve">FORGAN                        </t>
  </si>
  <si>
    <t xml:space="preserve">TURPIN                        </t>
  </si>
  <si>
    <t xml:space="preserve">BECKHAM     </t>
  </si>
  <si>
    <t xml:space="preserve">MERRITT                       </t>
  </si>
  <si>
    <t xml:space="preserve">ELK CITY                      </t>
  </si>
  <si>
    <t xml:space="preserve">SAYRE                         </t>
  </si>
  <si>
    <t xml:space="preserve">ERICK                         </t>
  </si>
  <si>
    <t xml:space="preserve">BLAINE      </t>
  </si>
  <si>
    <t xml:space="preserve">OKEENE                        </t>
  </si>
  <si>
    <t xml:space="preserve">WATONGA                       </t>
  </si>
  <si>
    <t xml:space="preserve">GEARY                         </t>
  </si>
  <si>
    <t xml:space="preserve">CANTON                        </t>
  </si>
  <si>
    <t xml:space="preserve">BRYAN       </t>
  </si>
  <si>
    <t xml:space="preserve">SILO                          </t>
  </si>
  <si>
    <t xml:space="preserve">ROCK CREEK                    </t>
  </si>
  <si>
    <t xml:space="preserve">ACHILLE                       </t>
  </si>
  <si>
    <t xml:space="preserve">COLBERT                       </t>
  </si>
  <si>
    <t xml:space="preserve">CADDO                         </t>
  </si>
  <si>
    <t xml:space="preserve">BENNINGTON                    </t>
  </si>
  <si>
    <t xml:space="preserve">CALERA                        </t>
  </si>
  <si>
    <t xml:space="preserve">DURANT                        </t>
  </si>
  <si>
    <t xml:space="preserve">CADDO       </t>
  </si>
  <si>
    <t xml:space="preserve">HYDRO-EAKLY                   </t>
  </si>
  <si>
    <t xml:space="preserve">LOOKEBA SICKLES               </t>
  </si>
  <si>
    <t xml:space="preserve">ANADARKO                      </t>
  </si>
  <si>
    <t xml:space="preserve">CARNEGIE                      </t>
  </si>
  <si>
    <t xml:space="preserve">BOONE-APACHE                  </t>
  </si>
  <si>
    <t xml:space="preserve">CYRIL                         </t>
  </si>
  <si>
    <t xml:space="preserve">GRACEMONT                     </t>
  </si>
  <si>
    <t xml:space="preserve">CEMENT                        </t>
  </si>
  <si>
    <t xml:space="preserve">HINTON                        </t>
  </si>
  <si>
    <t xml:space="preserve">FORT COBB-BROXTON             </t>
  </si>
  <si>
    <t xml:space="preserve">BINGER-ONEY                   </t>
  </si>
  <si>
    <t xml:space="preserve">CANADIAN    </t>
  </si>
  <si>
    <t xml:space="preserve">RIVERSIDE                     </t>
  </si>
  <si>
    <t xml:space="preserve">BANNER                        </t>
  </si>
  <si>
    <t xml:space="preserve">DARLINGTON                    </t>
  </si>
  <si>
    <t xml:space="preserve">MAPLE                         </t>
  </si>
  <si>
    <t xml:space="preserve">PIEDMONT                      </t>
  </si>
  <si>
    <t xml:space="preserve">YUKON                         </t>
  </si>
  <si>
    <t xml:space="preserve">EL RENO                       </t>
  </si>
  <si>
    <t xml:space="preserve">UNION CITY                    </t>
  </si>
  <si>
    <t xml:space="preserve">MUSTANG                       </t>
  </si>
  <si>
    <t xml:space="preserve">CALUMET                       </t>
  </si>
  <si>
    <t xml:space="preserve">CARTER      </t>
  </si>
  <si>
    <t xml:space="preserve">ZANEIS                        </t>
  </si>
  <si>
    <t xml:space="preserve">ARDMORE                       </t>
  </si>
  <si>
    <t xml:space="preserve">SPRINGER                      </t>
  </si>
  <si>
    <t xml:space="preserve">PLAINVIEW                     </t>
  </si>
  <si>
    <t xml:space="preserve">LONE GROVE                    </t>
  </si>
  <si>
    <t xml:space="preserve">WILSON                        </t>
  </si>
  <si>
    <t xml:space="preserve">HEALDTON                      </t>
  </si>
  <si>
    <t xml:space="preserve">FOX                           </t>
  </si>
  <si>
    <t xml:space="preserve">DICKSON                       </t>
  </si>
  <si>
    <t xml:space="preserve">CHEROKEE    </t>
  </si>
  <si>
    <t xml:space="preserve">LOWREY                        </t>
  </si>
  <si>
    <t xml:space="preserve">NORWOOD                       </t>
  </si>
  <si>
    <t xml:space="preserve">WOODALL                       </t>
  </si>
  <si>
    <t xml:space="preserve">SHADY GROVE                   </t>
  </si>
  <si>
    <t xml:space="preserve">PEGGS                         </t>
  </si>
  <si>
    <t xml:space="preserve">GRAND VIEW                    </t>
  </si>
  <si>
    <t xml:space="preserve">BRIGGS                        </t>
  </si>
  <si>
    <t xml:space="preserve">TENKILLER                     </t>
  </si>
  <si>
    <t xml:space="preserve">KEYS                          </t>
  </si>
  <si>
    <t xml:space="preserve">HULBERT                       </t>
  </si>
  <si>
    <t xml:space="preserve">TAHLEQUAH                     </t>
  </si>
  <si>
    <t xml:space="preserve">CHOCTAW     </t>
  </si>
  <si>
    <t xml:space="preserve">GRANT                         </t>
  </si>
  <si>
    <t xml:space="preserve">SWINK                         </t>
  </si>
  <si>
    <t xml:space="preserve">BOSWELL                       </t>
  </si>
  <si>
    <t xml:space="preserve">FORT TOWSON                   </t>
  </si>
  <si>
    <t xml:space="preserve">SOPER                         </t>
  </si>
  <si>
    <t xml:space="preserve">HUGO                          </t>
  </si>
  <si>
    <t xml:space="preserve">CIMARRON    </t>
  </si>
  <si>
    <t xml:space="preserve">BOISE CITY                    </t>
  </si>
  <si>
    <t xml:space="preserve">FELT                          </t>
  </si>
  <si>
    <t xml:space="preserve">KEYES                         </t>
  </si>
  <si>
    <t xml:space="preserve">CLEVELAND   </t>
  </si>
  <si>
    <t xml:space="preserve">ROBIN HILL                    </t>
  </si>
  <si>
    <t xml:space="preserve">MOORE                         </t>
  </si>
  <si>
    <t xml:space="preserve">NORMAN                        </t>
  </si>
  <si>
    <t xml:space="preserve">NOBLE                         </t>
  </si>
  <si>
    <t xml:space="preserve">LEXINGTON                     </t>
  </si>
  <si>
    <t xml:space="preserve">LITTLE AXE                    </t>
  </si>
  <si>
    <t xml:space="preserve">COAL        </t>
  </si>
  <si>
    <t xml:space="preserve">COTTONWOOD                    </t>
  </si>
  <si>
    <t xml:space="preserve">COALGATE                      </t>
  </si>
  <si>
    <t xml:space="preserve">TUPELO                        </t>
  </si>
  <si>
    <t xml:space="preserve">COMANCHE    </t>
  </si>
  <si>
    <t xml:space="preserve">FLOWER MOUND                  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</si>
  <si>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</si>
  <si>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</si>
  <si>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</si>
  <si>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</si>
  <si>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</si>
  <si>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 xml:space="preserve">LAWTON                        </t>
  </si>
  <si>
    <t xml:space="preserve">FLETCHER                      </t>
  </si>
  <si>
    <t xml:space="preserve">ELGIN                         </t>
  </si>
  <si>
    <t xml:space="preserve">CHATTANOOGA                   </t>
  </si>
  <si>
    <t xml:space="preserve">COTTON      </t>
  </si>
  <si>
    <t xml:space="preserve">WALTERS                       </t>
  </si>
  <si>
    <t xml:space="preserve">TEMPLE                        </t>
  </si>
  <si>
    <t xml:space="preserve">BIG PASTURE                   </t>
  </si>
  <si>
    <t xml:space="preserve">CRAIG       </t>
  </si>
  <si>
    <t xml:space="preserve">KETCHUM                       </t>
  </si>
  <si>
    <t xml:space="preserve">WELCH                         </t>
  </si>
  <si>
    <t xml:space="preserve">BLUEJACKET                    </t>
  </si>
  <si>
    <t xml:space="preserve">VINITA                        </t>
  </si>
  <si>
    <t xml:space="preserve">CREEK       </t>
  </si>
  <si>
    <t xml:space="preserve">MILFAY                        </t>
  </si>
  <si>
    <t xml:space="preserve">LONE STAR                     </t>
  </si>
  <si>
    <t xml:space="preserve">GYPSY                         </t>
  </si>
  <si>
    <t xml:space="preserve">PRETTY WATER                  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</si>
  <si>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</si>
  <si>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</si>
  <si>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</si>
  <si>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</si>
  <si>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</si>
  <si>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</si>
  <si>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</si>
  <si>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</si>
  <si>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</si>
  <si>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</si>
  <si>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</si>
  <si>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</si>
  <si>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</si>
  <si>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</si>
  <si>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</si>
  <si>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 xml:space="preserve">CLINTON                       </t>
  </si>
  <si>
    <t xml:space="preserve">DELAWARE    </t>
  </si>
  <si>
    <t xml:space="preserve">CLEORA                        </t>
  </si>
  <si>
    <t xml:space="preserve">LEACH                         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</si>
  <si>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</si>
  <si>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</si>
  <si>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</si>
  <si>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</si>
  <si>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</si>
  <si>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</si>
  <si>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</si>
  <si>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</si>
  <si>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</si>
  <si>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</si>
  <si>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</si>
  <si>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 xml:space="preserve">ELLIS       </t>
  </si>
  <si>
    <t xml:space="preserve">FARGO                         </t>
  </si>
  <si>
    <t xml:space="preserve">ARNETT                        </t>
  </si>
  <si>
    <t xml:space="preserve">GAGE                          </t>
  </si>
  <si>
    <t xml:space="preserve">SHATTUCK                      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</si>
  <si>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</si>
  <si>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</si>
  <si>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</si>
  <si>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</si>
  <si>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 xml:space="preserve">GARBER                        </t>
  </si>
  <si>
    <t xml:space="preserve">PIONEER-PLEASANT VALE         </t>
  </si>
  <si>
    <t xml:space="preserve">ENID                          </t>
  </si>
  <si>
    <t xml:space="preserve">DRUMMOND                      </t>
  </si>
  <si>
    <t xml:space="preserve">COVINGTON-DOUGLAS             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</si>
  <si>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</si>
  <si>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</si>
  <si>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</si>
  <si>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</si>
  <si>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</si>
  <si>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</si>
  <si>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</si>
  <si>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 xml:space="preserve">WYNNEWOOD                     </t>
  </si>
  <si>
    <t xml:space="preserve">ELMORE CITY-PERNELL           </t>
  </si>
  <si>
    <t xml:space="preserve">GRADY       </t>
  </si>
  <si>
    <t xml:space="preserve">FRIEND                        </t>
  </si>
  <si>
    <t xml:space="preserve">MIDDLEBERG                    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</si>
  <si>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</si>
  <si>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</si>
  <si>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</si>
  <si>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</si>
  <si>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</si>
  <si>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 xml:space="preserve">RUSH SPRINGS                  </t>
  </si>
  <si>
    <t xml:space="preserve">BRIDGE CREEK                  </t>
  </si>
  <si>
    <t xml:space="preserve">TUTTLE                        </t>
  </si>
  <si>
    <t xml:space="preserve">VERDEN                        </t>
  </si>
  <si>
    <t xml:space="preserve">AMBER-POCASSET                </t>
  </si>
  <si>
    <t xml:space="preserve">GRANT       </t>
  </si>
  <si>
    <t xml:space="preserve">MEDFORD                       </t>
  </si>
  <si>
    <t xml:space="preserve">POND CREEK-HUNTER             </t>
  </si>
  <si>
    <t xml:space="preserve">DEER CREEK-LAMONT             </t>
  </si>
  <si>
    <t xml:space="preserve">GREER       </t>
  </si>
  <si>
    <t xml:space="preserve">MANGUM                        </t>
  </si>
  <si>
    <t xml:space="preserve">GRANITE                       </t>
  </si>
  <si>
    <t xml:space="preserve">HARMON      </t>
  </si>
  <si>
    <t xml:space="preserve">HOLLIS                        </t>
  </si>
  <si>
    <t xml:space="preserve">HARPER      </t>
  </si>
  <si>
    <t xml:space="preserve">LAVERNE                       </t>
  </si>
  <si>
    <t xml:space="preserve">BUFFALO                       </t>
  </si>
  <si>
    <t xml:space="preserve">HASKELL     </t>
  </si>
  <si>
    <t xml:space="preserve">WHITEFIELD                    </t>
  </si>
  <si>
    <t xml:space="preserve">KINTA                         </t>
  </si>
  <si>
    <t xml:space="preserve">STIGLER                       </t>
  </si>
  <si>
    <t xml:space="preserve">MCCURTAIN                     </t>
  </si>
  <si>
    <t xml:space="preserve">KEOTA                         </t>
  </si>
  <si>
    <t xml:space="preserve">HUGHES      </t>
  </si>
  <si>
    <t xml:space="preserve">MOSS                          </t>
  </si>
  <si>
    <t xml:space="preserve">WETUMKA                       </t>
  </si>
  <si>
    <t xml:space="preserve">DUSTIN 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</si>
  <si>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</si>
  <si>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</si>
  <si>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</si>
  <si>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JACKSON     </t>
  </si>
  <si>
    <t xml:space="preserve">NAVAJO                        </t>
  </si>
  <si>
    <t xml:space="preserve">DUKE                          </t>
  </si>
  <si>
    <t xml:space="preserve">ALTUS                         </t>
  </si>
  <si>
    <t xml:space="preserve">ELDORADO                      </t>
  </si>
  <si>
    <t xml:space="preserve">OLUSTEE                       </t>
  </si>
  <si>
    <t xml:space="preserve">BLAIR                         </t>
  </si>
  <si>
    <t xml:space="preserve">JEFFERSON   </t>
  </si>
  <si>
    <t xml:space="preserve">TERRAL                        </t>
  </si>
  <si>
    <t xml:space="preserve">RYAN                          </t>
  </si>
  <si>
    <t xml:space="preserve">RINGLING                      </t>
  </si>
  <si>
    <t xml:space="preserve">WAURIKA                       </t>
  </si>
  <si>
    <t xml:space="preserve">JOHNSTON    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</si>
  <si>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</si>
  <si>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</si>
  <si>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</si>
  <si>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</si>
  <si>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</si>
  <si>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</si>
  <si>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</si>
  <si>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 xml:space="preserve">KAY         </t>
  </si>
  <si>
    <t xml:space="preserve">PECKHAM                       </t>
  </si>
  <si>
    <t xml:space="preserve">KILDARE                       </t>
  </si>
  <si>
    <t xml:space="preserve">NEWKIRK                       </t>
  </si>
  <si>
    <t xml:space="preserve">BLACKWELL                     </t>
  </si>
  <si>
    <t xml:space="preserve">PONCA CITY                    </t>
  </si>
  <si>
    <t xml:space="preserve">TONKAWA                       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</si>
  <si>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</si>
  <si>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</si>
  <si>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</si>
  <si>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</si>
  <si>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</si>
  <si>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 xml:space="preserve">CASHION                       </t>
  </si>
  <si>
    <t xml:space="preserve">OKARCHE                       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</si>
  <si>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</si>
  <si>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</si>
  <si>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</si>
  <si>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</si>
  <si>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</si>
  <si>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 xml:space="preserve">LATIMER     </t>
  </si>
  <si>
    <t xml:space="preserve">WILBURTON                     </t>
  </si>
  <si>
    <t xml:space="preserve">RED OAK                       </t>
  </si>
  <si>
    <t xml:space="preserve">BUFFALO VALLEY                </t>
  </si>
  <si>
    <t xml:space="preserve">PANOLA                        </t>
  </si>
  <si>
    <t xml:space="preserve">LE FLORE    </t>
  </si>
  <si>
    <t xml:space="preserve">SHADY POINT                   </t>
  </si>
  <si>
    <t xml:space="preserve">MONROE                        </t>
  </si>
  <si>
    <t xml:space="preserve">HODGEN                        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</si>
  <si>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</si>
  <si>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</si>
  <si>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</si>
  <si>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</si>
  <si>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</si>
  <si>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</si>
  <si>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</si>
  <si>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</si>
  <si>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</si>
  <si>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 xml:space="preserve">WISTER                        </t>
  </si>
  <si>
    <t xml:space="preserve">TALIHINA                      </t>
  </si>
  <si>
    <t xml:space="preserve">WHITESBORO                    </t>
  </si>
  <si>
    <t xml:space="preserve">HOWE                          </t>
  </si>
  <si>
    <t xml:space="preserve">ARKOMA                        </t>
  </si>
  <si>
    <t xml:space="preserve">LINCOLN     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</si>
  <si>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</si>
  <si>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</si>
  <si>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</si>
  <si>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</si>
  <si>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</si>
  <si>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</si>
  <si>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 xml:space="preserve">PRAGUE                        </t>
  </si>
  <si>
    <t xml:space="preserve">CARNEY                        </t>
  </si>
  <si>
    <t xml:space="preserve">AGRA                          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</si>
  <si>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</si>
  <si>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</si>
  <si>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</si>
  <si>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</si>
  <si>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</si>
  <si>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</si>
  <si>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</si>
  <si>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</si>
  <si>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</si>
  <si>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</si>
  <si>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 xml:space="preserve">MAJOR       </t>
  </si>
  <si>
    <t xml:space="preserve">RINGWOOD                      </t>
  </si>
  <si>
    <t xml:space="preserve">ALINE-CLEO                    </t>
  </si>
  <si>
    <t xml:space="preserve">FAIRVIEW                      </t>
  </si>
  <si>
    <t xml:space="preserve">CIMARRON                      </t>
  </si>
  <si>
    <t xml:space="preserve">MARSHALL    </t>
  </si>
  <si>
    <t xml:space="preserve">MADILL                        </t>
  </si>
  <si>
    <t xml:space="preserve">KINGSTON                      </t>
  </si>
  <si>
    <t xml:space="preserve">MAYES       </t>
  </si>
  <si>
    <t xml:space="preserve">SPAVINAW                      </t>
  </si>
  <si>
    <t xml:space="preserve">WICKLIFFE                     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</si>
  <si>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</si>
  <si>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</si>
  <si>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</si>
  <si>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</si>
  <si>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</si>
  <si>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</si>
  <si>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 xml:space="preserve">MCCLAIN     </t>
  </si>
  <si>
    <t xml:space="preserve">BYARS                    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</si>
  <si>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</si>
  <si>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</si>
  <si>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</si>
  <si>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</si>
  <si>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</si>
  <si>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</si>
  <si>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 xml:space="preserve">MCCURTAIN   </t>
  </si>
  <si>
    <t xml:space="preserve">FOREST GROVE                  </t>
  </si>
  <si>
    <t xml:space="preserve">LUKFATA                       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</si>
  <si>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</si>
  <si>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</si>
  <si>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</si>
  <si>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</si>
  <si>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</si>
  <si>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</si>
  <si>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</si>
  <si>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</si>
  <si>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</si>
  <si>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</si>
  <si>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</si>
  <si>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</si>
  <si>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</si>
  <si>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</si>
  <si>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</si>
  <si>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</si>
  <si>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</si>
  <si>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</si>
  <si>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 xml:space="preserve">MURRAY      </t>
  </si>
  <si>
    <t xml:space="preserve">SULPHUR                       </t>
  </si>
  <si>
    <t xml:space="preserve">DAVIS                         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</si>
  <si>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</si>
  <si>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</si>
  <si>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</si>
  <si>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</si>
  <si>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</si>
  <si>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</si>
  <si>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</si>
  <si>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</si>
  <si>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</si>
  <si>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</si>
  <si>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 xml:space="preserve">PORUM                         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</si>
  <si>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</si>
  <si>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</si>
  <si>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</si>
  <si>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</si>
  <si>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</si>
  <si>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</si>
  <si>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</si>
  <si>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</si>
  <si>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</si>
  <si>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</si>
  <si>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</si>
  <si>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</si>
  <si>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</si>
  <si>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</si>
  <si>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</si>
  <si>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GRAHAM                        </t>
  </si>
  <si>
    <t xml:space="preserve">OKLAHOMA    </t>
  </si>
  <si>
    <t xml:space="preserve">OAKDALE                       </t>
  </si>
  <si>
    <t xml:space="preserve">CRUTCHO                       </t>
  </si>
  <si>
    <t xml:space="preserve">OKC CHARTER: INDEPENDENCE MS  </t>
  </si>
  <si>
    <t xml:space="preserve">OKC CHARTER: SEEWORTH ACADEMY </t>
  </si>
  <si>
    <t xml:space="preserve">OKC CHARTER: ASTEC CHARTERS   </t>
  </si>
  <si>
    <t>OKC CHARTER: DOVE SCIENCE ACAD</t>
  </si>
  <si>
    <t>OKC CHARTER: SANTA FE SOUTH HS</t>
  </si>
  <si>
    <t xml:space="preserve">OKC CHARTER: HARDING CHARTER  </t>
  </si>
  <si>
    <t xml:space="preserve">OKC CHARTER: MARCUS GARVEY    </t>
  </si>
  <si>
    <t>OKC CHARTER: HARDING FINE ARTS</t>
  </si>
  <si>
    <t xml:space="preserve">OKC CHARTER: KIPP REACH COLL. </t>
  </si>
  <si>
    <t xml:space="preserve">OKC CHARTER: DOVE SCIENCE ES  </t>
  </si>
  <si>
    <t xml:space="preserve">PUTNAM CITY                   </t>
  </si>
  <si>
    <t xml:space="preserve">LUTHER             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</si>
  <si>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</si>
  <si>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</si>
  <si>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</si>
  <si>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</si>
  <si>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</si>
  <si>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 xml:space="preserve">WESTERN HEIGHTS               </t>
  </si>
  <si>
    <t xml:space="preserve">MIDWEST CITY-DEL CITY         </t>
  </si>
  <si>
    <t xml:space="preserve">CROOKED OAK                   </t>
  </si>
  <si>
    <t xml:space="preserve">BETHANY                       </t>
  </si>
  <si>
    <t xml:space="preserve">OKLAHOMA CITY                 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</si>
  <si>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</si>
  <si>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</si>
  <si>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</si>
  <si>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</si>
  <si>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</si>
  <si>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</si>
  <si>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</si>
  <si>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</si>
  <si>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</si>
  <si>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</si>
  <si>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</si>
  <si>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</si>
  <si>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</si>
  <si>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 xml:space="preserve">ANDERSON                      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</si>
  <si>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</si>
  <si>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</si>
  <si>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</si>
  <si>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</si>
  <si>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</si>
  <si>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</si>
  <si>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 xml:space="preserve">PRUE                          </t>
  </si>
  <si>
    <t xml:space="preserve">WOODLAND                      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</si>
  <si>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</si>
  <si>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</si>
  <si>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</si>
  <si>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</si>
  <si>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</si>
  <si>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</si>
  <si>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</si>
  <si>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</si>
  <si>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 xml:space="preserve">PAWNEE      </t>
  </si>
  <si>
    <t xml:space="preserve">JENNINGS                      </t>
  </si>
  <si>
    <t xml:space="preserve">PAWNEE                        </t>
  </si>
  <si>
    <t xml:space="preserve">CLEVELAND                     </t>
  </si>
  <si>
    <t xml:space="preserve">PAYNE       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</si>
  <si>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</si>
  <si>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</si>
  <si>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</si>
  <si>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</si>
  <si>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</si>
  <si>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</si>
  <si>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</si>
  <si>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 xml:space="preserve">PITTSBURG   </t>
  </si>
  <si>
    <t xml:space="preserve">KREBS                         </t>
  </si>
  <si>
    <t xml:space="preserve">FRINK-CHAMBERS                </t>
  </si>
  <si>
    <t xml:space="preserve">TANNEHILL                     </t>
  </si>
  <si>
    <t xml:space="preserve">HAYWOOD                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</si>
  <si>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</si>
  <si>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</si>
  <si>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</si>
  <si>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</si>
  <si>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</si>
  <si>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</si>
  <si>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 xml:space="preserve">CROWDER                       </t>
  </si>
  <si>
    <t xml:space="preserve">SAVANNA                       </t>
  </si>
  <si>
    <t xml:space="preserve">PITTSBURG                     </t>
  </si>
  <si>
    <t xml:space="preserve">MCALESTER                     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</si>
  <si>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</si>
  <si>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</si>
  <si>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</si>
  <si>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</si>
  <si>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</si>
  <si>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 xml:space="preserve">LATTA                         </t>
  </si>
  <si>
    <t xml:space="preserve">STONEWALL                     </t>
  </si>
  <si>
    <t xml:space="preserve">ROFF                          </t>
  </si>
  <si>
    <t xml:space="preserve">NORTH ROCK CREEK              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</si>
  <si>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</si>
  <si>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</si>
  <si>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</si>
  <si>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</si>
  <si>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</si>
  <si>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</si>
  <si>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</si>
  <si>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TECUMSEH                      </t>
  </si>
  <si>
    <t xml:space="preserve">SHAWNEE                       </t>
  </si>
  <si>
    <t xml:space="preserve">ASHER                         </t>
  </si>
  <si>
    <t xml:space="preserve">WANETTE                       </t>
  </si>
  <si>
    <t xml:space="preserve">MAUD                          </t>
  </si>
  <si>
    <t xml:space="preserve">PUSHMATAHA  </t>
  </si>
  <si>
    <t xml:space="preserve">ALBION                        </t>
  </si>
  <si>
    <t xml:space="preserve">TUSKAHOMA                     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</si>
  <si>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</si>
  <si>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</si>
  <si>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</si>
  <si>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</si>
  <si>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</si>
  <si>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</si>
  <si>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</si>
  <si>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</si>
  <si>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</si>
  <si>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</si>
  <si>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</si>
  <si>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</si>
  <si>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</si>
  <si>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</si>
  <si>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</si>
  <si>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</si>
  <si>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</si>
  <si>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</si>
  <si>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</si>
  <si>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</si>
  <si>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</si>
  <si>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 xml:space="preserve">SEMINOLE    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</si>
  <si>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</si>
  <si>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</si>
  <si>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</si>
  <si>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</si>
  <si>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</si>
  <si>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</si>
  <si>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</si>
  <si>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</si>
  <si>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</si>
  <si>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</si>
  <si>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 xml:space="preserve">SEQUOYAH    </t>
  </si>
  <si>
    <t xml:space="preserve">LIBERTY                       </t>
  </si>
  <si>
    <t xml:space="preserve">MARBLE CITY                   </t>
  </si>
  <si>
    <t xml:space="preserve">BRUSHY                        </t>
  </si>
  <si>
    <t xml:space="preserve">BELFONTE                      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</si>
  <si>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</si>
  <si>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</si>
  <si>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</si>
  <si>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</si>
  <si>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</si>
  <si>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</si>
  <si>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</si>
  <si>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</si>
  <si>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 xml:space="preserve">STEPHENS    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</si>
  <si>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</si>
  <si>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</si>
  <si>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</si>
  <si>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</si>
  <si>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</si>
  <si>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</si>
  <si>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</si>
  <si>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</si>
  <si>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 xml:space="preserve">TEXAS       </t>
  </si>
  <si>
    <t xml:space="preserve">OPTIMA                        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</si>
  <si>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</si>
  <si>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</si>
  <si>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</si>
  <si>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</si>
  <si>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</si>
  <si>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</si>
  <si>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 xml:space="preserve">GOODWELL                      </t>
  </si>
  <si>
    <t xml:space="preserve">TEXHOMA                       </t>
  </si>
  <si>
    <t xml:space="preserve">TILLMAN     </t>
  </si>
  <si>
    <t xml:space="preserve">TIPTON                        </t>
  </si>
  <si>
    <t xml:space="preserve">DAVIDSON                      </t>
  </si>
  <si>
    <t xml:space="preserve">FREDERICK                     </t>
  </si>
  <si>
    <t xml:space="preserve">GRANDFIELD                    </t>
  </si>
  <si>
    <t xml:space="preserve">TULSA       </t>
  </si>
  <si>
    <t xml:space="preserve">KEYSTONE                      </t>
  </si>
  <si>
    <t xml:space="preserve">TULSA CHARTER: SCHL ARTS/SCI. </t>
  </si>
  <si>
    <t xml:space="preserve">DEBORAH BROWN (CHARTER)      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</si>
  <si>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</si>
  <si>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</si>
  <si>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</si>
  <si>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</si>
  <si>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</si>
  <si>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</si>
  <si>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</si>
  <si>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</si>
  <si>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</si>
  <si>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</si>
  <si>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</si>
  <si>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</si>
  <si>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</si>
  <si>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</si>
  <si>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</si>
  <si>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</si>
  <si>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 xml:space="preserve">PORTER CONSOLIDATED           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</si>
  <si>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</si>
  <si>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</si>
  <si>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</si>
  <si>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</si>
  <si>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</si>
  <si>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</si>
  <si>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</si>
  <si>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</si>
  <si>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</si>
  <si>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 xml:space="preserve">CORDELL                       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</si>
  <si>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</si>
  <si>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</si>
  <si>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</si>
  <si>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</si>
  <si>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</si>
  <si>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</si>
  <si>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</si>
  <si>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</si>
  <si>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</si>
  <si>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w/BIA</t>
  </si>
  <si>
    <t>Gross</t>
  </si>
  <si>
    <t>OKC CHARTER: SANTA FE SOUTH MS</t>
  </si>
  <si>
    <t xml:space="preserve">SANTA FE SOUTH ES (CHARTER)   </t>
  </si>
  <si>
    <t>High Year</t>
  </si>
  <si>
    <t>WADM</t>
  </si>
  <si>
    <t>Max</t>
  </si>
  <si>
    <t>Basic</t>
  </si>
  <si>
    <t>State Aid</t>
  </si>
  <si>
    <t>Add</t>
  </si>
  <si>
    <t>Red</t>
  </si>
  <si>
    <t>G003</t>
  </si>
  <si>
    <t>C018</t>
  </si>
  <si>
    <t>No Found</t>
  </si>
  <si>
    <t>No Incent</t>
  </si>
  <si>
    <t>T001</t>
  </si>
  <si>
    <t>E014</t>
  </si>
  <si>
    <t xml:space="preserve">WHITE OAK                     </t>
  </si>
  <si>
    <t xml:space="preserve">BRAMAN                        </t>
  </si>
  <si>
    <t>OKC CHARTER: HUPFELD/W VILLAGE</t>
  </si>
  <si>
    <t xml:space="preserve">DISCOVERY SCHOOLS OF TULSA    </t>
  </si>
  <si>
    <t>(522 Districts &amp; 19 Charters)</t>
  </si>
  <si>
    <t>CHEROKEE IMMERSION CHARTER SCH</t>
  </si>
  <si>
    <t xml:space="preserve">GRAHAM CHARTER:  EPIC 1 ON 1  </t>
  </si>
  <si>
    <t xml:space="preserve">CHOCTAW-NICOMA PARK CHARTER   </t>
  </si>
  <si>
    <t xml:space="preserve">CHOCTAW-NICOMA PARK           </t>
  </si>
  <si>
    <t>FY12 Final</t>
  </si>
  <si>
    <t>06/08/12</t>
  </si>
  <si>
    <t>Sal. Inc -</t>
  </si>
  <si>
    <t>Adj.Val. X Mills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</si>
</sst>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164" formatCode="#,##0.0000"/>
    <numFmt numFmtId="168" formatCode="&quot;$&quot;#,##0.00"/>
  </numFmts>
  <fonts count="15">
    <font>
      <sz val="10"/>
      <name val="Geneva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name val="Geneva"/>
    </font>
    <font>
      <sz val="9"/>
      <name val="Times"/>
      <family val="1"/>
    </font>
    <font>
      <b/>
      <sz val="9"/>
      <name val="Times"/>
      <family val="1"/>
    </font>
    <font>
      <sz val="9"/>
      <color theme="1"/>
      <name val="Times"/>
      <family val="1"/>
    </font>
    <font>
      <sz val="9"/>
      <color rgb="FFC00000"/>
      <name val="Times"/>
      <family val="1"/>
    </font>
    <font>
      <b/>
      <sz val="9"/>
      <color theme="1"/>
      <name val="Times"/>
      <family val="1"/>
    </font>
    <font>
      <sz val="10"/>
      <name val="Times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7" fillId="0" borderId="0"/>
  </cellStyleXfs>
  <cellXfs count="77">
    <xf numFmtId="0" fontId="0" fillId="0" borderId="0" xfId="0"/>
    <xf numFmtId="0" fontId="8" fillId="0" borderId="0" xfId="0" applyFont="1" applyFill="1" applyAlignment="1">
      <alignment horizontal="center"/>
    </xf>
    <xf numFmtId="4" fontId="8" fillId="0" borderId="0" xfId="0" applyNumberFormat="1" applyFont="1" applyFill="1"/>
    <xf numFmtId="3" fontId="9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4" fontId="8" fillId="0" borderId="0" xfId="0" applyNumberFormat="1" applyFont="1" applyFill="1" applyProtection="1">
      <protection locked="0"/>
    </xf>
    <xf numFmtId="0" fontId="8" fillId="0" borderId="0" xfId="0" applyFont="1" applyFill="1" applyProtection="1">
      <protection locked="0"/>
    </xf>
    <xf numFmtId="3" fontId="10" fillId="0" borderId="0" xfId="9" applyNumberFormat="1" applyFont="1" applyFill="1"/>
    <xf numFmtId="3" fontId="8" fillId="0" borderId="0" xfId="0" applyNumberFormat="1" applyFont="1" applyFill="1"/>
    <xf numFmtId="164" fontId="8" fillId="0" borderId="0" xfId="0" applyNumberFormat="1" applyFont="1" applyFill="1"/>
    <xf numFmtId="0" fontId="8" fillId="0" borderId="0" xfId="0" applyFont="1" applyFill="1"/>
    <xf numFmtId="3" fontId="8" fillId="0" borderId="0" xfId="0" applyNumberFormat="1" applyFont="1" applyFill="1" applyProtection="1">
      <protection locked="0"/>
    </xf>
    <xf numFmtId="3" fontId="10" fillId="0" borderId="0" xfId="5" applyNumberFormat="1" applyFont="1" applyFill="1"/>
    <xf numFmtId="3" fontId="9" fillId="0" borderId="0" xfId="0" applyNumberFormat="1" applyFont="1" applyFill="1" applyBorder="1"/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Border="1"/>
    <xf numFmtId="0" fontId="8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 applyProtection="1">
      <alignment horizontal="center" vertical="center" textRotation="90"/>
    </xf>
    <xf numFmtId="3" fontId="8" fillId="0" borderId="0" xfId="0" applyNumberFormat="1" applyFont="1" applyFill="1" applyAlignment="1" applyProtection="1">
      <alignment horizontal="center" vertical="center" textRotation="90"/>
    </xf>
    <xf numFmtId="3" fontId="8" fillId="0" borderId="0" xfId="0" applyNumberFormat="1" applyFont="1" applyFill="1" applyBorder="1" applyAlignment="1" applyProtection="1">
      <alignment horizontal="center" vertical="center" textRotation="90"/>
    </xf>
    <xf numFmtId="164" fontId="8" fillId="0" borderId="0" xfId="0" applyNumberFormat="1" applyFont="1" applyFill="1" applyAlignment="1" applyProtection="1">
      <alignment horizontal="center" vertical="center" textRotation="90"/>
    </xf>
    <xf numFmtId="3" fontId="9" fillId="0" borderId="0" xfId="0" applyNumberFormat="1" applyFont="1" applyFill="1" applyAlignment="1" applyProtection="1">
      <alignment horizontal="center" vertical="center" textRotation="90"/>
    </xf>
    <xf numFmtId="3" fontId="9" fillId="0" borderId="0" xfId="0" applyNumberFormat="1" applyFont="1" applyFill="1" applyBorder="1" applyAlignment="1" applyProtection="1">
      <alignment horizontal="center" vertical="center" textRotation="90"/>
    </xf>
    <xf numFmtId="3" fontId="8" fillId="0" borderId="0" xfId="0" applyNumberFormat="1" applyFont="1" applyFill="1" applyBorder="1" applyAlignment="1">
      <alignment vertical="center"/>
    </xf>
    <xf numFmtId="0" fontId="10" fillId="0" borderId="0" xfId="1" applyFont="1" applyFill="1"/>
    <xf numFmtId="0" fontId="10" fillId="0" borderId="0" xfId="1" applyFont="1" applyFill="1" applyAlignment="1">
      <alignment vertical="center"/>
    </xf>
    <xf numFmtId="3" fontId="12" fillId="0" borderId="0" xfId="9" applyNumberFormat="1" applyFont="1" applyFill="1"/>
    <xf numFmtId="4" fontId="9" fillId="0" borderId="0" xfId="0" applyNumberFormat="1" applyFont="1" applyFill="1"/>
    <xf numFmtId="37" fontId="9" fillId="0" borderId="5" xfId="0" applyNumberFormat="1" applyFont="1" applyFill="1" applyBorder="1" applyAlignment="1" applyProtection="1">
      <alignment vertical="center"/>
    </xf>
    <xf numFmtId="37" fontId="9" fillId="0" borderId="6" xfId="0" applyNumberFormat="1" applyFont="1" applyFill="1" applyBorder="1" applyAlignment="1" applyProtection="1">
      <alignment vertical="center"/>
    </xf>
    <xf numFmtId="0" fontId="10" fillId="0" borderId="0" xfId="11" applyFont="1" applyFill="1"/>
    <xf numFmtId="0" fontId="12" fillId="0" borderId="0" xfId="11" applyFont="1" applyFill="1"/>
    <xf numFmtId="4" fontId="8" fillId="0" borderId="0" xfId="0" applyNumberFormat="1" applyFont="1" applyFill="1" applyAlignment="1" applyProtection="1">
      <alignment vertical="center"/>
      <protection locked="0"/>
    </xf>
    <xf numFmtId="4" fontId="8" fillId="0" borderId="0" xfId="0" applyNumberFormat="1" applyFont="1" applyFill="1" applyBorder="1" applyAlignment="1" applyProtection="1">
      <alignment horizontal="center" vertical="center" textRotation="90"/>
    </xf>
    <xf numFmtId="4" fontId="8" fillId="0" borderId="0" xfId="0" applyNumberFormat="1" applyFont="1" applyFill="1" applyBorder="1" applyAlignment="1">
      <alignment horizontal="center"/>
    </xf>
    <xf numFmtId="39" fontId="10" fillId="0" borderId="0" xfId="6" applyNumberFormat="1" applyFont="1" applyFill="1"/>
    <xf numFmtId="37" fontId="10" fillId="0" borderId="0" xfId="2" applyNumberFormat="1" applyFont="1" applyFill="1"/>
    <xf numFmtId="0" fontId="13" fillId="0" borderId="0" xfId="0" applyFont="1" applyFill="1"/>
    <xf numFmtId="3" fontId="13" fillId="0" borderId="0" xfId="0" applyNumberFormat="1" applyFont="1" applyFill="1"/>
    <xf numFmtId="0" fontId="8" fillId="0" borderId="1" xfId="0" applyFont="1" applyFill="1" applyBorder="1"/>
    <xf numFmtId="0" fontId="8" fillId="0" borderId="8" xfId="0" applyFont="1" applyFill="1" applyBorder="1"/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8" fillId="0" borderId="4" xfId="0" applyNumberFormat="1" applyFont="1" applyFill="1" applyBorder="1"/>
    <xf numFmtId="3" fontId="8" fillId="0" borderId="4" xfId="0" applyNumberFormat="1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3" fontId="9" fillId="0" borderId="7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3" fontId="9" fillId="0" borderId="8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" fontId="8" fillId="0" borderId="2" xfId="0" quotePrefix="1" applyNumberFormat="1" applyFont="1" applyFill="1" applyBorder="1" applyAlignment="1">
      <alignment horizontal="center"/>
    </xf>
    <xf numFmtId="4" fontId="8" fillId="0" borderId="2" xfId="0" applyNumberFormat="1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center"/>
    </xf>
    <xf numFmtId="164" fontId="8" fillId="0" borderId="2" xfId="0" applyNumberFormat="1" applyFont="1" applyFill="1" applyBorder="1" applyAlignment="1">
      <alignment horizontal="center"/>
    </xf>
    <xf numFmtId="0" fontId="8" fillId="0" borderId="4" xfId="0" applyFont="1" applyFill="1" applyBorder="1"/>
    <xf numFmtId="0" fontId="8" fillId="0" borderId="2" xfId="0" applyFont="1" applyFill="1" applyBorder="1"/>
    <xf numFmtId="3" fontId="8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center" wrapText="1"/>
    </xf>
    <xf numFmtId="3" fontId="9" fillId="0" borderId="6" xfId="0" quotePrefix="1" applyNumberFormat="1" applyFont="1" applyFill="1" applyBorder="1" applyAlignment="1">
      <alignment horizontal="center"/>
    </xf>
    <xf numFmtId="3" fontId="14" fillId="0" borderId="0" xfId="0" applyNumberFormat="1" applyFont="1" applyFill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textRotation="90"/>
    </xf>
    <xf numFmtId="0" fontId="8" fillId="0" borderId="1" xfId="0" applyFont="1" applyFill="1" applyBorder="1" applyAlignment="1">
      <alignment horizontal="center" textRotation="90"/>
    </xf>
    <xf numFmtId="0" fontId="8" fillId="0" borderId="5" xfId="0" applyFont="1" applyFill="1" applyBorder="1" applyAlignment="1">
      <alignment horizontal="center" textRotation="90"/>
    </xf>
    <xf numFmtId="0" fontId="8" fillId="0" borderId="7" xfId="0" applyFont="1" applyFill="1" applyBorder="1" applyAlignment="1">
      <alignment horizontal="center" textRotation="90"/>
    </xf>
    <xf numFmtId="0" fontId="8" fillId="0" borderId="8" xfId="0" applyFont="1" applyFill="1" applyBorder="1" applyAlignment="1">
      <alignment horizontal="center" textRotation="90"/>
    </xf>
    <xf numFmtId="0" fontId="8" fillId="0" borderId="6" xfId="0" applyFont="1" applyFill="1" applyBorder="1" applyAlignment="1">
      <alignment horizontal="center" textRotation="90"/>
    </xf>
    <xf numFmtId="4" fontId="8" fillId="0" borderId="4" xfId="0" applyNumberFormat="1" applyFont="1" applyFill="1" applyBorder="1" applyAlignment="1">
      <alignment horizontal="center" vertical="center" textRotation="90"/>
    </xf>
    <xf numFmtId="4" fontId="8" fillId="0" borderId="0" xfId="0" applyNumberFormat="1" applyFont="1" applyFill="1" applyBorder="1" applyAlignment="1">
      <alignment horizontal="center" vertical="center" textRotation="90"/>
    </xf>
    <xf numFmtId="4" fontId="8" fillId="0" borderId="2" xfId="0" applyNumberFormat="1" applyFont="1" applyFill="1" applyBorder="1" applyAlignment="1">
      <alignment horizontal="center" vertical="center" textRotation="90"/>
    </xf>
    <xf numFmtId="7" fontId="11" fillId="0" borderId="2" xfId="0" applyNumberFormat="1" applyFont="1" applyFill="1" applyBorder="1" applyAlignment="1">
      <alignment horizontal="center"/>
    </xf>
    <xf numFmtId="168" fontId="11" fillId="0" borderId="2" xfId="0" applyNumberFormat="1" applyFont="1" applyFill="1" applyBorder="1" applyAlignment="1">
      <alignment horizontal="center"/>
    </xf>
  </cellXfs>
  <cellStyles count="15">
    <cellStyle name="Normal" xfId="0" builtinId="0"/>
    <cellStyle name="Normal 10" xfId="10"/>
    <cellStyle name="Normal 11" xfId="12"/>
    <cellStyle name="Normal 12" xfId="13"/>
    <cellStyle name="Normal 13" xfId="14"/>
    <cellStyle name="Normal 2" xfId="1"/>
    <cellStyle name="Normal 3" xfId="8"/>
    <cellStyle name="Normal 4" xfId="2"/>
    <cellStyle name="Normal 5" xfId="3"/>
    <cellStyle name="Normal 6" xfId="4"/>
    <cellStyle name="Normal 7" xfId="5"/>
    <cellStyle name="Normal 8" xfId="6"/>
    <cellStyle name="Normal 9" xfId="7"/>
    <cellStyle name="Normal_Proj. BSA" xfId="9"/>
    <cellStyle name="Normal_Proj. BSA_1" xfId="11"/>
  </cellStyles>
  <dxfs count="0"/>
  <tableStyles count="0" defaultTableStyle="TableStyleMedium9" defaultPivotStyle="PivotStyleLight16"/>
  <colors>
    <mruColors>
      <color rgb="FF0033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38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K14" sqref="K14"/>
    </sheetView>
  </sheetViews>
  <sheetFormatPr defaultRowHeight="14.1" customHeight="1"/>
  <cols>
    <col min="1" max="1" width="4.140625" style="1" customWidth="1"/>
    <col min="2" max="2" width="16.140625" style="10" bestFit="1" customWidth="1"/>
    <col min="3" max="3" width="4.85546875" style="10" bestFit="1" customWidth="1"/>
    <col min="4" max="4" width="25.7109375" style="10" customWidth="1"/>
    <col min="5" max="5" width="10" style="2" bestFit="1" customWidth="1"/>
    <col min="6" max="6" width="13.140625" style="2" bestFit="1" customWidth="1"/>
    <col min="7" max="7" width="12.140625" style="2" customWidth="1"/>
    <col min="8" max="8" width="10.140625" style="8" customWidth="1"/>
    <col min="9" max="9" width="10.85546875" style="2" bestFit="1" customWidth="1"/>
    <col min="10" max="10" width="8.7109375" style="8" bestFit="1" customWidth="1"/>
    <col min="11" max="11" width="8.7109375" style="8" customWidth="1"/>
    <col min="12" max="12" width="9.5703125" style="8" bestFit="1" customWidth="1"/>
    <col min="13" max="13" width="8.7109375" style="8" bestFit="1" customWidth="1"/>
    <col min="14" max="14" width="11.7109375" style="2" bestFit="1" customWidth="1"/>
    <col min="15" max="15" width="9.5703125" style="8" bestFit="1" customWidth="1"/>
    <col min="16" max="16" width="5.7109375" style="8" bestFit="1" customWidth="1"/>
    <col min="17" max="17" width="7.140625" style="8" bestFit="1" customWidth="1"/>
    <col min="18" max="18" width="8.7109375" style="8" customWidth="1"/>
    <col min="19" max="19" width="12.5703125" style="9" bestFit="1" customWidth="1"/>
    <col min="20" max="20" width="11.7109375" style="8" bestFit="1" customWidth="1"/>
    <col min="21" max="21" width="12.85546875" style="9" customWidth="1"/>
    <col min="22" max="22" width="12.5703125" style="9" customWidth="1"/>
    <col min="23" max="23" width="12.5703125" style="8" customWidth="1"/>
    <col min="24" max="24" width="11.140625" style="8" customWidth="1"/>
    <col min="25" max="25" width="10.85546875" style="8" customWidth="1"/>
    <col min="26" max="26" width="5.7109375" style="8" customWidth="1"/>
    <col min="27" max="27" width="12.42578125" style="8" customWidth="1"/>
    <col min="28" max="28" width="6.5703125" style="2" bestFit="1" customWidth="1"/>
    <col min="29" max="29" width="6.5703125" style="8" customWidth="1"/>
    <col min="30" max="30" width="10.85546875" style="13" bestFit="1" customWidth="1"/>
    <col min="31" max="31" width="3.5703125" style="10" hidden="1" customWidth="1"/>
    <col min="32" max="32" width="3.140625" style="10" customWidth="1"/>
    <col min="33" max="33" width="3.28515625" style="10" bestFit="1" customWidth="1"/>
    <col min="34" max="34" width="8.7109375" style="10" customWidth="1"/>
    <col min="35" max="16384" width="9.140625" style="10"/>
  </cols>
  <sheetData>
    <row r="1" spans="1:33" ht="14.1" customHeight="1">
      <c r="A1" s="41"/>
      <c r="B1" s="42"/>
      <c r="C1" s="42"/>
      <c r="D1" s="42"/>
      <c r="E1" s="43" t="s">
        <v>893</v>
      </c>
      <c r="F1" s="43"/>
      <c r="G1" s="44"/>
      <c r="H1" s="45" t="s">
        <v>281</v>
      </c>
      <c r="I1" s="43"/>
      <c r="J1" s="45" t="s">
        <v>264</v>
      </c>
      <c r="K1" s="45" t="s">
        <v>890</v>
      </c>
      <c r="L1" s="45" t="s">
        <v>267</v>
      </c>
      <c r="M1" s="45" t="s">
        <v>269</v>
      </c>
      <c r="N1" s="43" t="s">
        <v>220</v>
      </c>
      <c r="O1" s="45" t="s">
        <v>272</v>
      </c>
      <c r="P1" s="45" t="s">
        <v>274</v>
      </c>
      <c r="Q1" s="45" t="s">
        <v>275</v>
      </c>
      <c r="R1" s="45"/>
      <c r="S1" s="46" t="s">
        <v>278</v>
      </c>
      <c r="T1" s="43"/>
      <c r="U1" s="46" t="s">
        <v>200</v>
      </c>
      <c r="V1" s="46" t="s">
        <v>201</v>
      </c>
      <c r="W1" s="64" t="s">
        <v>917</v>
      </c>
      <c r="X1" s="45" t="s">
        <v>222</v>
      </c>
      <c r="Y1" s="45" t="s">
        <v>895</v>
      </c>
      <c r="Z1" s="45"/>
      <c r="AA1" s="47" t="s">
        <v>896</v>
      </c>
      <c r="AB1" s="72" t="s">
        <v>898</v>
      </c>
      <c r="AC1" s="72" t="s">
        <v>899</v>
      </c>
      <c r="AD1" s="48" t="s">
        <v>915</v>
      </c>
      <c r="AE1" s="59"/>
      <c r="AF1" s="66" t="s">
        <v>902</v>
      </c>
      <c r="AG1" s="69" t="s">
        <v>903</v>
      </c>
    </row>
    <row r="2" spans="1:33" ht="14.1" customHeight="1">
      <c r="A2" s="49" t="s">
        <v>258</v>
      </c>
      <c r="B2" s="50" t="s">
        <v>202</v>
      </c>
      <c r="C2" s="50" t="s">
        <v>259</v>
      </c>
      <c r="D2" s="50" t="s">
        <v>260</v>
      </c>
      <c r="E2" s="34" t="s">
        <v>894</v>
      </c>
      <c r="F2" s="34" t="s">
        <v>261</v>
      </c>
      <c r="G2" s="34" t="s">
        <v>282</v>
      </c>
      <c r="H2" s="61" t="s">
        <v>262</v>
      </c>
      <c r="I2" s="34" t="s">
        <v>263</v>
      </c>
      <c r="J2" s="61" t="s">
        <v>265</v>
      </c>
      <c r="K2" s="61" t="s">
        <v>266</v>
      </c>
      <c r="L2" s="61" t="s">
        <v>268</v>
      </c>
      <c r="M2" s="61" t="s">
        <v>270</v>
      </c>
      <c r="N2" s="34" t="s">
        <v>271</v>
      </c>
      <c r="O2" s="61" t="s">
        <v>273</v>
      </c>
      <c r="P2" s="61" t="s">
        <v>274</v>
      </c>
      <c r="Q2" s="61" t="s">
        <v>276</v>
      </c>
      <c r="R2" s="61" t="s">
        <v>277</v>
      </c>
      <c r="S2" s="51" t="s">
        <v>279</v>
      </c>
      <c r="T2" s="61" t="s">
        <v>203</v>
      </c>
      <c r="U2" s="51" t="s">
        <v>116</v>
      </c>
      <c r="V2" s="51" t="s">
        <v>204</v>
      </c>
      <c r="W2" s="64" t="s">
        <v>918</v>
      </c>
      <c r="X2" s="61" t="s">
        <v>115</v>
      </c>
      <c r="Y2" s="61" t="s">
        <v>37</v>
      </c>
      <c r="Z2" s="61" t="s">
        <v>221</v>
      </c>
      <c r="AA2" s="3" t="s">
        <v>897</v>
      </c>
      <c r="AB2" s="73"/>
      <c r="AC2" s="73"/>
      <c r="AD2" s="52" t="s">
        <v>897</v>
      </c>
      <c r="AE2" s="4"/>
      <c r="AF2" s="67"/>
      <c r="AG2" s="70"/>
    </row>
    <row r="3" spans="1:33" ht="14.1" customHeight="1">
      <c r="A3" s="53"/>
      <c r="B3" s="54"/>
      <c r="C3" s="54"/>
      <c r="D3" s="54"/>
      <c r="E3" s="55"/>
      <c r="F3" s="75">
        <v>1578</v>
      </c>
      <c r="G3" s="56"/>
      <c r="H3" s="57"/>
      <c r="I3" s="56"/>
      <c r="J3" s="57"/>
      <c r="K3" s="57" t="s">
        <v>889</v>
      </c>
      <c r="L3" s="57"/>
      <c r="M3" s="57"/>
      <c r="N3" s="56"/>
      <c r="O3" s="57"/>
      <c r="P3" s="57"/>
      <c r="Q3" s="57"/>
      <c r="R3" s="57"/>
      <c r="S3" s="76">
        <v>73.11</v>
      </c>
      <c r="T3" s="57"/>
      <c r="U3" s="58"/>
      <c r="V3" s="58"/>
      <c r="W3" s="65">
        <v>20</v>
      </c>
      <c r="X3" s="57"/>
      <c r="Y3" s="57"/>
      <c r="Z3" s="57"/>
      <c r="AA3" s="57"/>
      <c r="AB3" s="74"/>
      <c r="AC3" s="74"/>
      <c r="AD3" s="63" t="s">
        <v>916</v>
      </c>
      <c r="AE3" s="60"/>
      <c r="AF3" s="68"/>
      <c r="AG3" s="71"/>
    </row>
    <row r="4" spans="1:33" ht="15.95" customHeight="1">
      <c r="A4" s="37" t="s">
        <v>145</v>
      </c>
      <c r="B4" s="37" t="s">
        <v>285</v>
      </c>
      <c r="C4" s="37" t="s">
        <v>211</v>
      </c>
      <c r="D4" s="37" t="s">
        <v>286</v>
      </c>
      <c r="E4" s="5">
        <v>126.84</v>
      </c>
      <c r="F4" s="2">
        <f>SUM(E4*$F$3)</f>
        <v>200153.52000000002</v>
      </c>
      <c r="G4" s="35">
        <v>59240.31</v>
      </c>
      <c r="H4" s="7">
        <v>4596</v>
      </c>
      <c r="I4" s="2">
        <f t="shared" ref="I4:I67" si="0">ROUND(H4*0.75,2)</f>
        <v>3447</v>
      </c>
      <c r="J4" s="38">
        <v>10363</v>
      </c>
      <c r="K4" s="38">
        <v>0</v>
      </c>
      <c r="L4" s="38">
        <v>0</v>
      </c>
      <c r="M4" s="38">
        <v>44306</v>
      </c>
      <c r="N4" s="2">
        <f t="shared" ref="N4:N67" si="1">SUM(G4+I4+J4+K4+L4+M4)</f>
        <v>117356.31</v>
      </c>
      <c r="O4" s="8">
        <f t="shared" ref="O4:O67" si="2">IF(F4&gt;N4,ROUND(SUM(F4-N4),0),0)</f>
        <v>82797</v>
      </c>
      <c r="P4" s="30">
        <v>97</v>
      </c>
      <c r="Q4" s="30">
        <v>55</v>
      </c>
      <c r="R4" s="8">
        <f t="shared" ref="R4:R67" si="3">ROUND(SUM(P4*Q4*1.39),0)</f>
        <v>7416</v>
      </c>
      <c r="S4" s="9">
        <f>ROUND(SUM(E4*$S$3),4)</f>
        <v>9273.2723999999998</v>
      </c>
      <c r="T4" s="36">
        <v>3949353</v>
      </c>
      <c r="U4" s="9">
        <f t="shared" ref="U4" si="4">ROUND(T4/1000,4)</f>
        <v>3949.3530000000001</v>
      </c>
      <c r="V4" s="9">
        <f t="shared" ref="V4" si="5">IF(S4-U4&lt;0,0,S4-U4)</f>
        <v>5323.9193999999998</v>
      </c>
      <c r="W4" s="8">
        <f t="shared" ref="W4:W67" si="6">IF(V4&gt;0,ROUND(SUM(V4*$W$3),0),0)</f>
        <v>106478</v>
      </c>
      <c r="X4" s="8">
        <f t="shared" ref="X4:X67" si="7">SUM(O4+R4+W4)</f>
        <v>196691</v>
      </c>
      <c r="Y4" s="11">
        <v>0</v>
      </c>
      <c r="Z4" s="6">
        <v>0</v>
      </c>
      <c r="AA4" s="8">
        <f t="shared" ref="AA4:AA67" si="8">ROUND(X4+Z4,0)</f>
        <v>196691</v>
      </c>
      <c r="AB4" s="12">
        <v>0</v>
      </c>
      <c r="AC4" s="12">
        <v>8084</v>
      </c>
      <c r="AD4" s="13">
        <f t="shared" ref="AD4:AD67" si="9">SUM(AA4+AB4-AC4)</f>
        <v>188607</v>
      </c>
      <c r="AE4" s="8" t="e">
        <f>IF(#REF!=0," ",#REF!)</f>
        <v>#REF!</v>
      </c>
      <c r="AF4" s="39" t="str">
        <f t="shared" ref="AF4:AF67" si="10">IF(O4&gt;0," ",1)</f>
        <v xml:space="preserve"> </v>
      </c>
      <c r="AG4" s="40" t="str">
        <f t="shared" ref="AG4:AG67" si="11">IF(W4&gt;0," ",1)</f>
        <v xml:space="preserve"> </v>
      </c>
    </row>
    <row r="5" spans="1:33" ht="15.95" customHeight="1">
      <c r="A5" s="37" t="s">
        <v>145</v>
      </c>
      <c r="B5" s="37" t="s">
        <v>285</v>
      </c>
      <c r="C5" s="37" t="s">
        <v>42</v>
      </c>
      <c r="D5" s="37" t="s">
        <v>287</v>
      </c>
      <c r="E5" s="5">
        <v>354.38</v>
      </c>
      <c r="F5" s="2">
        <f t="shared" ref="F5:F68" si="12">SUM(E5*$F$3)</f>
        <v>559211.64</v>
      </c>
      <c r="G5" s="35">
        <v>40925.629999999997</v>
      </c>
      <c r="H5" s="7">
        <v>11738</v>
      </c>
      <c r="I5" s="2">
        <f t="shared" si="0"/>
        <v>8803.5</v>
      </c>
      <c r="J5" s="38">
        <v>26589</v>
      </c>
      <c r="K5" s="38">
        <v>0</v>
      </c>
      <c r="L5" s="38">
        <v>0</v>
      </c>
      <c r="M5" s="38">
        <v>26822</v>
      </c>
      <c r="N5" s="2">
        <f t="shared" si="1"/>
        <v>103140.13</v>
      </c>
      <c r="O5" s="8">
        <f t="shared" si="2"/>
        <v>456072</v>
      </c>
      <c r="P5" s="30">
        <v>55</v>
      </c>
      <c r="Q5" s="30">
        <v>157</v>
      </c>
      <c r="R5" s="8">
        <f t="shared" si="3"/>
        <v>12003</v>
      </c>
      <c r="S5" s="9">
        <f t="shared" ref="S5:S68" si="13">ROUND(SUM(E5*$S$3),4)</f>
        <v>25908.721799999999</v>
      </c>
      <c r="T5" s="36">
        <v>2728375</v>
      </c>
      <c r="U5" s="9">
        <f t="shared" ref="U5:U68" si="14">ROUND(T5/1000,4)</f>
        <v>2728.375</v>
      </c>
      <c r="V5" s="9">
        <f t="shared" ref="V5:V68" si="15">IF(S5-U5&lt;0,0,S5-U5)</f>
        <v>23180.346799999999</v>
      </c>
      <c r="W5" s="8">
        <f t="shared" si="6"/>
        <v>463607</v>
      </c>
      <c r="X5" s="8">
        <f t="shared" si="7"/>
        <v>931682</v>
      </c>
      <c r="Y5" s="11">
        <v>0</v>
      </c>
      <c r="Z5" s="6">
        <v>0</v>
      </c>
      <c r="AA5" s="8">
        <f t="shared" si="8"/>
        <v>931682</v>
      </c>
      <c r="AB5" s="12">
        <v>0</v>
      </c>
      <c r="AC5" s="12">
        <v>0</v>
      </c>
      <c r="AD5" s="13">
        <f t="shared" si="9"/>
        <v>931682</v>
      </c>
      <c r="AE5" s="8" t="e">
        <f>IF(#REF!=0," ",#REF!)</f>
        <v>#REF!</v>
      </c>
      <c r="AF5" s="39" t="str">
        <f t="shared" si="10"/>
        <v xml:space="preserve"> </v>
      </c>
      <c r="AG5" s="40" t="str">
        <f t="shared" si="11"/>
        <v xml:space="preserve"> </v>
      </c>
    </row>
    <row r="6" spans="1:33" ht="15.95" customHeight="1">
      <c r="A6" s="37" t="s">
        <v>145</v>
      </c>
      <c r="B6" s="37" t="s">
        <v>285</v>
      </c>
      <c r="C6" s="37" t="s">
        <v>148</v>
      </c>
      <c r="D6" s="37" t="s">
        <v>288</v>
      </c>
      <c r="E6" s="5">
        <v>1121.01</v>
      </c>
      <c r="F6" s="2">
        <f t="shared" si="12"/>
        <v>1768953.78</v>
      </c>
      <c r="G6" s="35">
        <v>46032.24</v>
      </c>
      <c r="H6" s="7">
        <v>41330</v>
      </c>
      <c r="I6" s="2">
        <f t="shared" si="0"/>
        <v>30997.5</v>
      </c>
      <c r="J6" s="38">
        <v>93968</v>
      </c>
      <c r="K6" s="38">
        <v>0</v>
      </c>
      <c r="L6" s="38">
        <v>0</v>
      </c>
      <c r="M6" s="38">
        <v>29222</v>
      </c>
      <c r="N6" s="2">
        <f t="shared" si="1"/>
        <v>200219.74</v>
      </c>
      <c r="O6" s="8">
        <f t="shared" si="2"/>
        <v>1568734</v>
      </c>
      <c r="P6" s="30">
        <v>33</v>
      </c>
      <c r="Q6" s="30">
        <v>214</v>
      </c>
      <c r="R6" s="8">
        <f t="shared" si="3"/>
        <v>9816</v>
      </c>
      <c r="S6" s="9">
        <f t="shared" si="13"/>
        <v>81957.041100000002</v>
      </c>
      <c r="T6" s="36">
        <v>3068816</v>
      </c>
      <c r="U6" s="9">
        <f t="shared" si="14"/>
        <v>3068.8159999999998</v>
      </c>
      <c r="V6" s="9">
        <f t="shared" si="15"/>
        <v>78888.225099999996</v>
      </c>
      <c r="W6" s="8">
        <f t="shared" si="6"/>
        <v>1577765</v>
      </c>
      <c r="X6" s="8">
        <f t="shared" si="7"/>
        <v>3156315</v>
      </c>
      <c r="Y6" s="11">
        <v>0</v>
      </c>
      <c r="Z6" s="6">
        <v>0</v>
      </c>
      <c r="AA6" s="8">
        <f t="shared" si="8"/>
        <v>3156315</v>
      </c>
      <c r="AB6" s="12">
        <v>0</v>
      </c>
      <c r="AC6" s="12">
        <v>0</v>
      </c>
      <c r="AD6" s="13">
        <f t="shared" si="9"/>
        <v>3156315</v>
      </c>
      <c r="AE6" s="8" t="e">
        <f>IF(#REF!=0," ",#REF!)</f>
        <v>#REF!</v>
      </c>
      <c r="AF6" s="39" t="str">
        <f t="shared" si="10"/>
        <v xml:space="preserve"> </v>
      </c>
      <c r="AG6" s="40" t="str">
        <f t="shared" si="11"/>
        <v xml:space="preserve"> </v>
      </c>
    </row>
    <row r="7" spans="1:33" ht="15.95" customHeight="1">
      <c r="A7" s="37" t="s">
        <v>145</v>
      </c>
      <c r="B7" s="37" t="s">
        <v>285</v>
      </c>
      <c r="C7" s="37" t="s">
        <v>149</v>
      </c>
      <c r="D7" s="37" t="s">
        <v>289</v>
      </c>
      <c r="E7" s="5">
        <v>361.16</v>
      </c>
      <c r="F7" s="2">
        <f t="shared" si="12"/>
        <v>569910.48</v>
      </c>
      <c r="G7" s="35">
        <v>16721.12</v>
      </c>
      <c r="H7" s="7">
        <v>11791</v>
      </c>
      <c r="I7" s="2">
        <f t="shared" si="0"/>
        <v>8843.25</v>
      </c>
      <c r="J7" s="38">
        <v>26812</v>
      </c>
      <c r="K7" s="38">
        <v>0</v>
      </c>
      <c r="L7" s="38">
        <v>0</v>
      </c>
      <c r="M7" s="38">
        <v>10565</v>
      </c>
      <c r="N7" s="2">
        <f t="shared" si="1"/>
        <v>62941.369999999995</v>
      </c>
      <c r="O7" s="8">
        <f t="shared" si="2"/>
        <v>506969</v>
      </c>
      <c r="P7" s="30">
        <v>42</v>
      </c>
      <c r="Q7" s="30">
        <v>168</v>
      </c>
      <c r="R7" s="8">
        <f t="shared" si="3"/>
        <v>9808</v>
      </c>
      <c r="S7" s="9">
        <f t="shared" si="13"/>
        <v>26404.407599999999</v>
      </c>
      <c r="T7" s="36">
        <v>1114741</v>
      </c>
      <c r="U7" s="9">
        <f t="shared" si="14"/>
        <v>1114.741</v>
      </c>
      <c r="V7" s="9">
        <f t="shared" si="15"/>
        <v>25289.666599999997</v>
      </c>
      <c r="W7" s="8">
        <f t="shared" si="6"/>
        <v>505793</v>
      </c>
      <c r="X7" s="8">
        <f t="shared" si="7"/>
        <v>1022570</v>
      </c>
      <c r="Y7" s="11">
        <v>0</v>
      </c>
      <c r="Z7" s="6">
        <v>0</v>
      </c>
      <c r="AA7" s="8">
        <f t="shared" si="8"/>
        <v>1022570</v>
      </c>
      <c r="AB7" s="12">
        <v>0</v>
      </c>
      <c r="AC7" s="12">
        <v>0</v>
      </c>
      <c r="AD7" s="13">
        <f t="shared" si="9"/>
        <v>1022570</v>
      </c>
      <c r="AE7" s="8" t="e">
        <f>IF(#REF!=0," ",#REF!)</f>
        <v>#REF!</v>
      </c>
      <c r="AF7" s="39" t="str">
        <f t="shared" si="10"/>
        <v xml:space="preserve"> </v>
      </c>
      <c r="AG7" s="40" t="str">
        <f t="shared" si="11"/>
        <v xml:space="preserve"> </v>
      </c>
    </row>
    <row r="8" spans="1:33" ht="15.95" customHeight="1">
      <c r="A8" s="37" t="s">
        <v>145</v>
      </c>
      <c r="B8" s="37" t="s">
        <v>285</v>
      </c>
      <c r="C8" s="37" t="s">
        <v>40</v>
      </c>
      <c r="D8" s="37" t="s">
        <v>290</v>
      </c>
      <c r="E8" s="5">
        <v>573.13</v>
      </c>
      <c r="F8" s="2">
        <f t="shared" si="12"/>
        <v>904399.14</v>
      </c>
      <c r="G8" s="35">
        <v>42544.25</v>
      </c>
      <c r="H8" s="7">
        <v>22048</v>
      </c>
      <c r="I8" s="2">
        <f t="shared" si="0"/>
        <v>16536</v>
      </c>
      <c r="J8" s="38">
        <v>50155</v>
      </c>
      <c r="K8" s="38">
        <v>0</v>
      </c>
      <c r="L8" s="38">
        <v>0</v>
      </c>
      <c r="M8" s="38">
        <v>15386</v>
      </c>
      <c r="N8" s="2">
        <f t="shared" si="1"/>
        <v>124621.25</v>
      </c>
      <c r="O8" s="8">
        <f t="shared" si="2"/>
        <v>779778</v>
      </c>
      <c r="P8" s="30">
        <v>33</v>
      </c>
      <c r="Q8" s="30">
        <v>326</v>
      </c>
      <c r="R8" s="8">
        <f t="shared" si="3"/>
        <v>14954</v>
      </c>
      <c r="S8" s="9">
        <f t="shared" si="13"/>
        <v>41901.534299999999</v>
      </c>
      <c r="T8" s="36">
        <v>2836283</v>
      </c>
      <c r="U8" s="9">
        <f t="shared" si="14"/>
        <v>2836.2829999999999</v>
      </c>
      <c r="V8" s="9">
        <f t="shared" si="15"/>
        <v>39065.251299999996</v>
      </c>
      <c r="W8" s="8">
        <f t="shared" si="6"/>
        <v>781305</v>
      </c>
      <c r="X8" s="8">
        <f t="shared" si="7"/>
        <v>1576037</v>
      </c>
      <c r="Y8" s="11">
        <v>0</v>
      </c>
      <c r="Z8" s="6">
        <v>0</v>
      </c>
      <c r="AA8" s="8">
        <f t="shared" si="8"/>
        <v>1576037</v>
      </c>
      <c r="AB8" s="12">
        <v>0</v>
      </c>
      <c r="AC8" s="12">
        <v>0</v>
      </c>
      <c r="AD8" s="13">
        <f t="shared" si="9"/>
        <v>1576037</v>
      </c>
      <c r="AE8" s="8" t="e">
        <f>IF(#REF!=0," ",#REF!)</f>
        <v>#REF!</v>
      </c>
      <c r="AF8" s="39" t="str">
        <f t="shared" si="10"/>
        <v xml:space="preserve"> </v>
      </c>
      <c r="AG8" s="40" t="str">
        <f t="shared" si="11"/>
        <v xml:space="preserve"> </v>
      </c>
    </row>
    <row r="9" spans="1:33" ht="15.95" customHeight="1">
      <c r="A9" s="37" t="s">
        <v>145</v>
      </c>
      <c r="B9" s="37" t="s">
        <v>285</v>
      </c>
      <c r="C9" s="37" t="s">
        <v>41</v>
      </c>
      <c r="D9" s="37" t="s">
        <v>291</v>
      </c>
      <c r="E9" s="5">
        <v>250.57</v>
      </c>
      <c r="F9" s="2">
        <f t="shared" si="12"/>
        <v>395399.45999999996</v>
      </c>
      <c r="G9" s="35">
        <v>13780.11</v>
      </c>
      <c r="H9" s="7">
        <v>8589</v>
      </c>
      <c r="I9" s="2">
        <f t="shared" si="0"/>
        <v>6441.75</v>
      </c>
      <c r="J9" s="38">
        <v>19558</v>
      </c>
      <c r="K9" s="38">
        <v>0</v>
      </c>
      <c r="L9" s="38">
        <v>0</v>
      </c>
      <c r="M9" s="38">
        <v>6058</v>
      </c>
      <c r="N9" s="2">
        <f t="shared" si="1"/>
        <v>45837.86</v>
      </c>
      <c r="O9" s="8">
        <f t="shared" si="2"/>
        <v>349562</v>
      </c>
      <c r="P9" s="30">
        <v>33</v>
      </c>
      <c r="Q9" s="30">
        <v>124</v>
      </c>
      <c r="R9" s="8">
        <f t="shared" si="3"/>
        <v>5688</v>
      </c>
      <c r="S9" s="9">
        <f t="shared" si="13"/>
        <v>18319.172699999999</v>
      </c>
      <c r="T9" s="36">
        <v>918674</v>
      </c>
      <c r="U9" s="9">
        <f t="shared" si="14"/>
        <v>918.67399999999998</v>
      </c>
      <c r="V9" s="9">
        <f t="shared" si="15"/>
        <v>17400.4987</v>
      </c>
      <c r="W9" s="8">
        <f t="shared" si="6"/>
        <v>348010</v>
      </c>
      <c r="X9" s="8">
        <f t="shared" si="7"/>
        <v>703260</v>
      </c>
      <c r="Y9" s="11">
        <v>0</v>
      </c>
      <c r="Z9" s="6">
        <v>0</v>
      </c>
      <c r="AA9" s="8">
        <f t="shared" si="8"/>
        <v>703260</v>
      </c>
      <c r="AB9" s="12">
        <v>0</v>
      </c>
      <c r="AC9" s="12">
        <v>14592</v>
      </c>
      <c r="AD9" s="13">
        <f t="shared" si="9"/>
        <v>688668</v>
      </c>
      <c r="AE9" s="8" t="e">
        <f>IF(#REF!=0," ",#REF!)</f>
        <v>#REF!</v>
      </c>
      <c r="AF9" s="39" t="str">
        <f t="shared" si="10"/>
        <v xml:space="preserve"> </v>
      </c>
      <c r="AG9" s="40" t="str">
        <f t="shared" si="11"/>
        <v xml:space="preserve"> </v>
      </c>
    </row>
    <row r="10" spans="1:33" ht="15.95" customHeight="1">
      <c r="A10" s="37" t="s">
        <v>145</v>
      </c>
      <c r="B10" s="37" t="s">
        <v>285</v>
      </c>
      <c r="C10" s="37" t="s">
        <v>213</v>
      </c>
      <c r="D10" s="37" t="s">
        <v>292</v>
      </c>
      <c r="E10" s="5">
        <v>143.91999999999999</v>
      </c>
      <c r="F10" s="2">
        <f t="shared" si="12"/>
        <v>227105.75999999998</v>
      </c>
      <c r="G10" s="35">
        <v>22045.22</v>
      </c>
      <c r="H10" s="7">
        <v>4601</v>
      </c>
      <c r="I10" s="2">
        <f t="shared" si="0"/>
        <v>3450.75</v>
      </c>
      <c r="J10" s="38">
        <v>10376</v>
      </c>
      <c r="K10" s="38">
        <v>0</v>
      </c>
      <c r="L10" s="38">
        <v>0</v>
      </c>
      <c r="M10" s="38">
        <v>15647</v>
      </c>
      <c r="N10" s="2">
        <f t="shared" si="1"/>
        <v>51518.97</v>
      </c>
      <c r="O10" s="8">
        <f t="shared" si="2"/>
        <v>175587</v>
      </c>
      <c r="P10" s="30">
        <v>88</v>
      </c>
      <c r="Q10" s="30">
        <v>62</v>
      </c>
      <c r="R10" s="8">
        <f t="shared" si="3"/>
        <v>7584</v>
      </c>
      <c r="S10" s="9">
        <f t="shared" si="13"/>
        <v>10521.9912</v>
      </c>
      <c r="T10" s="36">
        <v>1469681</v>
      </c>
      <c r="U10" s="9">
        <f t="shared" si="14"/>
        <v>1469.681</v>
      </c>
      <c r="V10" s="9">
        <f t="shared" si="15"/>
        <v>9052.3101999999999</v>
      </c>
      <c r="W10" s="8">
        <f t="shared" si="6"/>
        <v>181046</v>
      </c>
      <c r="X10" s="8">
        <f t="shared" si="7"/>
        <v>364217</v>
      </c>
      <c r="Y10" s="11">
        <v>0</v>
      </c>
      <c r="Z10" s="6">
        <v>0</v>
      </c>
      <c r="AA10" s="8">
        <f t="shared" si="8"/>
        <v>364217</v>
      </c>
      <c r="AB10" s="12">
        <v>0</v>
      </c>
      <c r="AC10" s="12">
        <v>0</v>
      </c>
      <c r="AD10" s="13">
        <f t="shared" si="9"/>
        <v>364217</v>
      </c>
      <c r="AE10" s="8" t="e">
        <f>IF(#REF!=0," ",#REF!)</f>
        <v>#REF!</v>
      </c>
      <c r="AF10" s="39" t="str">
        <f t="shared" si="10"/>
        <v xml:space="preserve"> </v>
      </c>
      <c r="AG10" s="40" t="str">
        <f t="shared" si="11"/>
        <v xml:space="preserve"> </v>
      </c>
    </row>
    <row r="11" spans="1:33" ht="15.95" customHeight="1">
      <c r="A11" s="37" t="s">
        <v>145</v>
      </c>
      <c r="B11" s="37" t="s">
        <v>285</v>
      </c>
      <c r="C11" s="37" t="s">
        <v>214</v>
      </c>
      <c r="D11" s="37" t="s">
        <v>293</v>
      </c>
      <c r="E11" s="5">
        <v>630.48</v>
      </c>
      <c r="F11" s="2">
        <f t="shared" si="12"/>
        <v>994897.44000000006</v>
      </c>
      <c r="G11" s="35">
        <v>123028.11</v>
      </c>
      <c r="H11" s="7">
        <v>23937</v>
      </c>
      <c r="I11" s="2">
        <f t="shared" si="0"/>
        <v>17952.75</v>
      </c>
      <c r="J11" s="38">
        <v>54344</v>
      </c>
      <c r="K11" s="38">
        <v>0</v>
      </c>
      <c r="L11" s="38">
        <v>116376</v>
      </c>
      <c r="M11" s="38">
        <v>38556</v>
      </c>
      <c r="N11" s="2">
        <f t="shared" si="1"/>
        <v>350256.86</v>
      </c>
      <c r="O11" s="8">
        <f t="shared" si="2"/>
        <v>644641</v>
      </c>
      <c r="P11" s="30">
        <v>57</v>
      </c>
      <c r="Q11" s="30">
        <v>284</v>
      </c>
      <c r="R11" s="8">
        <f t="shared" si="3"/>
        <v>22501</v>
      </c>
      <c r="S11" s="9">
        <f t="shared" si="13"/>
        <v>46094.392800000001</v>
      </c>
      <c r="T11" s="36">
        <v>8201874</v>
      </c>
      <c r="U11" s="9">
        <f t="shared" si="14"/>
        <v>8201.8739999999998</v>
      </c>
      <c r="V11" s="9">
        <f t="shared" si="15"/>
        <v>37892.518800000005</v>
      </c>
      <c r="W11" s="8">
        <f t="shared" si="6"/>
        <v>757850</v>
      </c>
      <c r="X11" s="8">
        <f t="shared" si="7"/>
        <v>1424992</v>
      </c>
      <c r="Y11" s="11">
        <v>0</v>
      </c>
      <c r="Z11" s="6">
        <v>0</v>
      </c>
      <c r="AA11" s="8">
        <f t="shared" si="8"/>
        <v>1424992</v>
      </c>
      <c r="AB11" s="12">
        <v>0</v>
      </c>
      <c r="AC11" s="12">
        <v>0</v>
      </c>
      <c r="AD11" s="13">
        <f t="shared" si="9"/>
        <v>1424992</v>
      </c>
      <c r="AE11" s="8" t="e">
        <f>IF(#REF!=0," ",#REF!)</f>
        <v>#REF!</v>
      </c>
      <c r="AF11" s="39" t="str">
        <f t="shared" si="10"/>
        <v xml:space="preserve"> </v>
      </c>
      <c r="AG11" s="40" t="str">
        <f t="shared" si="11"/>
        <v xml:space="preserve"> </v>
      </c>
    </row>
    <row r="12" spans="1:33" ht="15.95" customHeight="1">
      <c r="A12" s="37" t="s">
        <v>145</v>
      </c>
      <c r="B12" s="37" t="s">
        <v>285</v>
      </c>
      <c r="C12" s="37" t="s">
        <v>215</v>
      </c>
      <c r="D12" s="37" t="s">
        <v>294</v>
      </c>
      <c r="E12" s="5">
        <v>1848.32</v>
      </c>
      <c r="F12" s="2">
        <f t="shared" si="12"/>
        <v>2916648.96</v>
      </c>
      <c r="G12" s="35">
        <v>339365.64</v>
      </c>
      <c r="H12" s="7">
        <v>72869</v>
      </c>
      <c r="I12" s="2">
        <f t="shared" si="0"/>
        <v>54651.75</v>
      </c>
      <c r="J12" s="38">
        <v>165891</v>
      </c>
      <c r="K12" s="38">
        <v>0</v>
      </c>
      <c r="L12" s="38">
        <v>316305</v>
      </c>
      <c r="M12" s="38">
        <v>125130</v>
      </c>
      <c r="N12" s="2">
        <f t="shared" si="1"/>
        <v>1001343.39</v>
      </c>
      <c r="O12" s="8">
        <f t="shared" si="2"/>
        <v>1915306</v>
      </c>
      <c r="P12" s="30">
        <v>62</v>
      </c>
      <c r="Q12" s="30">
        <v>934</v>
      </c>
      <c r="R12" s="8">
        <f t="shared" si="3"/>
        <v>80492</v>
      </c>
      <c r="S12" s="9">
        <f t="shared" si="13"/>
        <v>135130.6752</v>
      </c>
      <c r="T12" s="36">
        <v>22624376</v>
      </c>
      <c r="U12" s="9">
        <f t="shared" si="14"/>
        <v>22624.376</v>
      </c>
      <c r="V12" s="9">
        <f t="shared" si="15"/>
        <v>112506.29919999999</v>
      </c>
      <c r="W12" s="8">
        <f t="shared" si="6"/>
        <v>2250126</v>
      </c>
      <c r="X12" s="8">
        <f t="shared" si="7"/>
        <v>4245924</v>
      </c>
      <c r="Y12" s="11">
        <v>0</v>
      </c>
      <c r="Z12" s="6">
        <v>0</v>
      </c>
      <c r="AA12" s="8">
        <f t="shared" si="8"/>
        <v>4245924</v>
      </c>
      <c r="AB12" s="12">
        <v>0</v>
      </c>
      <c r="AC12" s="12">
        <v>0</v>
      </c>
      <c r="AD12" s="13">
        <f t="shared" si="9"/>
        <v>4245924</v>
      </c>
      <c r="AE12" s="8" t="e">
        <f>IF(#REF!=0," ",#REF!)</f>
        <v>#REF!</v>
      </c>
      <c r="AF12" s="39" t="str">
        <f t="shared" si="10"/>
        <v xml:space="preserve"> </v>
      </c>
      <c r="AG12" s="40" t="str">
        <f t="shared" si="11"/>
        <v xml:space="preserve"> </v>
      </c>
    </row>
    <row r="13" spans="1:33" ht="15.95" customHeight="1">
      <c r="A13" s="37" t="s">
        <v>145</v>
      </c>
      <c r="B13" s="37" t="s">
        <v>285</v>
      </c>
      <c r="C13" s="37" t="s">
        <v>216</v>
      </c>
      <c r="D13" s="37" t="s">
        <v>295</v>
      </c>
      <c r="E13" s="5">
        <v>2325.9899999999998</v>
      </c>
      <c r="F13" s="2">
        <f t="shared" si="12"/>
        <v>3670412.2199999997</v>
      </c>
      <c r="G13" s="35">
        <v>406046.33</v>
      </c>
      <c r="H13" s="7">
        <v>88255</v>
      </c>
      <c r="I13" s="2">
        <f t="shared" si="0"/>
        <v>66191.25</v>
      </c>
      <c r="J13" s="38">
        <v>200449</v>
      </c>
      <c r="K13" s="38">
        <v>0</v>
      </c>
      <c r="L13" s="38">
        <v>457118</v>
      </c>
      <c r="M13" s="38">
        <v>83354</v>
      </c>
      <c r="N13" s="2">
        <f t="shared" si="1"/>
        <v>1213158.58</v>
      </c>
      <c r="O13" s="8">
        <f t="shared" si="2"/>
        <v>2457254</v>
      </c>
      <c r="P13" s="30">
        <v>66</v>
      </c>
      <c r="Q13" s="30">
        <v>955</v>
      </c>
      <c r="R13" s="8">
        <f t="shared" si="3"/>
        <v>87612</v>
      </c>
      <c r="S13" s="9">
        <f t="shared" si="13"/>
        <v>170053.12890000001</v>
      </c>
      <c r="T13" s="36">
        <v>27069755</v>
      </c>
      <c r="U13" s="9">
        <f t="shared" si="14"/>
        <v>27069.755000000001</v>
      </c>
      <c r="V13" s="9">
        <f t="shared" si="15"/>
        <v>142983.37390000001</v>
      </c>
      <c r="W13" s="8">
        <f t="shared" si="6"/>
        <v>2859667</v>
      </c>
      <c r="X13" s="8">
        <f t="shared" si="7"/>
        <v>5404533</v>
      </c>
      <c r="Y13" s="11">
        <v>0</v>
      </c>
      <c r="Z13" s="6">
        <v>0</v>
      </c>
      <c r="AA13" s="8">
        <f t="shared" si="8"/>
        <v>5404533</v>
      </c>
      <c r="AB13" s="12">
        <v>0</v>
      </c>
      <c r="AC13" s="12">
        <v>0</v>
      </c>
      <c r="AD13" s="13">
        <f t="shared" si="9"/>
        <v>5404533</v>
      </c>
      <c r="AE13" s="8" t="e">
        <f>IF(#REF!=0," ",#REF!)</f>
        <v>#REF!</v>
      </c>
      <c r="AF13" s="39" t="str">
        <f t="shared" si="10"/>
        <v xml:space="preserve"> </v>
      </c>
      <c r="AG13" s="40" t="str">
        <f t="shared" si="11"/>
        <v xml:space="preserve"> </v>
      </c>
    </row>
    <row r="14" spans="1:33" ht="15.95" customHeight="1">
      <c r="A14" s="37" t="s">
        <v>145</v>
      </c>
      <c r="B14" s="37" t="s">
        <v>285</v>
      </c>
      <c r="C14" s="37" t="s">
        <v>246</v>
      </c>
      <c r="D14" s="37" t="s">
        <v>296</v>
      </c>
      <c r="E14" s="5">
        <v>329.66</v>
      </c>
      <c r="F14" s="2">
        <f t="shared" si="12"/>
        <v>520203.48000000004</v>
      </c>
      <c r="G14" s="35">
        <v>25874.13</v>
      </c>
      <c r="H14" s="7">
        <v>11064</v>
      </c>
      <c r="I14" s="2">
        <f t="shared" si="0"/>
        <v>8298</v>
      </c>
      <c r="J14" s="38">
        <v>25102</v>
      </c>
      <c r="K14" s="38">
        <v>0</v>
      </c>
      <c r="L14" s="38">
        <v>78552</v>
      </c>
      <c r="M14" s="38">
        <v>13297</v>
      </c>
      <c r="N14" s="2">
        <f t="shared" si="1"/>
        <v>151123.13</v>
      </c>
      <c r="O14" s="8">
        <f t="shared" si="2"/>
        <v>369080</v>
      </c>
      <c r="P14" s="30">
        <v>106</v>
      </c>
      <c r="Q14" s="30">
        <v>107</v>
      </c>
      <c r="R14" s="8">
        <f t="shared" si="3"/>
        <v>15765</v>
      </c>
      <c r="S14" s="9">
        <f t="shared" si="13"/>
        <v>24101.442599999998</v>
      </c>
      <c r="T14" s="36">
        <v>1724942</v>
      </c>
      <c r="U14" s="9">
        <f t="shared" si="14"/>
        <v>1724.942</v>
      </c>
      <c r="V14" s="9">
        <f t="shared" si="15"/>
        <v>22376.500599999999</v>
      </c>
      <c r="W14" s="8">
        <f t="shared" si="6"/>
        <v>447530</v>
      </c>
      <c r="X14" s="8">
        <f t="shared" si="7"/>
        <v>832375</v>
      </c>
      <c r="Y14" s="11">
        <v>0</v>
      </c>
      <c r="Z14" s="6">
        <v>0</v>
      </c>
      <c r="AA14" s="8">
        <f t="shared" si="8"/>
        <v>832375</v>
      </c>
      <c r="AB14" s="12">
        <v>0</v>
      </c>
      <c r="AC14" s="12">
        <v>0</v>
      </c>
      <c r="AD14" s="13">
        <f t="shared" si="9"/>
        <v>832375</v>
      </c>
      <c r="AE14" s="8" t="e">
        <f>IF(#REF!=0," ",#REF!)</f>
        <v>#REF!</v>
      </c>
      <c r="AF14" s="39" t="str">
        <f t="shared" si="10"/>
        <v xml:space="preserve"> </v>
      </c>
      <c r="AG14" s="40" t="str">
        <f t="shared" si="11"/>
        <v xml:space="preserve"> </v>
      </c>
    </row>
    <row r="15" spans="1:33" ht="15.95" customHeight="1">
      <c r="A15" s="37" t="s">
        <v>50</v>
      </c>
      <c r="B15" s="37" t="s">
        <v>297</v>
      </c>
      <c r="C15" s="37" t="s">
        <v>51</v>
      </c>
      <c r="D15" s="37" t="s">
        <v>298</v>
      </c>
      <c r="E15" s="5">
        <v>370.31</v>
      </c>
      <c r="F15" s="2">
        <f t="shared" si="12"/>
        <v>584349.18000000005</v>
      </c>
      <c r="G15" s="35">
        <v>288113.74</v>
      </c>
      <c r="H15" s="7">
        <v>51505</v>
      </c>
      <c r="I15" s="2">
        <f t="shared" si="0"/>
        <v>38628.75</v>
      </c>
      <c r="J15" s="38">
        <v>22973</v>
      </c>
      <c r="K15" s="38">
        <v>83287</v>
      </c>
      <c r="L15" s="38">
        <v>63336</v>
      </c>
      <c r="M15" s="38">
        <v>110982</v>
      </c>
      <c r="N15" s="2">
        <f t="shared" si="1"/>
        <v>607320.49</v>
      </c>
      <c r="O15" s="8">
        <f t="shared" si="2"/>
        <v>0</v>
      </c>
      <c r="P15" s="30">
        <v>147</v>
      </c>
      <c r="Q15" s="30">
        <v>121</v>
      </c>
      <c r="R15" s="8">
        <f t="shared" si="3"/>
        <v>24724</v>
      </c>
      <c r="S15" s="9">
        <f t="shared" si="13"/>
        <v>27073.364099999999</v>
      </c>
      <c r="T15" s="36">
        <v>15953142</v>
      </c>
      <c r="U15" s="9">
        <f t="shared" si="14"/>
        <v>15953.142</v>
      </c>
      <c r="V15" s="9">
        <f t="shared" si="15"/>
        <v>11120.222099999999</v>
      </c>
      <c r="W15" s="8">
        <f t="shared" si="6"/>
        <v>222404</v>
      </c>
      <c r="X15" s="8">
        <f t="shared" si="7"/>
        <v>247128</v>
      </c>
      <c r="Y15" s="11">
        <v>0</v>
      </c>
      <c r="Z15" s="6">
        <v>0</v>
      </c>
      <c r="AA15" s="8">
        <f t="shared" si="8"/>
        <v>247128</v>
      </c>
      <c r="AB15" s="12">
        <v>0</v>
      </c>
      <c r="AC15" s="12">
        <v>0</v>
      </c>
      <c r="AD15" s="13">
        <f t="shared" si="9"/>
        <v>247128</v>
      </c>
      <c r="AE15" s="8" t="e">
        <f>IF(#REF!=0," ",#REF!)</f>
        <v>#REF!</v>
      </c>
      <c r="AF15" s="39">
        <f t="shared" si="10"/>
        <v>1</v>
      </c>
      <c r="AG15" s="40" t="str">
        <f t="shared" si="11"/>
        <v xml:space="preserve"> </v>
      </c>
    </row>
    <row r="16" spans="1:33" ht="15.95" customHeight="1">
      <c r="A16" s="37" t="s">
        <v>50</v>
      </c>
      <c r="B16" s="37" t="s">
        <v>297</v>
      </c>
      <c r="C16" s="37" t="s">
        <v>52</v>
      </c>
      <c r="D16" s="37" t="s">
        <v>299</v>
      </c>
      <c r="E16" s="5">
        <v>535.17999999999995</v>
      </c>
      <c r="F16" s="2">
        <f t="shared" si="12"/>
        <v>844514.03999999992</v>
      </c>
      <c r="G16" s="35">
        <v>241763.09</v>
      </c>
      <c r="H16" s="7">
        <v>86630</v>
      </c>
      <c r="I16" s="2">
        <f t="shared" si="0"/>
        <v>64972.5</v>
      </c>
      <c r="J16" s="38">
        <v>38579</v>
      </c>
      <c r="K16" s="38">
        <v>141524</v>
      </c>
      <c r="L16" s="38">
        <v>160196</v>
      </c>
      <c r="M16" s="38">
        <v>80353</v>
      </c>
      <c r="N16" s="2">
        <f t="shared" si="1"/>
        <v>727387.59</v>
      </c>
      <c r="O16" s="8">
        <f t="shared" si="2"/>
        <v>117126</v>
      </c>
      <c r="P16" s="30">
        <v>167</v>
      </c>
      <c r="Q16" s="30">
        <v>36</v>
      </c>
      <c r="R16" s="8">
        <f t="shared" si="3"/>
        <v>8357</v>
      </c>
      <c r="S16" s="9">
        <f t="shared" si="13"/>
        <v>39127.0098</v>
      </c>
      <c r="T16" s="36">
        <v>12719581</v>
      </c>
      <c r="U16" s="9">
        <f t="shared" si="14"/>
        <v>12719.581</v>
      </c>
      <c r="V16" s="9">
        <f t="shared" si="15"/>
        <v>26407.428800000002</v>
      </c>
      <c r="W16" s="8">
        <f t="shared" si="6"/>
        <v>528149</v>
      </c>
      <c r="X16" s="8">
        <f t="shared" si="7"/>
        <v>653632</v>
      </c>
      <c r="Y16" s="11">
        <v>0</v>
      </c>
      <c r="Z16" s="6">
        <v>0</v>
      </c>
      <c r="AA16" s="8">
        <f t="shared" si="8"/>
        <v>653632</v>
      </c>
      <c r="AB16" s="12">
        <v>0</v>
      </c>
      <c r="AC16" s="12">
        <v>0</v>
      </c>
      <c r="AD16" s="13">
        <f t="shared" si="9"/>
        <v>653632</v>
      </c>
      <c r="AE16" s="8" t="e">
        <f>IF(#REF!=0," ",#REF!)</f>
        <v>#REF!</v>
      </c>
      <c r="AF16" s="39" t="str">
        <f t="shared" si="10"/>
        <v xml:space="preserve"> </v>
      </c>
      <c r="AG16" s="40" t="str">
        <f t="shared" si="11"/>
        <v xml:space="preserve"> </v>
      </c>
    </row>
    <row r="17" spans="1:33" ht="15.95" customHeight="1">
      <c r="A17" s="37" t="s">
        <v>50</v>
      </c>
      <c r="B17" s="37" t="s">
        <v>297</v>
      </c>
      <c r="C17" s="37" t="s">
        <v>77</v>
      </c>
      <c r="D17" s="37" t="s">
        <v>300</v>
      </c>
      <c r="E17" s="5">
        <v>527.70000000000005</v>
      </c>
      <c r="F17" s="2">
        <f t="shared" si="12"/>
        <v>832710.60000000009</v>
      </c>
      <c r="G17" s="35">
        <v>406141.53</v>
      </c>
      <c r="H17" s="7">
        <v>76033</v>
      </c>
      <c r="I17" s="2">
        <f t="shared" si="0"/>
        <v>57024.75</v>
      </c>
      <c r="J17" s="38">
        <v>34120</v>
      </c>
      <c r="K17" s="38">
        <v>124939</v>
      </c>
      <c r="L17" s="38">
        <v>173819</v>
      </c>
      <c r="M17" s="38">
        <v>106957</v>
      </c>
      <c r="N17" s="2">
        <f t="shared" si="1"/>
        <v>903001.28</v>
      </c>
      <c r="O17" s="8">
        <f t="shared" si="2"/>
        <v>0</v>
      </c>
      <c r="P17" s="30">
        <v>145</v>
      </c>
      <c r="Q17" s="30">
        <v>185</v>
      </c>
      <c r="R17" s="8">
        <f t="shared" si="3"/>
        <v>37287</v>
      </c>
      <c r="S17" s="9">
        <f t="shared" si="13"/>
        <v>38580.146999999997</v>
      </c>
      <c r="T17" s="36">
        <v>23274556</v>
      </c>
      <c r="U17" s="9">
        <f t="shared" si="14"/>
        <v>23274.556</v>
      </c>
      <c r="V17" s="9">
        <f t="shared" si="15"/>
        <v>15305.590999999997</v>
      </c>
      <c r="W17" s="8">
        <f t="shared" si="6"/>
        <v>306112</v>
      </c>
      <c r="X17" s="8">
        <f t="shared" si="7"/>
        <v>343399</v>
      </c>
      <c r="Y17" s="11">
        <v>0</v>
      </c>
      <c r="Z17" s="6">
        <v>0</v>
      </c>
      <c r="AA17" s="8">
        <f t="shared" si="8"/>
        <v>343399</v>
      </c>
      <c r="AB17" s="12">
        <v>0</v>
      </c>
      <c r="AC17" s="12">
        <v>2045</v>
      </c>
      <c r="AD17" s="13">
        <f t="shared" si="9"/>
        <v>341354</v>
      </c>
      <c r="AE17" s="8" t="e">
        <f>IF(#REF!=0," ",#REF!)</f>
        <v>#REF!</v>
      </c>
      <c r="AF17" s="39">
        <f t="shared" si="10"/>
        <v>1</v>
      </c>
      <c r="AG17" s="40" t="str">
        <f t="shared" si="11"/>
        <v xml:space="preserve"> </v>
      </c>
    </row>
    <row r="18" spans="1:33" ht="15.95" customHeight="1">
      <c r="A18" s="37" t="s">
        <v>78</v>
      </c>
      <c r="B18" s="37" t="s">
        <v>301</v>
      </c>
      <c r="C18" s="37" t="s">
        <v>79</v>
      </c>
      <c r="D18" s="37" t="s">
        <v>302</v>
      </c>
      <c r="E18" s="5">
        <v>430.98</v>
      </c>
      <c r="F18" s="2">
        <f t="shared" si="12"/>
        <v>680086.44000000006</v>
      </c>
      <c r="G18" s="35">
        <v>81832.350000000006</v>
      </c>
      <c r="H18" s="7">
        <v>24896</v>
      </c>
      <c r="I18" s="2">
        <f t="shared" si="0"/>
        <v>18672</v>
      </c>
      <c r="J18" s="38">
        <v>34948</v>
      </c>
      <c r="K18" s="38">
        <v>0</v>
      </c>
      <c r="L18" s="38">
        <v>0</v>
      </c>
      <c r="M18" s="38">
        <v>67117</v>
      </c>
      <c r="N18" s="2">
        <f t="shared" si="1"/>
        <v>202569.35</v>
      </c>
      <c r="O18" s="8">
        <f t="shared" si="2"/>
        <v>477517</v>
      </c>
      <c r="P18" s="30">
        <v>84</v>
      </c>
      <c r="Q18" s="30">
        <v>196</v>
      </c>
      <c r="R18" s="8">
        <f t="shared" si="3"/>
        <v>22885</v>
      </c>
      <c r="S18" s="9">
        <f t="shared" si="13"/>
        <v>31508.947800000002</v>
      </c>
      <c r="T18" s="36">
        <v>5455490</v>
      </c>
      <c r="U18" s="9">
        <f t="shared" si="14"/>
        <v>5455.49</v>
      </c>
      <c r="V18" s="9">
        <f t="shared" si="15"/>
        <v>26053.457800000004</v>
      </c>
      <c r="W18" s="8">
        <f t="shared" si="6"/>
        <v>521069</v>
      </c>
      <c r="X18" s="8">
        <f t="shared" si="7"/>
        <v>1021471</v>
      </c>
      <c r="Y18" s="11">
        <v>0</v>
      </c>
      <c r="Z18" s="6">
        <v>0</v>
      </c>
      <c r="AA18" s="8">
        <f t="shared" si="8"/>
        <v>1021471</v>
      </c>
      <c r="AB18" s="12">
        <v>0</v>
      </c>
      <c r="AC18" s="12">
        <v>0</v>
      </c>
      <c r="AD18" s="13">
        <f t="shared" si="9"/>
        <v>1021471</v>
      </c>
      <c r="AE18" s="8" t="e">
        <f>IF(#REF!=0," ",#REF!)</f>
        <v>#REF!</v>
      </c>
      <c r="AF18" s="39" t="str">
        <f t="shared" si="10"/>
        <v xml:space="preserve"> </v>
      </c>
      <c r="AG18" s="40" t="str">
        <f t="shared" si="11"/>
        <v xml:space="preserve"> </v>
      </c>
    </row>
    <row r="19" spans="1:33" ht="15.95" customHeight="1">
      <c r="A19" s="37" t="s">
        <v>78</v>
      </c>
      <c r="B19" s="37" t="s">
        <v>301</v>
      </c>
      <c r="C19" s="37" t="s">
        <v>148</v>
      </c>
      <c r="D19" s="37" t="s">
        <v>303</v>
      </c>
      <c r="E19" s="5">
        <v>428.01</v>
      </c>
      <c r="F19" s="2">
        <f t="shared" si="12"/>
        <v>675399.78</v>
      </c>
      <c r="G19" s="35">
        <v>58927.98</v>
      </c>
      <c r="H19" s="7">
        <v>22534</v>
      </c>
      <c r="I19" s="2">
        <f t="shared" si="0"/>
        <v>16900.5</v>
      </c>
      <c r="J19" s="38">
        <v>31716</v>
      </c>
      <c r="K19" s="38">
        <v>0</v>
      </c>
      <c r="L19" s="38">
        <v>0</v>
      </c>
      <c r="M19" s="38">
        <v>31892</v>
      </c>
      <c r="N19" s="2">
        <f t="shared" si="1"/>
        <v>139436.48000000001</v>
      </c>
      <c r="O19" s="8">
        <f t="shared" si="2"/>
        <v>535963</v>
      </c>
      <c r="P19" s="30">
        <v>86</v>
      </c>
      <c r="Q19" s="30">
        <v>170</v>
      </c>
      <c r="R19" s="8">
        <f t="shared" si="3"/>
        <v>20322</v>
      </c>
      <c r="S19" s="9">
        <f t="shared" si="13"/>
        <v>31291.811099999999</v>
      </c>
      <c r="T19" s="36">
        <v>3928532</v>
      </c>
      <c r="U19" s="9">
        <f t="shared" si="14"/>
        <v>3928.5320000000002</v>
      </c>
      <c r="V19" s="9">
        <f t="shared" si="15"/>
        <v>27363.2791</v>
      </c>
      <c r="W19" s="8">
        <f t="shared" si="6"/>
        <v>547266</v>
      </c>
      <c r="X19" s="8">
        <f t="shared" si="7"/>
        <v>1103551</v>
      </c>
      <c r="Y19" s="11">
        <v>0</v>
      </c>
      <c r="Z19" s="6">
        <v>0</v>
      </c>
      <c r="AA19" s="8">
        <f t="shared" si="8"/>
        <v>1103551</v>
      </c>
      <c r="AB19" s="12">
        <v>0</v>
      </c>
      <c r="AC19" s="12">
        <v>0</v>
      </c>
      <c r="AD19" s="13">
        <f t="shared" si="9"/>
        <v>1103551</v>
      </c>
      <c r="AE19" s="8" t="e">
        <f>IF(#REF!=0," ",#REF!)</f>
        <v>#REF!</v>
      </c>
      <c r="AF19" s="39" t="str">
        <f t="shared" si="10"/>
        <v xml:space="preserve"> </v>
      </c>
      <c r="AG19" s="40" t="str">
        <f t="shared" si="11"/>
        <v xml:space="preserve"> </v>
      </c>
    </row>
    <row r="20" spans="1:33" ht="15.95" customHeight="1">
      <c r="A20" s="37" t="s">
        <v>78</v>
      </c>
      <c r="B20" s="37" t="s">
        <v>301</v>
      </c>
      <c r="C20" s="37" t="s">
        <v>55</v>
      </c>
      <c r="D20" s="37" t="s">
        <v>304</v>
      </c>
      <c r="E20" s="5">
        <v>170.01</v>
      </c>
      <c r="F20" s="2">
        <f t="shared" si="12"/>
        <v>268275.77999999997</v>
      </c>
      <c r="G20" s="35">
        <v>38763.33</v>
      </c>
      <c r="H20" s="7">
        <v>9575</v>
      </c>
      <c r="I20" s="2">
        <f t="shared" si="0"/>
        <v>7181.25</v>
      </c>
      <c r="J20" s="38">
        <v>13738</v>
      </c>
      <c r="K20" s="38">
        <v>0</v>
      </c>
      <c r="L20" s="38">
        <v>0</v>
      </c>
      <c r="M20" s="38">
        <v>42979</v>
      </c>
      <c r="N20" s="2">
        <f t="shared" si="1"/>
        <v>102661.58</v>
      </c>
      <c r="O20" s="8">
        <f t="shared" si="2"/>
        <v>165614</v>
      </c>
      <c r="P20" s="30">
        <v>125</v>
      </c>
      <c r="Q20" s="30">
        <v>67</v>
      </c>
      <c r="R20" s="8">
        <f t="shared" si="3"/>
        <v>11641</v>
      </c>
      <c r="S20" s="9">
        <f t="shared" si="13"/>
        <v>12429.4311</v>
      </c>
      <c r="T20" s="36">
        <v>2584222</v>
      </c>
      <c r="U20" s="9">
        <f t="shared" si="14"/>
        <v>2584.2220000000002</v>
      </c>
      <c r="V20" s="9">
        <f t="shared" si="15"/>
        <v>9845.2091</v>
      </c>
      <c r="W20" s="8">
        <f t="shared" si="6"/>
        <v>196904</v>
      </c>
      <c r="X20" s="8">
        <f t="shared" si="7"/>
        <v>374159</v>
      </c>
      <c r="Y20" s="11">
        <v>0</v>
      </c>
      <c r="Z20" s="6">
        <v>0</v>
      </c>
      <c r="AA20" s="8">
        <f t="shared" si="8"/>
        <v>374159</v>
      </c>
      <c r="AB20" s="12">
        <v>0</v>
      </c>
      <c r="AC20" s="12">
        <v>0</v>
      </c>
      <c r="AD20" s="13">
        <f t="shared" si="9"/>
        <v>374159</v>
      </c>
      <c r="AE20" s="8" t="e">
        <f>IF(#REF!=0," ",#REF!)</f>
        <v>#REF!</v>
      </c>
      <c r="AF20" s="39" t="str">
        <f t="shared" si="10"/>
        <v xml:space="preserve"> </v>
      </c>
      <c r="AG20" s="40" t="str">
        <f t="shared" si="11"/>
        <v xml:space="preserve"> </v>
      </c>
    </row>
    <row r="21" spans="1:33" ht="15.95" customHeight="1">
      <c r="A21" s="37" t="s">
        <v>78</v>
      </c>
      <c r="B21" s="37" t="s">
        <v>301</v>
      </c>
      <c r="C21" s="37" t="s">
        <v>56</v>
      </c>
      <c r="D21" s="37" t="s">
        <v>305</v>
      </c>
      <c r="E21" s="5">
        <v>352.99</v>
      </c>
      <c r="F21" s="2">
        <f t="shared" si="12"/>
        <v>557018.22</v>
      </c>
      <c r="G21" s="35">
        <v>82576.429999999993</v>
      </c>
      <c r="H21" s="7">
        <v>29441</v>
      </c>
      <c r="I21" s="2">
        <f t="shared" si="0"/>
        <v>22080.75</v>
      </c>
      <c r="J21" s="38">
        <v>43243</v>
      </c>
      <c r="K21" s="38">
        <v>56544</v>
      </c>
      <c r="L21" s="38">
        <v>67643</v>
      </c>
      <c r="M21" s="38">
        <v>32055</v>
      </c>
      <c r="N21" s="2">
        <f t="shared" si="1"/>
        <v>304142.18</v>
      </c>
      <c r="O21" s="8">
        <f t="shared" si="2"/>
        <v>252876</v>
      </c>
      <c r="P21" s="30">
        <v>99</v>
      </c>
      <c r="Q21" s="30">
        <v>166</v>
      </c>
      <c r="R21" s="8">
        <f t="shared" si="3"/>
        <v>22843</v>
      </c>
      <c r="S21" s="9">
        <f t="shared" si="13"/>
        <v>25807.098900000001</v>
      </c>
      <c r="T21" s="36">
        <v>5505095</v>
      </c>
      <c r="U21" s="9">
        <f t="shared" si="14"/>
        <v>5505.0950000000003</v>
      </c>
      <c r="V21" s="9">
        <f t="shared" si="15"/>
        <v>20302.0039</v>
      </c>
      <c r="W21" s="8">
        <f t="shared" si="6"/>
        <v>406040</v>
      </c>
      <c r="X21" s="8">
        <f t="shared" si="7"/>
        <v>681759</v>
      </c>
      <c r="Y21" s="11">
        <v>0</v>
      </c>
      <c r="Z21" s="6">
        <v>0</v>
      </c>
      <c r="AA21" s="8">
        <f t="shared" si="8"/>
        <v>681759</v>
      </c>
      <c r="AB21" s="12">
        <v>0</v>
      </c>
      <c r="AC21" s="12">
        <v>0</v>
      </c>
      <c r="AD21" s="13">
        <f t="shared" si="9"/>
        <v>681759</v>
      </c>
      <c r="AE21" s="8" t="e">
        <f>IF(#REF!=0," ",#REF!)</f>
        <v>#REF!</v>
      </c>
      <c r="AF21" s="39" t="str">
        <f t="shared" si="10"/>
        <v xml:space="preserve"> </v>
      </c>
      <c r="AG21" s="40" t="str">
        <f t="shared" si="11"/>
        <v xml:space="preserve"> </v>
      </c>
    </row>
    <row r="22" spans="1:33" ht="15.95" customHeight="1">
      <c r="A22" s="37" t="s">
        <v>78</v>
      </c>
      <c r="B22" s="37" t="s">
        <v>301</v>
      </c>
      <c r="C22" s="37" t="s">
        <v>86</v>
      </c>
      <c r="D22" s="37" t="s">
        <v>306</v>
      </c>
      <c r="E22" s="5">
        <v>1568.72</v>
      </c>
      <c r="F22" s="2">
        <f t="shared" si="12"/>
        <v>2475440.16</v>
      </c>
      <c r="G22" s="35">
        <v>348628.99</v>
      </c>
      <c r="H22" s="7">
        <v>96537</v>
      </c>
      <c r="I22" s="2">
        <f t="shared" si="0"/>
        <v>72402.75</v>
      </c>
      <c r="J22" s="38">
        <v>134964</v>
      </c>
      <c r="K22" s="38">
        <v>183862</v>
      </c>
      <c r="L22" s="38">
        <v>347483</v>
      </c>
      <c r="M22" s="38">
        <v>37178</v>
      </c>
      <c r="N22" s="2">
        <f t="shared" si="1"/>
        <v>1124518.74</v>
      </c>
      <c r="O22" s="8">
        <f t="shared" si="2"/>
        <v>1350921</v>
      </c>
      <c r="P22" s="30">
        <v>90</v>
      </c>
      <c r="Q22" s="30">
        <v>625</v>
      </c>
      <c r="R22" s="8">
        <f t="shared" si="3"/>
        <v>78188</v>
      </c>
      <c r="S22" s="9">
        <f t="shared" si="13"/>
        <v>114689.1192</v>
      </c>
      <c r="T22" s="36">
        <v>23178222</v>
      </c>
      <c r="U22" s="9">
        <f t="shared" si="14"/>
        <v>23178.222000000002</v>
      </c>
      <c r="V22" s="9">
        <f t="shared" si="15"/>
        <v>91510.897200000007</v>
      </c>
      <c r="W22" s="8">
        <f t="shared" si="6"/>
        <v>1830218</v>
      </c>
      <c r="X22" s="8">
        <f t="shared" si="7"/>
        <v>3259327</v>
      </c>
      <c r="Y22" s="11">
        <v>0</v>
      </c>
      <c r="Z22" s="6">
        <v>0</v>
      </c>
      <c r="AA22" s="8">
        <f t="shared" si="8"/>
        <v>3259327</v>
      </c>
      <c r="AB22" s="12">
        <v>0</v>
      </c>
      <c r="AC22" s="12">
        <v>0</v>
      </c>
      <c r="AD22" s="13">
        <f t="shared" si="9"/>
        <v>3259327</v>
      </c>
      <c r="AE22" s="8" t="e">
        <f>IF(#REF!=0," ",#REF!)</f>
        <v>#REF!</v>
      </c>
      <c r="AF22" s="39" t="str">
        <f t="shared" si="10"/>
        <v xml:space="preserve"> </v>
      </c>
      <c r="AG22" s="40" t="str">
        <f t="shared" si="11"/>
        <v xml:space="preserve"> </v>
      </c>
    </row>
    <row r="23" spans="1:33" ht="15.95" customHeight="1">
      <c r="A23" s="37" t="s">
        <v>78</v>
      </c>
      <c r="B23" s="37" t="s">
        <v>301</v>
      </c>
      <c r="C23" s="37" t="s">
        <v>87</v>
      </c>
      <c r="D23" s="37" t="s">
        <v>307</v>
      </c>
      <c r="E23" s="5">
        <v>749.95</v>
      </c>
      <c r="F23" s="2">
        <f t="shared" si="12"/>
        <v>1183421.1000000001</v>
      </c>
      <c r="G23" s="35">
        <v>118603.37</v>
      </c>
      <c r="H23" s="7">
        <v>47647</v>
      </c>
      <c r="I23" s="2">
        <f t="shared" si="0"/>
        <v>35735.25</v>
      </c>
      <c r="J23" s="38">
        <v>66590</v>
      </c>
      <c r="K23" s="38">
        <v>90744</v>
      </c>
      <c r="L23" s="38">
        <v>110997</v>
      </c>
      <c r="M23" s="38">
        <v>30612</v>
      </c>
      <c r="N23" s="2">
        <f t="shared" si="1"/>
        <v>453281.62</v>
      </c>
      <c r="O23" s="8">
        <f t="shared" si="2"/>
        <v>730139</v>
      </c>
      <c r="P23" s="30">
        <v>53</v>
      </c>
      <c r="Q23" s="30">
        <v>401</v>
      </c>
      <c r="R23" s="8">
        <f t="shared" si="3"/>
        <v>29542</v>
      </c>
      <c r="S23" s="9">
        <f t="shared" si="13"/>
        <v>54828.844499999999</v>
      </c>
      <c r="T23" s="36">
        <v>7906891</v>
      </c>
      <c r="U23" s="9">
        <f t="shared" si="14"/>
        <v>7906.8909999999996</v>
      </c>
      <c r="V23" s="9">
        <f t="shared" si="15"/>
        <v>46921.953500000003</v>
      </c>
      <c r="W23" s="8">
        <f t="shared" si="6"/>
        <v>938439</v>
      </c>
      <c r="X23" s="8">
        <f t="shared" si="7"/>
        <v>1698120</v>
      </c>
      <c r="Y23" s="11">
        <v>0</v>
      </c>
      <c r="Z23" s="6">
        <v>0</v>
      </c>
      <c r="AA23" s="8">
        <f t="shared" si="8"/>
        <v>1698120</v>
      </c>
      <c r="AB23" s="12">
        <v>0</v>
      </c>
      <c r="AC23" s="12">
        <v>0</v>
      </c>
      <c r="AD23" s="13">
        <f t="shared" si="9"/>
        <v>1698120</v>
      </c>
      <c r="AE23" s="8" t="e">
        <f>IF(#REF!=0," ",#REF!)</f>
        <v>#REF!</v>
      </c>
      <c r="AF23" s="39" t="str">
        <f t="shared" si="10"/>
        <v xml:space="preserve"> </v>
      </c>
      <c r="AG23" s="40" t="str">
        <f t="shared" si="11"/>
        <v xml:space="preserve"> </v>
      </c>
    </row>
    <row r="24" spans="1:33" ht="15.95" customHeight="1">
      <c r="A24" s="37" t="s">
        <v>78</v>
      </c>
      <c r="B24" s="37" t="s">
        <v>301</v>
      </c>
      <c r="C24" s="37" t="s">
        <v>88</v>
      </c>
      <c r="D24" s="37" t="s">
        <v>308</v>
      </c>
      <c r="E24" s="5">
        <v>452.57</v>
      </c>
      <c r="F24" s="2">
        <f t="shared" si="12"/>
        <v>714155.46</v>
      </c>
      <c r="G24" s="35">
        <v>105025.85</v>
      </c>
      <c r="H24" s="7">
        <v>26430</v>
      </c>
      <c r="I24" s="2">
        <f t="shared" si="0"/>
        <v>19822.5</v>
      </c>
      <c r="J24" s="38">
        <v>36942</v>
      </c>
      <c r="K24" s="38">
        <v>50299</v>
      </c>
      <c r="L24" s="38">
        <v>93964</v>
      </c>
      <c r="M24" s="38">
        <v>31504</v>
      </c>
      <c r="N24" s="2">
        <f t="shared" si="1"/>
        <v>337557.35</v>
      </c>
      <c r="O24" s="8">
        <f t="shared" si="2"/>
        <v>376598</v>
      </c>
      <c r="P24" s="30">
        <v>79</v>
      </c>
      <c r="Q24" s="30">
        <v>205</v>
      </c>
      <c r="R24" s="8">
        <f t="shared" si="3"/>
        <v>22511</v>
      </c>
      <c r="S24" s="9">
        <f t="shared" si="13"/>
        <v>33087.392699999997</v>
      </c>
      <c r="T24" s="36">
        <v>7001723</v>
      </c>
      <c r="U24" s="9">
        <f t="shared" si="14"/>
        <v>7001.723</v>
      </c>
      <c r="V24" s="9">
        <f t="shared" si="15"/>
        <v>26085.669699999999</v>
      </c>
      <c r="W24" s="8">
        <f t="shared" si="6"/>
        <v>521713</v>
      </c>
      <c r="X24" s="8">
        <f t="shared" si="7"/>
        <v>920822</v>
      </c>
      <c r="Y24" s="11">
        <v>0</v>
      </c>
      <c r="Z24" s="6">
        <v>0</v>
      </c>
      <c r="AA24" s="8">
        <f t="shared" si="8"/>
        <v>920822</v>
      </c>
      <c r="AB24" s="12">
        <v>0</v>
      </c>
      <c r="AC24" s="12">
        <v>0</v>
      </c>
      <c r="AD24" s="13">
        <f t="shared" si="9"/>
        <v>920822</v>
      </c>
      <c r="AE24" s="8" t="e">
        <f>IF(#REF!=0," ",#REF!)</f>
        <v>#REF!</v>
      </c>
      <c r="AF24" s="39" t="str">
        <f t="shared" si="10"/>
        <v xml:space="preserve"> </v>
      </c>
      <c r="AG24" s="40" t="str">
        <f t="shared" si="11"/>
        <v xml:space="preserve"> </v>
      </c>
    </row>
    <row r="25" spans="1:33" ht="15.95" customHeight="1">
      <c r="A25" s="37" t="s">
        <v>47</v>
      </c>
      <c r="B25" s="37" t="s">
        <v>309</v>
      </c>
      <c r="C25" s="37" t="s">
        <v>48</v>
      </c>
      <c r="D25" s="37" t="s">
        <v>310</v>
      </c>
      <c r="E25" s="5">
        <v>734.59</v>
      </c>
      <c r="F25" s="2">
        <f t="shared" si="12"/>
        <v>1159183.02</v>
      </c>
      <c r="G25" s="35">
        <v>331932.78000000003</v>
      </c>
      <c r="H25" s="7">
        <v>153773</v>
      </c>
      <c r="I25" s="2">
        <f t="shared" si="0"/>
        <v>115329.75</v>
      </c>
      <c r="J25" s="38">
        <v>56705</v>
      </c>
      <c r="K25" s="38">
        <v>383926</v>
      </c>
      <c r="L25" s="38">
        <v>192204</v>
      </c>
      <c r="M25" s="38">
        <v>87953</v>
      </c>
      <c r="N25" s="2">
        <f t="shared" si="1"/>
        <v>1168050.53</v>
      </c>
      <c r="O25" s="8">
        <f t="shared" si="2"/>
        <v>0</v>
      </c>
      <c r="P25" s="30">
        <v>167</v>
      </c>
      <c r="Q25" s="30">
        <v>60</v>
      </c>
      <c r="R25" s="8">
        <f t="shared" si="3"/>
        <v>13928</v>
      </c>
      <c r="S25" s="9">
        <f t="shared" si="13"/>
        <v>53705.874900000003</v>
      </c>
      <c r="T25" s="36">
        <v>22128852</v>
      </c>
      <c r="U25" s="9">
        <f t="shared" si="14"/>
        <v>22128.851999999999</v>
      </c>
      <c r="V25" s="9">
        <f t="shared" si="15"/>
        <v>31577.022900000004</v>
      </c>
      <c r="W25" s="8">
        <f t="shared" si="6"/>
        <v>631540</v>
      </c>
      <c r="X25" s="8">
        <f t="shared" si="7"/>
        <v>645468</v>
      </c>
      <c r="Y25" s="11">
        <v>0</v>
      </c>
      <c r="Z25" s="6">
        <v>0</v>
      </c>
      <c r="AA25" s="8">
        <f t="shared" si="8"/>
        <v>645468</v>
      </c>
      <c r="AB25" s="12">
        <v>0</v>
      </c>
      <c r="AC25" s="12">
        <v>0</v>
      </c>
      <c r="AD25" s="13">
        <f t="shared" si="9"/>
        <v>645468</v>
      </c>
      <c r="AE25" s="8" t="e">
        <f>IF(#REF!=0," ",#REF!)</f>
        <v>#REF!</v>
      </c>
      <c r="AF25" s="39">
        <f t="shared" si="10"/>
        <v>1</v>
      </c>
      <c r="AG25" s="40" t="str">
        <f t="shared" si="11"/>
        <v xml:space="preserve"> </v>
      </c>
    </row>
    <row r="26" spans="1:33" ht="15.95" customHeight="1">
      <c r="A26" s="37" t="s">
        <v>47</v>
      </c>
      <c r="B26" s="37" t="s">
        <v>309</v>
      </c>
      <c r="C26" s="37" t="s">
        <v>49</v>
      </c>
      <c r="D26" s="37" t="s">
        <v>311</v>
      </c>
      <c r="E26" s="5">
        <v>361.49</v>
      </c>
      <c r="F26" s="2">
        <f t="shared" si="12"/>
        <v>570431.22</v>
      </c>
      <c r="G26" s="35">
        <v>430175.33</v>
      </c>
      <c r="H26" s="7">
        <v>54458</v>
      </c>
      <c r="I26" s="2">
        <f t="shared" si="0"/>
        <v>40843.5</v>
      </c>
      <c r="J26" s="38">
        <v>20114</v>
      </c>
      <c r="K26" s="38">
        <v>135112</v>
      </c>
      <c r="L26" s="38">
        <v>65323</v>
      </c>
      <c r="M26" s="38">
        <v>144775</v>
      </c>
      <c r="N26" s="2">
        <f t="shared" si="1"/>
        <v>836342.83000000007</v>
      </c>
      <c r="O26" s="8">
        <f t="shared" si="2"/>
        <v>0</v>
      </c>
      <c r="P26" s="30">
        <v>167</v>
      </c>
      <c r="Q26" s="30">
        <v>125</v>
      </c>
      <c r="R26" s="8">
        <f t="shared" si="3"/>
        <v>29016</v>
      </c>
      <c r="S26" s="9">
        <f t="shared" si="13"/>
        <v>26428.533899999999</v>
      </c>
      <c r="T26" s="36">
        <v>28678355</v>
      </c>
      <c r="U26" s="9">
        <f t="shared" si="14"/>
        <v>28678.355</v>
      </c>
      <c r="V26" s="9">
        <f t="shared" si="15"/>
        <v>0</v>
      </c>
      <c r="W26" s="8">
        <f t="shared" si="6"/>
        <v>0</v>
      </c>
      <c r="X26" s="8">
        <f t="shared" si="7"/>
        <v>29016</v>
      </c>
      <c r="Y26" s="11">
        <v>0</v>
      </c>
      <c r="Z26" s="6">
        <v>0</v>
      </c>
      <c r="AA26" s="8">
        <f t="shared" si="8"/>
        <v>29016</v>
      </c>
      <c r="AB26" s="12">
        <v>0</v>
      </c>
      <c r="AC26" s="12">
        <v>0</v>
      </c>
      <c r="AD26" s="13">
        <f t="shared" si="9"/>
        <v>29016</v>
      </c>
      <c r="AE26" s="8" t="e">
        <f>IF(#REF!=0," ",#REF!)</f>
        <v>#REF!</v>
      </c>
      <c r="AF26" s="39">
        <f t="shared" si="10"/>
        <v>1</v>
      </c>
      <c r="AG26" s="40">
        <f t="shared" si="11"/>
        <v>1</v>
      </c>
    </row>
    <row r="27" spans="1:33" ht="15.95" customHeight="1">
      <c r="A27" s="37" t="s">
        <v>47</v>
      </c>
      <c r="B27" s="37" t="s">
        <v>309</v>
      </c>
      <c r="C27" s="37" t="s">
        <v>217</v>
      </c>
      <c r="D27" s="37" t="s">
        <v>312</v>
      </c>
      <c r="E27" s="5">
        <v>420.15</v>
      </c>
      <c r="F27" s="2">
        <f t="shared" si="12"/>
        <v>662996.69999999995</v>
      </c>
      <c r="G27" s="35">
        <v>410938.49</v>
      </c>
      <c r="H27" s="7">
        <v>71854</v>
      </c>
      <c r="I27" s="2">
        <f t="shared" si="0"/>
        <v>53890.5</v>
      </c>
      <c r="J27" s="38">
        <v>26479</v>
      </c>
      <c r="K27" s="38">
        <v>178603</v>
      </c>
      <c r="L27" s="38">
        <v>77799</v>
      </c>
      <c r="M27" s="38">
        <v>73258</v>
      </c>
      <c r="N27" s="2">
        <f t="shared" si="1"/>
        <v>820967.99</v>
      </c>
      <c r="O27" s="8">
        <f t="shared" si="2"/>
        <v>0</v>
      </c>
      <c r="P27" s="30">
        <v>167</v>
      </c>
      <c r="Q27" s="30">
        <v>36</v>
      </c>
      <c r="R27" s="8">
        <f t="shared" si="3"/>
        <v>8357</v>
      </c>
      <c r="S27" s="9">
        <f t="shared" si="13"/>
        <v>30717.166499999999</v>
      </c>
      <c r="T27" s="36">
        <v>27395899</v>
      </c>
      <c r="U27" s="9">
        <f t="shared" si="14"/>
        <v>27395.899000000001</v>
      </c>
      <c r="V27" s="9">
        <f t="shared" si="15"/>
        <v>3321.2674999999981</v>
      </c>
      <c r="W27" s="8">
        <f t="shared" si="6"/>
        <v>66425</v>
      </c>
      <c r="X27" s="8">
        <f t="shared" si="7"/>
        <v>74782</v>
      </c>
      <c r="Y27" s="11">
        <v>0</v>
      </c>
      <c r="Z27" s="6">
        <v>0</v>
      </c>
      <c r="AA27" s="8">
        <f t="shared" si="8"/>
        <v>74782</v>
      </c>
      <c r="AB27" s="12">
        <v>0</v>
      </c>
      <c r="AC27" s="12">
        <v>0</v>
      </c>
      <c r="AD27" s="13">
        <f t="shared" si="9"/>
        <v>74782</v>
      </c>
      <c r="AE27" s="8" t="e">
        <f>IF(#REF!=0," ",#REF!)</f>
        <v>#REF!</v>
      </c>
      <c r="AF27" s="39">
        <f t="shared" si="10"/>
        <v>1</v>
      </c>
      <c r="AG27" s="40" t="str">
        <f t="shared" si="11"/>
        <v xml:space="preserve"> </v>
      </c>
    </row>
    <row r="28" spans="1:33" ht="15.95" customHeight="1">
      <c r="A28" s="37" t="s">
        <v>47</v>
      </c>
      <c r="B28" s="37" t="s">
        <v>309</v>
      </c>
      <c r="C28" s="37" t="s">
        <v>83</v>
      </c>
      <c r="D28" s="37" t="s">
        <v>313</v>
      </c>
      <c r="E28" s="5">
        <v>806.65</v>
      </c>
      <c r="F28" s="2">
        <f t="shared" si="12"/>
        <v>1272893.7</v>
      </c>
      <c r="G28" s="35">
        <v>467720.39</v>
      </c>
      <c r="H28" s="7">
        <v>159801</v>
      </c>
      <c r="I28" s="2">
        <f t="shared" si="0"/>
        <v>119850.75</v>
      </c>
      <c r="J28" s="38">
        <v>58793</v>
      </c>
      <c r="K28" s="38">
        <v>398741</v>
      </c>
      <c r="L28" s="38">
        <v>188586</v>
      </c>
      <c r="M28" s="38">
        <v>124172</v>
      </c>
      <c r="N28" s="2">
        <f t="shared" si="1"/>
        <v>1357863.1400000001</v>
      </c>
      <c r="O28" s="8">
        <f t="shared" si="2"/>
        <v>0</v>
      </c>
      <c r="P28" s="30">
        <v>114</v>
      </c>
      <c r="Q28" s="30">
        <v>273</v>
      </c>
      <c r="R28" s="8">
        <f t="shared" si="3"/>
        <v>43260</v>
      </c>
      <c r="S28" s="9">
        <f t="shared" si="13"/>
        <v>58974.181499999999</v>
      </c>
      <c r="T28" s="36">
        <v>31181359</v>
      </c>
      <c r="U28" s="9">
        <f t="shared" si="14"/>
        <v>31181.359</v>
      </c>
      <c r="V28" s="9">
        <f t="shared" si="15"/>
        <v>27792.822499999998</v>
      </c>
      <c r="W28" s="8">
        <f t="shared" si="6"/>
        <v>555856</v>
      </c>
      <c r="X28" s="8">
        <f t="shared" si="7"/>
        <v>599116</v>
      </c>
      <c r="Y28" s="11">
        <v>0</v>
      </c>
      <c r="Z28" s="6">
        <v>0</v>
      </c>
      <c r="AA28" s="8">
        <f t="shared" si="8"/>
        <v>599116</v>
      </c>
      <c r="AB28" s="12">
        <v>0</v>
      </c>
      <c r="AC28" s="12">
        <v>0</v>
      </c>
      <c r="AD28" s="13">
        <f t="shared" si="9"/>
        <v>599116</v>
      </c>
      <c r="AE28" s="8" t="e">
        <f>IF(#REF!=0," ",#REF!)</f>
        <v>#REF!</v>
      </c>
      <c r="AF28" s="39">
        <f t="shared" si="10"/>
        <v>1</v>
      </c>
      <c r="AG28" s="40" t="str">
        <f t="shared" si="11"/>
        <v xml:space="preserve"> </v>
      </c>
    </row>
    <row r="29" spans="1:33" ht="15.95" customHeight="1">
      <c r="A29" s="37" t="s">
        <v>191</v>
      </c>
      <c r="B29" s="37" t="s">
        <v>314</v>
      </c>
      <c r="C29" s="37" t="s">
        <v>192</v>
      </c>
      <c r="D29" s="37" t="s">
        <v>315</v>
      </c>
      <c r="E29" s="5">
        <v>944.01</v>
      </c>
      <c r="F29" s="2">
        <f t="shared" si="12"/>
        <v>1489647.78</v>
      </c>
      <c r="G29" s="35">
        <v>591119.32000000007</v>
      </c>
      <c r="H29" s="7">
        <v>137160</v>
      </c>
      <c r="I29" s="2">
        <f t="shared" si="0"/>
        <v>102870</v>
      </c>
      <c r="J29" s="38">
        <v>78065</v>
      </c>
      <c r="K29" s="38">
        <v>191839</v>
      </c>
      <c r="L29" s="38">
        <v>211601</v>
      </c>
      <c r="M29" s="38">
        <v>109101</v>
      </c>
      <c r="N29" s="2">
        <f t="shared" si="1"/>
        <v>1284595.32</v>
      </c>
      <c r="O29" s="8">
        <f t="shared" si="2"/>
        <v>205052</v>
      </c>
      <c r="P29" s="30">
        <v>81</v>
      </c>
      <c r="Q29" s="30">
        <v>541</v>
      </c>
      <c r="R29" s="8">
        <f t="shared" si="3"/>
        <v>60911</v>
      </c>
      <c r="S29" s="9">
        <f t="shared" si="13"/>
        <v>69016.571100000001</v>
      </c>
      <c r="T29" s="36">
        <v>36718064</v>
      </c>
      <c r="U29" s="9">
        <f t="shared" si="14"/>
        <v>36718.063999999998</v>
      </c>
      <c r="V29" s="9">
        <f t="shared" si="15"/>
        <v>32298.507100000003</v>
      </c>
      <c r="W29" s="8">
        <f t="shared" si="6"/>
        <v>645970</v>
      </c>
      <c r="X29" s="8">
        <f t="shared" si="7"/>
        <v>911933</v>
      </c>
      <c r="Y29" s="11">
        <v>0</v>
      </c>
      <c r="Z29" s="6">
        <v>0</v>
      </c>
      <c r="AA29" s="8">
        <f t="shared" si="8"/>
        <v>911933</v>
      </c>
      <c r="AB29" s="12">
        <v>0</v>
      </c>
      <c r="AC29" s="12">
        <v>12382</v>
      </c>
      <c r="AD29" s="13">
        <f t="shared" si="9"/>
        <v>899551</v>
      </c>
      <c r="AE29" s="8" t="e">
        <f>IF(#REF!=0," ",#REF!)</f>
        <v>#REF!</v>
      </c>
      <c r="AF29" s="39" t="str">
        <f t="shared" si="10"/>
        <v xml:space="preserve"> </v>
      </c>
      <c r="AG29" s="40" t="str">
        <f t="shared" si="11"/>
        <v xml:space="preserve"> </v>
      </c>
    </row>
    <row r="30" spans="1:33" ht="15.95" customHeight="1">
      <c r="A30" s="37" t="s">
        <v>191</v>
      </c>
      <c r="B30" s="37" t="s">
        <v>314</v>
      </c>
      <c r="C30" s="37" t="s">
        <v>193</v>
      </c>
      <c r="D30" s="37" t="s">
        <v>316</v>
      </c>
      <c r="E30" s="5">
        <v>3386.53</v>
      </c>
      <c r="F30" s="2">
        <f t="shared" si="12"/>
        <v>5343944.34</v>
      </c>
      <c r="G30" s="35">
        <v>1217242.44</v>
      </c>
      <c r="H30" s="7">
        <v>569580</v>
      </c>
      <c r="I30" s="2">
        <f t="shared" si="0"/>
        <v>427185</v>
      </c>
      <c r="J30" s="38">
        <v>323559</v>
      </c>
      <c r="K30" s="38">
        <v>793286</v>
      </c>
      <c r="L30" s="38">
        <v>848162</v>
      </c>
      <c r="M30" s="38">
        <v>31081</v>
      </c>
      <c r="N30" s="2">
        <f t="shared" si="1"/>
        <v>3640515.44</v>
      </c>
      <c r="O30" s="8">
        <f t="shared" si="2"/>
        <v>1703429</v>
      </c>
      <c r="P30" s="30">
        <v>33</v>
      </c>
      <c r="Q30" s="30">
        <v>1268</v>
      </c>
      <c r="R30" s="8">
        <f t="shared" si="3"/>
        <v>58163</v>
      </c>
      <c r="S30" s="9">
        <f t="shared" si="13"/>
        <v>247589.2083</v>
      </c>
      <c r="T30" s="36">
        <v>75843583</v>
      </c>
      <c r="U30" s="9">
        <f t="shared" si="14"/>
        <v>75843.582999999999</v>
      </c>
      <c r="V30" s="9">
        <f t="shared" si="15"/>
        <v>171745.62530000001</v>
      </c>
      <c r="W30" s="8">
        <f t="shared" si="6"/>
        <v>3434913</v>
      </c>
      <c r="X30" s="8">
        <f t="shared" si="7"/>
        <v>5196505</v>
      </c>
      <c r="Y30" s="11">
        <v>0</v>
      </c>
      <c r="Z30" s="6">
        <v>0</v>
      </c>
      <c r="AA30" s="8">
        <f t="shared" si="8"/>
        <v>5196505</v>
      </c>
      <c r="AB30" s="12">
        <v>0</v>
      </c>
      <c r="AC30" s="12">
        <v>0</v>
      </c>
      <c r="AD30" s="13">
        <f t="shared" si="9"/>
        <v>5196505</v>
      </c>
      <c r="AE30" s="8" t="e">
        <f>IF(#REF!=0," ",#REF!)</f>
        <v>#REF!</v>
      </c>
      <c r="AF30" s="39" t="str">
        <f t="shared" si="10"/>
        <v xml:space="preserve"> </v>
      </c>
      <c r="AG30" s="40" t="str">
        <f t="shared" si="11"/>
        <v xml:space="preserve"> </v>
      </c>
    </row>
    <row r="31" spans="1:33" ht="15.95" customHeight="1">
      <c r="A31" s="37" t="s">
        <v>191</v>
      </c>
      <c r="B31" s="37" t="s">
        <v>314</v>
      </c>
      <c r="C31" s="37" t="s">
        <v>194</v>
      </c>
      <c r="D31" s="37" t="s">
        <v>317</v>
      </c>
      <c r="E31" s="5">
        <v>1069.49</v>
      </c>
      <c r="F31" s="2">
        <f t="shared" si="12"/>
        <v>1687655.22</v>
      </c>
      <c r="G31" s="35">
        <v>1388282.6900000002</v>
      </c>
      <c r="H31" s="7">
        <v>179108</v>
      </c>
      <c r="I31" s="2">
        <f t="shared" si="0"/>
        <v>134331</v>
      </c>
      <c r="J31" s="38">
        <v>101742</v>
      </c>
      <c r="K31" s="38">
        <v>250022</v>
      </c>
      <c r="L31" s="38">
        <v>311337</v>
      </c>
      <c r="M31" s="38">
        <v>97245</v>
      </c>
      <c r="N31" s="2">
        <f t="shared" si="1"/>
        <v>2282959.6900000004</v>
      </c>
      <c r="O31" s="8">
        <f t="shared" si="2"/>
        <v>0</v>
      </c>
      <c r="P31" s="30">
        <v>86</v>
      </c>
      <c r="Q31" s="30">
        <v>532</v>
      </c>
      <c r="R31" s="8">
        <f t="shared" si="3"/>
        <v>63595</v>
      </c>
      <c r="S31" s="9">
        <f t="shared" si="13"/>
        <v>78190.4139</v>
      </c>
      <c r="T31" s="36">
        <v>84536520</v>
      </c>
      <c r="U31" s="9">
        <f t="shared" si="14"/>
        <v>84536.52</v>
      </c>
      <c r="V31" s="9">
        <f t="shared" si="15"/>
        <v>0</v>
      </c>
      <c r="W31" s="8">
        <f t="shared" si="6"/>
        <v>0</v>
      </c>
      <c r="X31" s="8">
        <f t="shared" si="7"/>
        <v>63595</v>
      </c>
      <c r="Y31" s="11">
        <v>0</v>
      </c>
      <c r="Z31" s="6">
        <v>0</v>
      </c>
      <c r="AA31" s="8">
        <f t="shared" si="8"/>
        <v>63595</v>
      </c>
      <c r="AB31" s="12">
        <v>0</v>
      </c>
      <c r="AC31" s="12">
        <v>17807</v>
      </c>
      <c r="AD31" s="13">
        <f t="shared" si="9"/>
        <v>45788</v>
      </c>
      <c r="AE31" s="8" t="e">
        <f>IF(#REF!=0," ",#REF!)</f>
        <v>#REF!</v>
      </c>
      <c r="AF31" s="39">
        <f t="shared" si="10"/>
        <v>1</v>
      </c>
      <c r="AG31" s="40">
        <f t="shared" si="11"/>
        <v>1</v>
      </c>
    </row>
    <row r="32" spans="1:33" ht="15.95" customHeight="1">
      <c r="A32" s="37" t="s">
        <v>191</v>
      </c>
      <c r="B32" s="37" t="s">
        <v>314</v>
      </c>
      <c r="C32" s="37" t="s">
        <v>226</v>
      </c>
      <c r="D32" s="37" t="s">
        <v>318</v>
      </c>
      <c r="E32" s="5">
        <v>533.92999999999995</v>
      </c>
      <c r="F32" s="2">
        <f t="shared" si="12"/>
        <v>842541.53999999992</v>
      </c>
      <c r="G32" s="35">
        <v>125559.9</v>
      </c>
      <c r="H32" s="7">
        <v>60791</v>
      </c>
      <c r="I32" s="2">
        <f t="shared" si="0"/>
        <v>45593.25</v>
      </c>
      <c r="J32" s="38">
        <v>34228</v>
      </c>
      <c r="K32" s="38">
        <v>84453</v>
      </c>
      <c r="L32" s="38">
        <v>116839</v>
      </c>
      <c r="M32" s="38">
        <v>38741</v>
      </c>
      <c r="N32" s="2">
        <f t="shared" si="1"/>
        <v>445414.15</v>
      </c>
      <c r="O32" s="8">
        <f t="shared" si="2"/>
        <v>397127</v>
      </c>
      <c r="P32" s="30">
        <v>167</v>
      </c>
      <c r="Q32" s="30">
        <v>64</v>
      </c>
      <c r="R32" s="8">
        <f t="shared" si="3"/>
        <v>14856</v>
      </c>
      <c r="S32" s="9">
        <f t="shared" si="13"/>
        <v>39035.622300000003</v>
      </c>
      <c r="T32" s="36">
        <v>7420267</v>
      </c>
      <c r="U32" s="9">
        <f t="shared" si="14"/>
        <v>7420.2669999999998</v>
      </c>
      <c r="V32" s="9">
        <f t="shared" si="15"/>
        <v>31615.355300000003</v>
      </c>
      <c r="W32" s="8">
        <f t="shared" si="6"/>
        <v>632307</v>
      </c>
      <c r="X32" s="8">
        <f t="shared" si="7"/>
        <v>1044290</v>
      </c>
      <c r="Y32" s="11">
        <v>0</v>
      </c>
      <c r="Z32" s="6">
        <v>0</v>
      </c>
      <c r="AA32" s="8">
        <f t="shared" si="8"/>
        <v>1044290</v>
      </c>
      <c r="AB32" s="12">
        <v>0</v>
      </c>
      <c r="AC32" s="12">
        <v>0</v>
      </c>
      <c r="AD32" s="13">
        <f t="shared" si="9"/>
        <v>1044290</v>
      </c>
      <c r="AE32" s="8" t="e">
        <f>IF(#REF!=0," ",#REF!)</f>
        <v>#REF!</v>
      </c>
      <c r="AF32" s="39" t="str">
        <f t="shared" si="10"/>
        <v xml:space="preserve"> </v>
      </c>
      <c r="AG32" s="40" t="str">
        <f t="shared" si="11"/>
        <v xml:space="preserve"> </v>
      </c>
    </row>
    <row r="33" spans="1:33" ht="15.95" customHeight="1">
      <c r="A33" s="37" t="s">
        <v>227</v>
      </c>
      <c r="B33" s="37" t="s">
        <v>319</v>
      </c>
      <c r="C33" s="37" t="s">
        <v>93</v>
      </c>
      <c r="D33" s="37" t="s">
        <v>320</v>
      </c>
      <c r="E33" s="5">
        <v>646.39</v>
      </c>
      <c r="F33" s="2">
        <f t="shared" si="12"/>
        <v>1020003.4199999999</v>
      </c>
      <c r="G33" s="35">
        <v>304815.39</v>
      </c>
      <c r="H33" s="7">
        <v>67304</v>
      </c>
      <c r="I33" s="2">
        <f t="shared" si="0"/>
        <v>50478</v>
      </c>
      <c r="J33" s="38">
        <v>48701</v>
      </c>
      <c r="K33" s="38">
        <v>136797</v>
      </c>
      <c r="L33" s="38">
        <v>138670</v>
      </c>
      <c r="M33" s="38">
        <v>110974</v>
      </c>
      <c r="N33" s="2">
        <f t="shared" si="1"/>
        <v>790435.39</v>
      </c>
      <c r="O33" s="8">
        <f t="shared" si="2"/>
        <v>229568</v>
      </c>
      <c r="P33" s="30">
        <v>150</v>
      </c>
      <c r="Q33" s="30">
        <v>97</v>
      </c>
      <c r="R33" s="8">
        <f t="shared" si="3"/>
        <v>20225</v>
      </c>
      <c r="S33" s="9">
        <f t="shared" si="13"/>
        <v>47257.572899999999</v>
      </c>
      <c r="T33" s="36">
        <v>18043606</v>
      </c>
      <c r="U33" s="9">
        <f t="shared" si="14"/>
        <v>18043.606</v>
      </c>
      <c r="V33" s="9">
        <f t="shared" si="15"/>
        <v>29213.966899999999</v>
      </c>
      <c r="W33" s="8">
        <f t="shared" si="6"/>
        <v>584279</v>
      </c>
      <c r="X33" s="8">
        <f t="shared" si="7"/>
        <v>834072</v>
      </c>
      <c r="Y33" s="11">
        <v>0</v>
      </c>
      <c r="Z33" s="6">
        <v>0</v>
      </c>
      <c r="AA33" s="8">
        <f t="shared" si="8"/>
        <v>834072</v>
      </c>
      <c r="AB33" s="12">
        <v>0</v>
      </c>
      <c r="AC33" s="12">
        <v>0</v>
      </c>
      <c r="AD33" s="13">
        <f t="shared" si="9"/>
        <v>834072</v>
      </c>
      <c r="AE33" s="8" t="e">
        <f>IF(#REF!=0," ",#REF!)</f>
        <v>#REF!</v>
      </c>
      <c r="AF33" s="39" t="str">
        <f t="shared" si="10"/>
        <v xml:space="preserve"> </v>
      </c>
      <c r="AG33" s="40" t="str">
        <f t="shared" si="11"/>
        <v xml:space="preserve"> </v>
      </c>
    </row>
    <row r="34" spans="1:33" ht="15.95" customHeight="1">
      <c r="A34" s="37" t="s">
        <v>227</v>
      </c>
      <c r="B34" s="37" t="s">
        <v>319</v>
      </c>
      <c r="C34" s="37" t="s">
        <v>94</v>
      </c>
      <c r="D34" s="37" t="s">
        <v>321</v>
      </c>
      <c r="E34" s="5">
        <v>1235.8399999999999</v>
      </c>
      <c r="F34" s="2">
        <f t="shared" si="12"/>
        <v>1950155.5199999998</v>
      </c>
      <c r="G34" s="35">
        <v>578491.77000000014</v>
      </c>
      <c r="H34" s="7">
        <v>155181</v>
      </c>
      <c r="I34" s="2">
        <f t="shared" si="0"/>
        <v>116385.75</v>
      </c>
      <c r="J34" s="38">
        <v>113824</v>
      </c>
      <c r="K34" s="38">
        <v>318717</v>
      </c>
      <c r="L34" s="38">
        <v>361971</v>
      </c>
      <c r="M34" s="38">
        <v>81123</v>
      </c>
      <c r="N34" s="2">
        <f t="shared" si="1"/>
        <v>1570512.52</v>
      </c>
      <c r="O34" s="8">
        <f t="shared" si="2"/>
        <v>379643</v>
      </c>
      <c r="P34" s="30">
        <v>88</v>
      </c>
      <c r="Q34" s="30">
        <v>330</v>
      </c>
      <c r="R34" s="8">
        <f t="shared" si="3"/>
        <v>40366</v>
      </c>
      <c r="S34" s="9">
        <f t="shared" si="13"/>
        <v>90352.262400000007</v>
      </c>
      <c r="T34" s="36">
        <v>34393090</v>
      </c>
      <c r="U34" s="9">
        <f t="shared" si="14"/>
        <v>34393.089999999997</v>
      </c>
      <c r="V34" s="9">
        <f t="shared" si="15"/>
        <v>55959.17240000001</v>
      </c>
      <c r="W34" s="8">
        <f t="shared" si="6"/>
        <v>1119183</v>
      </c>
      <c r="X34" s="8">
        <f t="shared" si="7"/>
        <v>1539192</v>
      </c>
      <c r="Y34" s="11">
        <v>0</v>
      </c>
      <c r="Z34" s="6">
        <v>0</v>
      </c>
      <c r="AA34" s="8">
        <f t="shared" si="8"/>
        <v>1539192</v>
      </c>
      <c r="AB34" s="12">
        <v>0</v>
      </c>
      <c r="AC34" s="12">
        <v>0</v>
      </c>
      <c r="AD34" s="13">
        <f t="shared" si="9"/>
        <v>1539192</v>
      </c>
      <c r="AE34" s="8" t="e">
        <f>IF(#REF!=0," ",#REF!)</f>
        <v>#REF!</v>
      </c>
      <c r="AF34" s="39" t="str">
        <f t="shared" si="10"/>
        <v xml:space="preserve"> </v>
      </c>
      <c r="AG34" s="40" t="str">
        <f t="shared" si="11"/>
        <v xml:space="preserve"> </v>
      </c>
    </row>
    <row r="35" spans="1:33" ht="15.95" customHeight="1">
      <c r="A35" s="37" t="s">
        <v>227</v>
      </c>
      <c r="B35" s="37" t="s">
        <v>319</v>
      </c>
      <c r="C35" s="37" t="s">
        <v>95</v>
      </c>
      <c r="D35" s="37" t="s">
        <v>322</v>
      </c>
      <c r="E35" s="5">
        <v>847.25</v>
      </c>
      <c r="F35" s="2">
        <f t="shared" si="12"/>
        <v>1336960.5</v>
      </c>
      <c r="G35" s="35">
        <v>494362.83</v>
      </c>
      <c r="H35" s="7">
        <v>80860</v>
      </c>
      <c r="I35" s="2">
        <f t="shared" si="0"/>
        <v>60645</v>
      </c>
      <c r="J35" s="38">
        <v>58686</v>
      </c>
      <c r="K35" s="38">
        <v>164404</v>
      </c>
      <c r="L35" s="38">
        <v>206328</v>
      </c>
      <c r="M35" s="38">
        <v>47007</v>
      </c>
      <c r="N35" s="2">
        <f t="shared" si="1"/>
        <v>1031432.8300000001</v>
      </c>
      <c r="O35" s="8">
        <f t="shared" si="2"/>
        <v>305528</v>
      </c>
      <c r="P35" s="30">
        <v>154</v>
      </c>
      <c r="Q35" s="30">
        <v>121</v>
      </c>
      <c r="R35" s="8">
        <f t="shared" si="3"/>
        <v>25901</v>
      </c>
      <c r="S35" s="9">
        <f t="shared" si="13"/>
        <v>61942.447500000002</v>
      </c>
      <c r="T35" s="36">
        <v>28174116</v>
      </c>
      <c r="U35" s="9">
        <f t="shared" si="14"/>
        <v>28174.116000000002</v>
      </c>
      <c r="V35" s="9">
        <f t="shared" si="15"/>
        <v>33768.3315</v>
      </c>
      <c r="W35" s="8">
        <f t="shared" si="6"/>
        <v>675367</v>
      </c>
      <c r="X35" s="8">
        <f t="shared" si="7"/>
        <v>1006796</v>
      </c>
      <c r="Y35" s="11">
        <v>0</v>
      </c>
      <c r="Z35" s="6">
        <v>0</v>
      </c>
      <c r="AA35" s="8">
        <f t="shared" si="8"/>
        <v>1006796</v>
      </c>
      <c r="AB35" s="12">
        <v>0</v>
      </c>
      <c r="AC35" s="12">
        <v>0</v>
      </c>
      <c r="AD35" s="13">
        <f t="shared" si="9"/>
        <v>1006796</v>
      </c>
      <c r="AE35" s="8" t="e">
        <f>IF(#REF!=0," ",#REF!)</f>
        <v>#REF!</v>
      </c>
      <c r="AF35" s="39" t="str">
        <f t="shared" si="10"/>
        <v xml:space="preserve"> </v>
      </c>
      <c r="AG35" s="40" t="str">
        <f t="shared" si="11"/>
        <v xml:space="preserve"> </v>
      </c>
    </row>
    <row r="36" spans="1:33" ht="15.95" customHeight="1">
      <c r="A36" s="37" t="s">
        <v>227</v>
      </c>
      <c r="B36" s="37" t="s">
        <v>319</v>
      </c>
      <c r="C36" s="37" t="s">
        <v>97</v>
      </c>
      <c r="D36" s="37" t="s">
        <v>323</v>
      </c>
      <c r="E36" s="5">
        <v>798.59</v>
      </c>
      <c r="F36" s="2">
        <f t="shared" si="12"/>
        <v>1260175.02</v>
      </c>
      <c r="G36" s="35">
        <v>319908.10000000003</v>
      </c>
      <c r="H36" s="7">
        <v>76491</v>
      </c>
      <c r="I36" s="2">
        <f t="shared" si="0"/>
        <v>57368.25</v>
      </c>
      <c r="J36" s="38">
        <v>55831</v>
      </c>
      <c r="K36" s="38">
        <v>155567</v>
      </c>
      <c r="L36" s="38">
        <v>178522</v>
      </c>
      <c r="M36" s="38">
        <v>85226</v>
      </c>
      <c r="N36" s="2">
        <f t="shared" si="1"/>
        <v>852422.35000000009</v>
      </c>
      <c r="O36" s="8">
        <f t="shared" si="2"/>
        <v>407753</v>
      </c>
      <c r="P36" s="30">
        <v>90</v>
      </c>
      <c r="Q36" s="30">
        <v>359</v>
      </c>
      <c r="R36" s="8">
        <f t="shared" si="3"/>
        <v>44911</v>
      </c>
      <c r="S36" s="9">
        <f t="shared" si="13"/>
        <v>58384.914900000003</v>
      </c>
      <c r="T36" s="36">
        <v>18911396</v>
      </c>
      <c r="U36" s="9">
        <f t="shared" si="14"/>
        <v>18911.396000000001</v>
      </c>
      <c r="V36" s="9">
        <f t="shared" si="15"/>
        <v>39473.518900000003</v>
      </c>
      <c r="W36" s="8">
        <f t="shared" si="6"/>
        <v>789470</v>
      </c>
      <c r="X36" s="8">
        <f t="shared" si="7"/>
        <v>1242134</v>
      </c>
      <c r="Y36" s="11">
        <v>0</v>
      </c>
      <c r="Z36" s="6">
        <v>0</v>
      </c>
      <c r="AA36" s="8">
        <f t="shared" si="8"/>
        <v>1242134</v>
      </c>
      <c r="AB36" s="12">
        <v>0</v>
      </c>
      <c r="AC36" s="12">
        <v>0</v>
      </c>
      <c r="AD36" s="13">
        <f t="shared" si="9"/>
        <v>1242134</v>
      </c>
      <c r="AE36" s="8" t="e">
        <f>IF(#REF!=0," ",#REF!)</f>
        <v>#REF!</v>
      </c>
      <c r="AF36" s="39" t="str">
        <f t="shared" si="10"/>
        <v xml:space="preserve"> </v>
      </c>
      <c r="AG36" s="40" t="str">
        <f t="shared" si="11"/>
        <v xml:space="preserve"> </v>
      </c>
    </row>
    <row r="37" spans="1:33" ht="15.95" customHeight="1">
      <c r="A37" s="37" t="s">
        <v>229</v>
      </c>
      <c r="B37" s="37" t="s">
        <v>324</v>
      </c>
      <c r="C37" s="37" t="s">
        <v>51</v>
      </c>
      <c r="D37" s="37" t="s">
        <v>325</v>
      </c>
      <c r="E37" s="5">
        <v>1276.67</v>
      </c>
      <c r="F37" s="2">
        <f t="shared" si="12"/>
        <v>2014585.26</v>
      </c>
      <c r="G37" s="35">
        <v>569039.03</v>
      </c>
      <c r="H37" s="7">
        <v>104897</v>
      </c>
      <c r="I37" s="2">
        <f t="shared" si="0"/>
        <v>78672.75</v>
      </c>
      <c r="J37" s="38">
        <v>105718</v>
      </c>
      <c r="K37" s="38">
        <v>9877</v>
      </c>
      <c r="L37" s="38">
        <v>173040</v>
      </c>
      <c r="M37" s="38">
        <v>92953</v>
      </c>
      <c r="N37" s="2">
        <f t="shared" si="1"/>
        <v>1029299.78</v>
      </c>
      <c r="O37" s="8">
        <f t="shared" si="2"/>
        <v>985285</v>
      </c>
      <c r="P37" s="30">
        <v>57</v>
      </c>
      <c r="Q37" s="30">
        <v>712</v>
      </c>
      <c r="R37" s="8">
        <f t="shared" si="3"/>
        <v>56412</v>
      </c>
      <c r="S37" s="9">
        <f t="shared" si="13"/>
        <v>93337.343699999998</v>
      </c>
      <c r="T37" s="36">
        <v>34996250</v>
      </c>
      <c r="U37" s="9">
        <f t="shared" si="14"/>
        <v>34996.25</v>
      </c>
      <c r="V37" s="9">
        <f t="shared" si="15"/>
        <v>58341.093699999998</v>
      </c>
      <c r="W37" s="8">
        <f t="shared" si="6"/>
        <v>1166822</v>
      </c>
      <c r="X37" s="8">
        <f t="shared" si="7"/>
        <v>2208519</v>
      </c>
      <c r="Y37" s="11">
        <v>0</v>
      </c>
      <c r="Z37" s="6">
        <v>0</v>
      </c>
      <c r="AA37" s="8">
        <f t="shared" si="8"/>
        <v>2208519</v>
      </c>
      <c r="AB37" s="12">
        <v>0</v>
      </c>
      <c r="AC37" s="12">
        <v>0</v>
      </c>
      <c r="AD37" s="13">
        <f t="shared" si="9"/>
        <v>2208519</v>
      </c>
      <c r="AE37" s="8" t="e">
        <f>IF(#REF!=0," ",#REF!)</f>
        <v>#REF!</v>
      </c>
      <c r="AF37" s="39" t="str">
        <f t="shared" si="10"/>
        <v xml:space="preserve"> </v>
      </c>
      <c r="AG37" s="40" t="str">
        <f t="shared" si="11"/>
        <v xml:space="preserve"> </v>
      </c>
    </row>
    <row r="38" spans="1:33" ht="15.95" customHeight="1">
      <c r="A38" s="37" t="s">
        <v>229</v>
      </c>
      <c r="B38" s="37" t="s">
        <v>324</v>
      </c>
      <c r="C38" s="37" t="s">
        <v>192</v>
      </c>
      <c r="D38" s="37" t="s">
        <v>326</v>
      </c>
      <c r="E38" s="5">
        <v>914.94</v>
      </c>
      <c r="F38" s="2">
        <f t="shared" si="12"/>
        <v>1443775.32</v>
      </c>
      <c r="G38" s="35">
        <v>272777.65000000002</v>
      </c>
      <c r="H38" s="7">
        <v>70044</v>
      </c>
      <c r="I38" s="2">
        <f t="shared" si="0"/>
        <v>52533</v>
      </c>
      <c r="J38" s="38">
        <v>70265</v>
      </c>
      <c r="K38" s="38">
        <v>6603</v>
      </c>
      <c r="L38" s="38">
        <v>169366</v>
      </c>
      <c r="M38" s="38">
        <v>116275</v>
      </c>
      <c r="N38" s="2">
        <f t="shared" si="1"/>
        <v>687819.65</v>
      </c>
      <c r="O38" s="8">
        <f t="shared" si="2"/>
        <v>755956</v>
      </c>
      <c r="P38" s="30">
        <v>86</v>
      </c>
      <c r="Q38" s="30">
        <v>419</v>
      </c>
      <c r="R38" s="8">
        <f t="shared" si="3"/>
        <v>50087</v>
      </c>
      <c r="S38" s="9">
        <f t="shared" si="13"/>
        <v>66891.263399999996</v>
      </c>
      <c r="T38" s="36">
        <v>16705874</v>
      </c>
      <c r="U38" s="9">
        <f t="shared" si="14"/>
        <v>16705.874</v>
      </c>
      <c r="V38" s="9">
        <f t="shared" si="15"/>
        <v>50185.3894</v>
      </c>
      <c r="W38" s="8">
        <f t="shared" si="6"/>
        <v>1003708</v>
      </c>
      <c r="X38" s="8">
        <f t="shared" si="7"/>
        <v>1809751</v>
      </c>
      <c r="Y38" s="11">
        <v>0</v>
      </c>
      <c r="Z38" s="6">
        <v>0</v>
      </c>
      <c r="AA38" s="8">
        <f t="shared" si="8"/>
        <v>1809751</v>
      </c>
      <c r="AB38" s="12">
        <v>0</v>
      </c>
      <c r="AC38" s="12">
        <v>0</v>
      </c>
      <c r="AD38" s="13">
        <f t="shared" si="9"/>
        <v>1809751</v>
      </c>
      <c r="AE38" s="8" t="e">
        <f>IF(#REF!=0," ",#REF!)</f>
        <v>#REF!</v>
      </c>
      <c r="AF38" s="39" t="str">
        <f t="shared" si="10"/>
        <v xml:space="preserve"> </v>
      </c>
      <c r="AG38" s="40" t="str">
        <f t="shared" si="11"/>
        <v xml:space="preserve"> </v>
      </c>
    </row>
    <row r="39" spans="1:33" ht="15.95" customHeight="1">
      <c r="A39" s="37" t="s">
        <v>229</v>
      </c>
      <c r="B39" s="37" t="s">
        <v>324</v>
      </c>
      <c r="C39" s="37" t="s">
        <v>96</v>
      </c>
      <c r="D39" s="37" t="s">
        <v>327</v>
      </c>
      <c r="E39" s="5">
        <v>646.72</v>
      </c>
      <c r="F39" s="2">
        <f t="shared" si="12"/>
        <v>1020524.16</v>
      </c>
      <c r="G39" s="35">
        <v>336212.66000000003</v>
      </c>
      <c r="H39" s="7">
        <v>56597</v>
      </c>
      <c r="I39" s="2">
        <f t="shared" si="0"/>
        <v>42447.75</v>
      </c>
      <c r="J39" s="38">
        <v>56882</v>
      </c>
      <c r="K39" s="38">
        <v>5352</v>
      </c>
      <c r="L39" s="38">
        <v>163466</v>
      </c>
      <c r="M39" s="38">
        <v>97560</v>
      </c>
      <c r="N39" s="2">
        <f t="shared" si="1"/>
        <v>701920.41</v>
      </c>
      <c r="O39" s="8">
        <f t="shared" si="2"/>
        <v>318604</v>
      </c>
      <c r="P39" s="30">
        <v>88</v>
      </c>
      <c r="Q39" s="30">
        <v>274</v>
      </c>
      <c r="R39" s="8">
        <f t="shared" si="3"/>
        <v>33516</v>
      </c>
      <c r="S39" s="9">
        <f t="shared" si="13"/>
        <v>47281.699200000003</v>
      </c>
      <c r="T39" s="36">
        <v>20588650</v>
      </c>
      <c r="U39" s="9">
        <f t="shared" si="14"/>
        <v>20588.650000000001</v>
      </c>
      <c r="V39" s="9">
        <f t="shared" si="15"/>
        <v>26693.049200000001</v>
      </c>
      <c r="W39" s="8">
        <f t="shared" si="6"/>
        <v>533861</v>
      </c>
      <c r="X39" s="8">
        <f t="shared" si="7"/>
        <v>885981</v>
      </c>
      <c r="Y39" s="11">
        <v>0</v>
      </c>
      <c r="Z39" s="6">
        <v>0</v>
      </c>
      <c r="AA39" s="8">
        <f t="shared" si="8"/>
        <v>885981</v>
      </c>
      <c r="AB39" s="12">
        <v>0</v>
      </c>
      <c r="AC39" s="12">
        <v>0</v>
      </c>
      <c r="AD39" s="13">
        <f t="shared" si="9"/>
        <v>885981</v>
      </c>
      <c r="AE39" s="8" t="e">
        <f>IF(#REF!=0," ",#REF!)</f>
        <v>#REF!</v>
      </c>
      <c r="AF39" s="39" t="str">
        <f t="shared" si="10"/>
        <v xml:space="preserve"> </v>
      </c>
      <c r="AG39" s="40" t="str">
        <f t="shared" si="11"/>
        <v xml:space="preserve"> </v>
      </c>
    </row>
    <row r="40" spans="1:33" ht="15.95" customHeight="1">
      <c r="A40" s="37" t="s">
        <v>229</v>
      </c>
      <c r="B40" s="37" t="s">
        <v>324</v>
      </c>
      <c r="C40" s="37" t="s">
        <v>214</v>
      </c>
      <c r="D40" s="37" t="s">
        <v>328</v>
      </c>
      <c r="E40" s="5">
        <v>1476.18</v>
      </c>
      <c r="F40" s="2">
        <f t="shared" si="12"/>
        <v>2329412.04</v>
      </c>
      <c r="G40" s="35">
        <v>282738.32</v>
      </c>
      <c r="H40" s="7">
        <v>120835</v>
      </c>
      <c r="I40" s="2">
        <f t="shared" si="0"/>
        <v>90626.25</v>
      </c>
      <c r="J40" s="38">
        <v>122072</v>
      </c>
      <c r="K40" s="38">
        <v>11406</v>
      </c>
      <c r="L40" s="38">
        <v>264613</v>
      </c>
      <c r="M40" s="38">
        <v>31941</v>
      </c>
      <c r="N40" s="2">
        <f t="shared" si="1"/>
        <v>803396.57000000007</v>
      </c>
      <c r="O40" s="8">
        <f t="shared" si="2"/>
        <v>1526015</v>
      </c>
      <c r="P40" s="30">
        <v>33</v>
      </c>
      <c r="Q40" s="30">
        <v>677</v>
      </c>
      <c r="R40" s="8">
        <f t="shared" si="3"/>
        <v>31054</v>
      </c>
      <c r="S40" s="9">
        <f t="shared" si="13"/>
        <v>107923.51979999999</v>
      </c>
      <c r="T40" s="36">
        <v>17849641</v>
      </c>
      <c r="U40" s="9">
        <f t="shared" si="14"/>
        <v>17849.641</v>
      </c>
      <c r="V40" s="9">
        <f t="shared" si="15"/>
        <v>90073.878799999991</v>
      </c>
      <c r="W40" s="8">
        <f t="shared" si="6"/>
        <v>1801478</v>
      </c>
      <c r="X40" s="8">
        <f t="shared" si="7"/>
        <v>3358547</v>
      </c>
      <c r="Y40" s="11">
        <v>0</v>
      </c>
      <c r="Z40" s="6">
        <v>0</v>
      </c>
      <c r="AA40" s="8">
        <f t="shared" si="8"/>
        <v>3358547</v>
      </c>
      <c r="AB40" s="12">
        <v>0</v>
      </c>
      <c r="AC40" s="12">
        <v>0</v>
      </c>
      <c r="AD40" s="13">
        <f t="shared" si="9"/>
        <v>3358547</v>
      </c>
      <c r="AE40" s="8" t="e">
        <f>IF(#REF!=0," ",#REF!)</f>
        <v>#REF!</v>
      </c>
      <c r="AF40" s="39" t="str">
        <f t="shared" si="10"/>
        <v xml:space="preserve"> </v>
      </c>
      <c r="AG40" s="40" t="str">
        <f t="shared" si="11"/>
        <v xml:space="preserve"> </v>
      </c>
    </row>
    <row r="41" spans="1:33" ht="15.95" customHeight="1">
      <c r="A41" s="37" t="s">
        <v>229</v>
      </c>
      <c r="B41" s="37" t="s">
        <v>324</v>
      </c>
      <c r="C41" s="37" t="s">
        <v>230</v>
      </c>
      <c r="D41" s="37" t="s">
        <v>329</v>
      </c>
      <c r="E41" s="5">
        <v>811.43</v>
      </c>
      <c r="F41" s="2">
        <f t="shared" si="12"/>
        <v>1280436.54</v>
      </c>
      <c r="G41" s="35">
        <v>189489.88999999998</v>
      </c>
      <c r="H41" s="7">
        <v>70360</v>
      </c>
      <c r="I41" s="2">
        <f t="shared" si="0"/>
        <v>52770</v>
      </c>
      <c r="J41" s="38">
        <v>69588</v>
      </c>
      <c r="K41" s="38">
        <v>6484</v>
      </c>
      <c r="L41" s="38">
        <v>134796</v>
      </c>
      <c r="M41" s="38">
        <v>56947</v>
      </c>
      <c r="N41" s="2">
        <f t="shared" si="1"/>
        <v>510074.89</v>
      </c>
      <c r="O41" s="8">
        <f t="shared" si="2"/>
        <v>770362</v>
      </c>
      <c r="P41" s="30">
        <v>79</v>
      </c>
      <c r="Q41" s="30">
        <v>349</v>
      </c>
      <c r="R41" s="8">
        <f t="shared" si="3"/>
        <v>38324</v>
      </c>
      <c r="S41" s="9">
        <f t="shared" si="13"/>
        <v>59323.647299999997</v>
      </c>
      <c r="T41" s="36">
        <v>11732654</v>
      </c>
      <c r="U41" s="9">
        <f t="shared" si="14"/>
        <v>11732.654</v>
      </c>
      <c r="V41" s="9">
        <f t="shared" si="15"/>
        <v>47590.993299999995</v>
      </c>
      <c r="W41" s="8">
        <f t="shared" si="6"/>
        <v>951820</v>
      </c>
      <c r="X41" s="8">
        <f t="shared" si="7"/>
        <v>1760506</v>
      </c>
      <c r="Y41" s="11">
        <v>0</v>
      </c>
      <c r="Z41" s="6">
        <v>0</v>
      </c>
      <c r="AA41" s="8">
        <f t="shared" si="8"/>
        <v>1760506</v>
      </c>
      <c r="AB41" s="12">
        <v>0</v>
      </c>
      <c r="AC41" s="12">
        <v>0</v>
      </c>
      <c r="AD41" s="13">
        <f t="shared" si="9"/>
        <v>1760506</v>
      </c>
      <c r="AE41" s="8" t="e">
        <f>IF(#REF!=0," ",#REF!)</f>
        <v>#REF!</v>
      </c>
      <c r="AF41" s="39" t="str">
        <f t="shared" si="10"/>
        <v xml:space="preserve"> </v>
      </c>
      <c r="AG41" s="40" t="str">
        <f t="shared" si="11"/>
        <v xml:space="preserve"> </v>
      </c>
    </row>
    <row r="42" spans="1:33" ht="15.95" customHeight="1">
      <c r="A42" s="37" t="s">
        <v>229</v>
      </c>
      <c r="B42" s="37" t="s">
        <v>324</v>
      </c>
      <c r="C42" s="37" t="s">
        <v>231</v>
      </c>
      <c r="D42" s="37" t="s">
        <v>330</v>
      </c>
      <c r="E42" s="5">
        <v>596.46</v>
      </c>
      <c r="F42" s="2">
        <f t="shared" si="12"/>
        <v>941213.88</v>
      </c>
      <c r="G42" s="35">
        <v>468820.87</v>
      </c>
      <c r="H42" s="7">
        <v>37095</v>
      </c>
      <c r="I42" s="2">
        <f t="shared" si="0"/>
        <v>27821.25</v>
      </c>
      <c r="J42" s="38">
        <v>37159</v>
      </c>
      <c r="K42" s="38">
        <v>3480</v>
      </c>
      <c r="L42" s="38">
        <v>84729</v>
      </c>
      <c r="M42" s="38">
        <v>55957</v>
      </c>
      <c r="N42" s="2">
        <f t="shared" si="1"/>
        <v>677967.12</v>
      </c>
      <c r="O42" s="8">
        <f t="shared" si="2"/>
        <v>263247</v>
      </c>
      <c r="P42" s="30">
        <v>90</v>
      </c>
      <c r="Q42" s="30">
        <v>239</v>
      </c>
      <c r="R42" s="8">
        <f t="shared" si="3"/>
        <v>29899</v>
      </c>
      <c r="S42" s="9">
        <f t="shared" si="13"/>
        <v>43607.190600000002</v>
      </c>
      <c r="T42" s="36">
        <v>29264723</v>
      </c>
      <c r="U42" s="9">
        <f t="shared" si="14"/>
        <v>29264.723000000002</v>
      </c>
      <c r="V42" s="9">
        <f t="shared" si="15"/>
        <v>14342.4676</v>
      </c>
      <c r="W42" s="8">
        <f t="shared" si="6"/>
        <v>286849</v>
      </c>
      <c r="X42" s="8">
        <f t="shared" si="7"/>
        <v>579995</v>
      </c>
      <c r="Y42" s="11">
        <v>0</v>
      </c>
      <c r="Z42" s="6">
        <v>0</v>
      </c>
      <c r="AA42" s="8">
        <f t="shared" si="8"/>
        <v>579995</v>
      </c>
      <c r="AB42" s="12">
        <v>0</v>
      </c>
      <c r="AC42" s="12">
        <v>0</v>
      </c>
      <c r="AD42" s="13">
        <f t="shared" si="9"/>
        <v>579995</v>
      </c>
      <c r="AE42" s="8" t="e">
        <f>IF(#REF!=0," ",#REF!)</f>
        <v>#REF!</v>
      </c>
      <c r="AF42" s="39" t="str">
        <f t="shared" si="10"/>
        <v xml:space="preserve"> </v>
      </c>
      <c r="AG42" s="40" t="str">
        <f t="shared" si="11"/>
        <v xml:space="preserve"> </v>
      </c>
    </row>
    <row r="43" spans="1:33" ht="15.95" customHeight="1">
      <c r="A43" s="37" t="s">
        <v>229</v>
      </c>
      <c r="B43" s="37" t="s">
        <v>324</v>
      </c>
      <c r="C43" s="37" t="s">
        <v>232</v>
      </c>
      <c r="D43" s="37" t="s">
        <v>331</v>
      </c>
      <c r="E43" s="5">
        <v>1018.68</v>
      </c>
      <c r="F43" s="2">
        <f t="shared" si="12"/>
        <v>1607477.04</v>
      </c>
      <c r="G43" s="35">
        <v>378341.20999999996</v>
      </c>
      <c r="H43" s="7">
        <v>90137</v>
      </c>
      <c r="I43" s="2">
        <f t="shared" si="0"/>
        <v>67602.75</v>
      </c>
      <c r="J43" s="38">
        <v>88977</v>
      </c>
      <c r="K43" s="38">
        <v>8342</v>
      </c>
      <c r="L43" s="38">
        <v>170922</v>
      </c>
      <c r="M43" s="38">
        <v>30887</v>
      </c>
      <c r="N43" s="2">
        <f t="shared" si="1"/>
        <v>745071.96</v>
      </c>
      <c r="O43" s="8">
        <f t="shared" si="2"/>
        <v>862405</v>
      </c>
      <c r="P43" s="30">
        <v>33</v>
      </c>
      <c r="Q43" s="30">
        <v>488</v>
      </c>
      <c r="R43" s="8">
        <f t="shared" si="3"/>
        <v>22385</v>
      </c>
      <c r="S43" s="9">
        <f t="shared" si="13"/>
        <v>74475.694799999997</v>
      </c>
      <c r="T43" s="36">
        <v>24098166</v>
      </c>
      <c r="U43" s="9">
        <f t="shared" si="14"/>
        <v>24098.166000000001</v>
      </c>
      <c r="V43" s="9">
        <f t="shared" si="15"/>
        <v>50377.5288</v>
      </c>
      <c r="W43" s="8">
        <f t="shared" si="6"/>
        <v>1007551</v>
      </c>
      <c r="X43" s="8">
        <f t="shared" si="7"/>
        <v>1892341</v>
      </c>
      <c r="Y43" s="11">
        <v>0</v>
      </c>
      <c r="Z43" s="6">
        <v>0</v>
      </c>
      <c r="AA43" s="8">
        <f t="shared" si="8"/>
        <v>1892341</v>
      </c>
      <c r="AB43" s="12">
        <v>0</v>
      </c>
      <c r="AC43" s="12">
        <v>0</v>
      </c>
      <c r="AD43" s="13">
        <f t="shared" si="9"/>
        <v>1892341</v>
      </c>
      <c r="AE43" s="8" t="e">
        <f>IF(#REF!=0," ",#REF!)</f>
        <v>#REF!</v>
      </c>
      <c r="AF43" s="39" t="str">
        <f t="shared" si="10"/>
        <v xml:space="preserve"> </v>
      </c>
      <c r="AG43" s="40" t="str">
        <f t="shared" si="11"/>
        <v xml:space="preserve"> </v>
      </c>
    </row>
    <row r="44" spans="1:33" ht="15.95" customHeight="1">
      <c r="A44" s="37" t="s">
        <v>229</v>
      </c>
      <c r="B44" s="37" t="s">
        <v>324</v>
      </c>
      <c r="C44" s="37" t="s">
        <v>233</v>
      </c>
      <c r="D44" s="37" t="s">
        <v>332</v>
      </c>
      <c r="E44" s="5">
        <v>5785.92</v>
      </c>
      <c r="F44" s="2">
        <f t="shared" si="12"/>
        <v>9130181.7599999998</v>
      </c>
      <c r="G44" s="35">
        <v>1573117.0799999998</v>
      </c>
      <c r="H44" s="7">
        <v>476443</v>
      </c>
      <c r="I44" s="2">
        <f t="shared" si="0"/>
        <v>357332.25</v>
      </c>
      <c r="J44" s="38">
        <v>479714</v>
      </c>
      <c r="K44" s="38">
        <v>44921</v>
      </c>
      <c r="L44" s="38">
        <v>982209</v>
      </c>
      <c r="M44" s="38">
        <v>30326</v>
      </c>
      <c r="N44" s="2">
        <f t="shared" si="1"/>
        <v>3467619.33</v>
      </c>
      <c r="O44" s="8">
        <f t="shared" si="2"/>
        <v>5662562</v>
      </c>
      <c r="P44" s="30">
        <v>33</v>
      </c>
      <c r="Q44" s="30">
        <v>1950</v>
      </c>
      <c r="R44" s="8">
        <f t="shared" si="3"/>
        <v>89447</v>
      </c>
      <c r="S44" s="9">
        <f t="shared" si="13"/>
        <v>423008.61119999998</v>
      </c>
      <c r="T44" s="36">
        <v>101556945</v>
      </c>
      <c r="U44" s="9">
        <f t="shared" si="14"/>
        <v>101556.94500000001</v>
      </c>
      <c r="V44" s="9">
        <f t="shared" si="15"/>
        <v>321451.66619999998</v>
      </c>
      <c r="W44" s="8">
        <f t="shared" si="6"/>
        <v>6429033</v>
      </c>
      <c r="X44" s="8">
        <f t="shared" si="7"/>
        <v>12181042</v>
      </c>
      <c r="Y44" s="11">
        <v>0</v>
      </c>
      <c r="Z44" s="6">
        <v>0</v>
      </c>
      <c r="AA44" s="8">
        <f t="shared" si="8"/>
        <v>12181042</v>
      </c>
      <c r="AB44" s="12">
        <v>0</v>
      </c>
      <c r="AC44" s="12">
        <v>0</v>
      </c>
      <c r="AD44" s="13">
        <f t="shared" si="9"/>
        <v>12181042</v>
      </c>
      <c r="AE44" s="8" t="e">
        <f>IF(#REF!=0," ",#REF!)</f>
        <v>#REF!</v>
      </c>
      <c r="AF44" s="39" t="str">
        <f t="shared" si="10"/>
        <v xml:space="preserve"> </v>
      </c>
      <c r="AG44" s="40" t="str">
        <f t="shared" si="11"/>
        <v xml:space="preserve"> </v>
      </c>
    </row>
    <row r="45" spans="1:33" ht="15.95" customHeight="1">
      <c r="A45" s="37" t="s">
        <v>234</v>
      </c>
      <c r="B45" s="37" t="s">
        <v>333</v>
      </c>
      <c r="C45" s="37" t="s">
        <v>215</v>
      </c>
      <c r="D45" s="37" t="s">
        <v>334</v>
      </c>
      <c r="E45" s="5">
        <v>810.28</v>
      </c>
      <c r="F45" s="2">
        <f t="shared" si="12"/>
        <v>1278621.8399999999</v>
      </c>
      <c r="G45" s="35">
        <v>263272.61</v>
      </c>
      <c r="H45" s="7">
        <v>47978</v>
      </c>
      <c r="I45" s="2">
        <f t="shared" si="0"/>
        <v>35983.5</v>
      </c>
      <c r="J45" s="38">
        <v>68546</v>
      </c>
      <c r="K45" s="38">
        <v>197177</v>
      </c>
      <c r="L45" s="38">
        <v>194067</v>
      </c>
      <c r="M45" s="38">
        <v>68446</v>
      </c>
      <c r="N45" s="2">
        <f t="shared" si="1"/>
        <v>827492.11</v>
      </c>
      <c r="O45" s="8">
        <f t="shared" si="2"/>
        <v>451130</v>
      </c>
      <c r="P45" s="30">
        <v>88</v>
      </c>
      <c r="Q45" s="30">
        <v>305</v>
      </c>
      <c r="R45" s="8">
        <f t="shared" si="3"/>
        <v>37308</v>
      </c>
      <c r="S45" s="9">
        <f t="shared" si="13"/>
        <v>59239.570800000001</v>
      </c>
      <c r="T45" s="36">
        <v>15983464</v>
      </c>
      <c r="U45" s="9">
        <f t="shared" si="14"/>
        <v>15983.464</v>
      </c>
      <c r="V45" s="9">
        <f t="shared" si="15"/>
        <v>43256.106800000001</v>
      </c>
      <c r="W45" s="8">
        <f t="shared" si="6"/>
        <v>865122</v>
      </c>
      <c r="X45" s="8">
        <f t="shared" si="7"/>
        <v>1353560</v>
      </c>
      <c r="Y45" s="11">
        <v>0</v>
      </c>
      <c r="Z45" s="6">
        <v>0</v>
      </c>
      <c r="AA45" s="8">
        <f t="shared" si="8"/>
        <v>1353560</v>
      </c>
      <c r="AB45" s="12">
        <v>0</v>
      </c>
      <c r="AC45" s="12">
        <v>0</v>
      </c>
      <c r="AD45" s="13">
        <f t="shared" si="9"/>
        <v>1353560</v>
      </c>
      <c r="AE45" s="8" t="e">
        <f>IF(#REF!=0," ",#REF!)</f>
        <v>#REF!</v>
      </c>
      <c r="AF45" s="39" t="str">
        <f t="shared" si="10"/>
        <v xml:space="preserve"> </v>
      </c>
      <c r="AG45" s="40" t="str">
        <f t="shared" si="11"/>
        <v xml:space="preserve"> </v>
      </c>
    </row>
    <row r="46" spans="1:33" ht="15.95" customHeight="1">
      <c r="A46" s="37" t="s">
        <v>234</v>
      </c>
      <c r="B46" s="37" t="s">
        <v>333</v>
      </c>
      <c r="C46" s="37" t="s">
        <v>99</v>
      </c>
      <c r="D46" s="37" t="s">
        <v>335</v>
      </c>
      <c r="E46" s="5">
        <v>418.71</v>
      </c>
      <c r="F46" s="2">
        <f t="shared" si="12"/>
        <v>660724.38</v>
      </c>
      <c r="G46" s="35">
        <v>114235.74</v>
      </c>
      <c r="H46" s="7">
        <v>24739</v>
      </c>
      <c r="I46" s="2">
        <f t="shared" si="0"/>
        <v>18554.25</v>
      </c>
      <c r="J46" s="38">
        <v>33889</v>
      </c>
      <c r="K46" s="38">
        <v>97828</v>
      </c>
      <c r="L46" s="38">
        <v>94739</v>
      </c>
      <c r="M46" s="38">
        <v>57139</v>
      </c>
      <c r="N46" s="2">
        <f t="shared" si="1"/>
        <v>416384.99</v>
      </c>
      <c r="O46" s="8">
        <f t="shared" si="2"/>
        <v>244339</v>
      </c>
      <c r="P46" s="30">
        <v>86</v>
      </c>
      <c r="Q46" s="30">
        <v>201</v>
      </c>
      <c r="R46" s="8">
        <f t="shared" si="3"/>
        <v>24028</v>
      </c>
      <c r="S46" s="9">
        <f t="shared" si="13"/>
        <v>30611.8881</v>
      </c>
      <c r="T46" s="36">
        <v>6980592</v>
      </c>
      <c r="U46" s="9">
        <f t="shared" si="14"/>
        <v>6980.5919999999996</v>
      </c>
      <c r="V46" s="9">
        <f t="shared" si="15"/>
        <v>23631.2961</v>
      </c>
      <c r="W46" s="8">
        <f t="shared" si="6"/>
        <v>472626</v>
      </c>
      <c r="X46" s="8">
        <f t="shared" si="7"/>
        <v>740993</v>
      </c>
      <c r="Y46" s="11">
        <v>0</v>
      </c>
      <c r="Z46" s="6">
        <v>0</v>
      </c>
      <c r="AA46" s="8">
        <f t="shared" si="8"/>
        <v>740993</v>
      </c>
      <c r="AB46" s="12">
        <v>0</v>
      </c>
      <c r="AC46" s="12">
        <v>0</v>
      </c>
      <c r="AD46" s="13">
        <f t="shared" si="9"/>
        <v>740993</v>
      </c>
      <c r="AE46" s="8" t="e">
        <f>IF(#REF!=0," ",#REF!)</f>
        <v>#REF!</v>
      </c>
      <c r="AF46" s="39" t="str">
        <f t="shared" si="10"/>
        <v xml:space="preserve"> </v>
      </c>
      <c r="AG46" s="40" t="str">
        <f t="shared" si="11"/>
        <v xml:space="preserve"> </v>
      </c>
    </row>
    <row r="47" spans="1:33" ht="15.95" customHeight="1">
      <c r="A47" s="37" t="s">
        <v>234</v>
      </c>
      <c r="B47" s="37" t="s">
        <v>333</v>
      </c>
      <c r="C47" s="37" t="s">
        <v>26</v>
      </c>
      <c r="D47" s="37" t="s">
        <v>336</v>
      </c>
      <c r="E47" s="5">
        <v>3139.44</v>
      </c>
      <c r="F47" s="2">
        <f t="shared" si="12"/>
        <v>4954036.32</v>
      </c>
      <c r="G47" s="35">
        <v>543116.55000000005</v>
      </c>
      <c r="H47" s="7">
        <v>186555</v>
      </c>
      <c r="I47" s="2">
        <f t="shared" si="0"/>
        <v>139916.25</v>
      </c>
      <c r="J47" s="38">
        <v>271179</v>
      </c>
      <c r="K47" s="38">
        <v>779054</v>
      </c>
      <c r="L47" s="38">
        <v>687632</v>
      </c>
      <c r="M47" s="38">
        <v>174985</v>
      </c>
      <c r="N47" s="2">
        <f t="shared" si="1"/>
        <v>2595882.7999999998</v>
      </c>
      <c r="O47" s="8">
        <f t="shared" si="2"/>
        <v>2358154</v>
      </c>
      <c r="P47" s="30">
        <v>33</v>
      </c>
      <c r="Q47" s="30">
        <v>1282</v>
      </c>
      <c r="R47" s="8">
        <f t="shared" si="3"/>
        <v>58805</v>
      </c>
      <c r="S47" s="9">
        <f t="shared" si="13"/>
        <v>229524.4584</v>
      </c>
      <c r="T47" s="36">
        <v>34882245</v>
      </c>
      <c r="U47" s="9">
        <f t="shared" si="14"/>
        <v>34882.245000000003</v>
      </c>
      <c r="V47" s="9">
        <f t="shared" si="15"/>
        <v>194642.21340000001</v>
      </c>
      <c r="W47" s="8">
        <f t="shared" si="6"/>
        <v>3892844</v>
      </c>
      <c r="X47" s="8">
        <f t="shared" si="7"/>
        <v>6309803</v>
      </c>
      <c r="Y47" s="11">
        <v>0</v>
      </c>
      <c r="Z47" s="6">
        <v>0</v>
      </c>
      <c r="AA47" s="8">
        <f t="shared" si="8"/>
        <v>6309803</v>
      </c>
      <c r="AB47" s="12">
        <v>0</v>
      </c>
      <c r="AC47" s="12">
        <v>0</v>
      </c>
      <c r="AD47" s="13">
        <f t="shared" si="9"/>
        <v>6309803</v>
      </c>
      <c r="AE47" s="8" t="e">
        <f>IF(#REF!=0," ",#REF!)</f>
        <v>#REF!</v>
      </c>
      <c r="AF47" s="39" t="str">
        <f t="shared" si="10"/>
        <v xml:space="preserve"> </v>
      </c>
      <c r="AG47" s="40" t="str">
        <f t="shared" si="11"/>
        <v xml:space="preserve"> </v>
      </c>
    </row>
    <row r="48" spans="1:33" ht="15.95" customHeight="1">
      <c r="A48" s="37" t="s">
        <v>234</v>
      </c>
      <c r="B48" s="37" t="s">
        <v>333</v>
      </c>
      <c r="C48" s="37" t="s">
        <v>27</v>
      </c>
      <c r="D48" s="37" t="s">
        <v>337</v>
      </c>
      <c r="E48" s="5">
        <v>972.55</v>
      </c>
      <c r="F48" s="2">
        <f t="shared" si="12"/>
        <v>1534683.9</v>
      </c>
      <c r="G48" s="35">
        <v>180825.60000000001</v>
      </c>
      <c r="H48" s="7">
        <v>62566</v>
      </c>
      <c r="I48" s="2">
        <f t="shared" si="0"/>
        <v>46924.5</v>
      </c>
      <c r="J48" s="38">
        <v>87112</v>
      </c>
      <c r="K48" s="38">
        <v>251236</v>
      </c>
      <c r="L48" s="38">
        <v>250763</v>
      </c>
      <c r="M48" s="38">
        <v>86772</v>
      </c>
      <c r="N48" s="2">
        <f t="shared" si="1"/>
        <v>903633.1</v>
      </c>
      <c r="O48" s="8">
        <f t="shared" si="2"/>
        <v>631051</v>
      </c>
      <c r="P48" s="30">
        <v>88</v>
      </c>
      <c r="Q48" s="30">
        <v>337</v>
      </c>
      <c r="R48" s="8">
        <f t="shared" si="3"/>
        <v>41222</v>
      </c>
      <c r="S48" s="9">
        <f t="shared" si="13"/>
        <v>71103.130499999999</v>
      </c>
      <c r="T48" s="36">
        <v>11175740</v>
      </c>
      <c r="U48" s="9">
        <f t="shared" si="14"/>
        <v>11175.74</v>
      </c>
      <c r="V48" s="9">
        <f t="shared" si="15"/>
        <v>59927.390500000001</v>
      </c>
      <c r="W48" s="8">
        <f t="shared" si="6"/>
        <v>1198548</v>
      </c>
      <c r="X48" s="8">
        <f t="shared" si="7"/>
        <v>1870821</v>
      </c>
      <c r="Y48" s="11">
        <v>0</v>
      </c>
      <c r="Z48" s="6">
        <v>0</v>
      </c>
      <c r="AA48" s="8">
        <f t="shared" si="8"/>
        <v>1870821</v>
      </c>
      <c r="AB48" s="12">
        <v>0</v>
      </c>
      <c r="AC48" s="12">
        <v>0</v>
      </c>
      <c r="AD48" s="13">
        <f t="shared" si="9"/>
        <v>1870821</v>
      </c>
      <c r="AE48" s="8" t="e">
        <f>IF(#REF!=0," ",#REF!)</f>
        <v>#REF!</v>
      </c>
      <c r="AF48" s="39" t="str">
        <f t="shared" si="10"/>
        <v xml:space="preserve"> </v>
      </c>
      <c r="AG48" s="40" t="str">
        <f t="shared" si="11"/>
        <v xml:space="preserve"> </v>
      </c>
    </row>
    <row r="49" spans="1:33" ht="15.95" customHeight="1">
      <c r="A49" s="37" t="s">
        <v>234</v>
      </c>
      <c r="B49" s="37" t="s">
        <v>333</v>
      </c>
      <c r="C49" s="37" t="s">
        <v>28</v>
      </c>
      <c r="D49" s="37" t="s">
        <v>338</v>
      </c>
      <c r="E49" s="5">
        <v>933.87</v>
      </c>
      <c r="F49" s="2">
        <f t="shared" si="12"/>
        <v>1473646.86</v>
      </c>
      <c r="G49" s="35">
        <v>360825.36</v>
      </c>
      <c r="H49" s="7">
        <v>59640</v>
      </c>
      <c r="I49" s="2">
        <f t="shared" si="0"/>
        <v>44730</v>
      </c>
      <c r="J49" s="38">
        <v>87842</v>
      </c>
      <c r="K49" s="38">
        <v>252107</v>
      </c>
      <c r="L49" s="38">
        <v>226455</v>
      </c>
      <c r="M49" s="38">
        <v>55283</v>
      </c>
      <c r="N49" s="2">
        <f t="shared" si="1"/>
        <v>1027242.36</v>
      </c>
      <c r="O49" s="8">
        <f t="shared" si="2"/>
        <v>446405</v>
      </c>
      <c r="P49" s="30">
        <v>84</v>
      </c>
      <c r="Q49" s="30">
        <v>287</v>
      </c>
      <c r="R49" s="8">
        <f t="shared" si="3"/>
        <v>33510</v>
      </c>
      <c r="S49" s="9">
        <f t="shared" si="13"/>
        <v>68275.235700000005</v>
      </c>
      <c r="T49" s="36">
        <v>21553160</v>
      </c>
      <c r="U49" s="9">
        <f t="shared" si="14"/>
        <v>21553.16</v>
      </c>
      <c r="V49" s="9">
        <f t="shared" si="15"/>
        <v>46722.075700000001</v>
      </c>
      <c r="W49" s="8">
        <f t="shared" si="6"/>
        <v>934442</v>
      </c>
      <c r="X49" s="8">
        <f t="shared" si="7"/>
        <v>1414357</v>
      </c>
      <c r="Y49" s="11">
        <v>0</v>
      </c>
      <c r="Z49" s="6">
        <v>0</v>
      </c>
      <c r="AA49" s="8">
        <f t="shared" si="8"/>
        <v>1414357</v>
      </c>
      <c r="AB49" s="12">
        <v>0</v>
      </c>
      <c r="AC49" s="12">
        <v>0</v>
      </c>
      <c r="AD49" s="13">
        <f t="shared" si="9"/>
        <v>1414357</v>
      </c>
      <c r="AE49" s="8" t="e">
        <f>IF(#REF!=0," ",#REF!)</f>
        <v>#REF!</v>
      </c>
      <c r="AF49" s="39" t="str">
        <f t="shared" si="10"/>
        <v xml:space="preserve"> </v>
      </c>
      <c r="AG49" s="40" t="str">
        <f t="shared" si="11"/>
        <v xml:space="preserve"> </v>
      </c>
    </row>
    <row r="50" spans="1:33" ht="15.95" customHeight="1">
      <c r="A50" s="37" t="s">
        <v>234</v>
      </c>
      <c r="B50" s="37" t="s">
        <v>333</v>
      </c>
      <c r="C50" s="37" t="s">
        <v>235</v>
      </c>
      <c r="D50" s="37" t="s">
        <v>339</v>
      </c>
      <c r="E50" s="5">
        <v>565.52</v>
      </c>
      <c r="F50" s="2">
        <f t="shared" si="12"/>
        <v>892390.55999999994</v>
      </c>
      <c r="G50" s="35">
        <v>129096.49</v>
      </c>
      <c r="H50" s="7">
        <v>35031</v>
      </c>
      <c r="I50" s="2">
        <f t="shared" si="0"/>
        <v>26273.25</v>
      </c>
      <c r="J50" s="38">
        <v>51424</v>
      </c>
      <c r="K50" s="38">
        <v>147598</v>
      </c>
      <c r="L50" s="38">
        <v>140485</v>
      </c>
      <c r="M50" s="38">
        <v>57690</v>
      </c>
      <c r="N50" s="2">
        <f t="shared" si="1"/>
        <v>552566.74</v>
      </c>
      <c r="O50" s="8">
        <f t="shared" si="2"/>
        <v>339824</v>
      </c>
      <c r="P50" s="30">
        <v>81</v>
      </c>
      <c r="Q50" s="30">
        <v>122</v>
      </c>
      <c r="R50" s="8">
        <f t="shared" si="3"/>
        <v>13736</v>
      </c>
      <c r="S50" s="9">
        <f t="shared" si="13"/>
        <v>41345.167200000004</v>
      </c>
      <c r="T50" s="36">
        <v>8265522</v>
      </c>
      <c r="U50" s="9">
        <f t="shared" si="14"/>
        <v>8265.5220000000008</v>
      </c>
      <c r="V50" s="9">
        <f t="shared" si="15"/>
        <v>33079.645199999999</v>
      </c>
      <c r="W50" s="8">
        <f t="shared" si="6"/>
        <v>661593</v>
      </c>
      <c r="X50" s="8">
        <f t="shared" si="7"/>
        <v>1015153</v>
      </c>
      <c r="Y50" s="11">
        <v>0</v>
      </c>
      <c r="Z50" s="6">
        <v>0</v>
      </c>
      <c r="AA50" s="8">
        <f t="shared" si="8"/>
        <v>1015153</v>
      </c>
      <c r="AB50" s="12">
        <v>0</v>
      </c>
      <c r="AC50" s="12">
        <v>6330</v>
      </c>
      <c r="AD50" s="13">
        <f t="shared" si="9"/>
        <v>1008823</v>
      </c>
      <c r="AE50" s="8" t="e">
        <f>IF(#REF!=0," ",#REF!)</f>
        <v>#REF!</v>
      </c>
      <c r="AF50" s="39" t="str">
        <f t="shared" si="10"/>
        <v xml:space="preserve"> </v>
      </c>
      <c r="AG50" s="40" t="str">
        <f t="shared" si="11"/>
        <v xml:space="preserve"> </v>
      </c>
    </row>
    <row r="51" spans="1:33" ht="15.95" customHeight="1">
      <c r="A51" s="37" t="s">
        <v>234</v>
      </c>
      <c r="B51" s="37" t="s">
        <v>333</v>
      </c>
      <c r="C51" s="37" t="s">
        <v>236</v>
      </c>
      <c r="D51" s="37" t="s">
        <v>340</v>
      </c>
      <c r="E51" s="5">
        <v>278.73</v>
      </c>
      <c r="F51" s="2">
        <f t="shared" si="12"/>
        <v>439835.94</v>
      </c>
      <c r="G51" s="35">
        <v>72787.929999999993</v>
      </c>
      <c r="H51" s="7">
        <v>18391</v>
      </c>
      <c r="I51" s="2">
        <f t="shared" si="0"/>
        <v>13793.25</v>
      </c>
      <c r="J51" s="38">
        <v>25041</v>
      </c>
      <c r="K51" s="38">
        <v>72379</v>
      </c>
      <c r="L51" s="38">
        <v>92405</v>
      </c>
      <c r="M51" s="38">
        <v>34480</v>
      </c>
      <c r="N51" s="2">
        <f t="shared" si="1"/>
        <v>310886.18</v>
      </c>
      <c r="O51" s="8">
        <f t="shared" si="2"/>
        <v>128950</v>
      </c>
      <c r="P51" s="30">
        <v>92</v>
      </c>
      <c r="Q51" s="30">
        <v>117</v>
      </c>
      <c r="R51" s="8">
        <f t="shared" si="3"/>
        <v>14962</v>
      </c>
      <c r="S51" s="9">
        <f t="shared" si="13"/>
        <v>20377.9503</v>
      </c>
      <c r="T51" s="36">
        <v>4296808</v>
      </c>
      <c r="U51" s="9">
        <f t="shared" si="14"/>
        <v>4296.808</v>
      </c>
      <c r="V51" s="9">
        <f t="shared" si="15"/>
        <v>16081.1423</v>
      </c>
      <c r="W51" s="8">
        <f t="shared" si="6"/>
        <v>321623</v>
      </c>
      <c r="X51" s="8">
        <f t="shared" si="7"/>
        <v>465535</v>
      </c>
      <c r="Y51" s="11">
        <v>0</v>
      </c>
      <c r="Z51" s="6">
        <v>0</v>
      </c>
      <c r="AA51" s="8">
        <f t="shared" si="8"/>
        <v>465535</v>
      </c>
      <c r="AB51" s="12">
        <v>0</v>
      </c>
      <c r="AC51" s="12">
        <v>0</v>
      </c>
      <c r="AD51" s="13">
        <f t="shared" si="9"/>
        <v>465535</v>
      </c>
      <c r="AE51" s="8" t="e">
        <f>IF(#REF!=0," ",#REF!)</f>
        <v>#REF!</v>
      </c>
      <c r="AF51" s="39" t="str">
        <f t="shared" si="10"/>
        <v xml:space="preserve"> </v>
      </c>
      <c r="AG51" s="40" t="str">
        <f t="shared" si="11"/>
        <v xml:space="preserve"> </v>
      </c>
    </row>
    <row r="52" spans="1:33" ht="15.95" customHeight="1">
      <c r="A52" s="37" t="s">
        <v>234</v>
      </c>
      <c r="B52" s="37" t="s">
        <v>333</v>
      </c>
      <c r="C52" s="37" t="s">
        <v>237</v>
      </c>
      <c r="D52" s="37" t="s">
        <v>341</v>
      </c>
      <c r="E52" s="5">
        <v>451.32</v>
      </c>
      <c r="F52" s="2">
        <f t="shared" si="12"/>
        <v>712182.96</v>
      </c>
      <c r="G52" s="35">
        <v>165485.91999999998</v>
      </c>
      <c r="H52" s="7">
        <v>29121</v>
      </c>
      <c r="I52" s="2">
        <f t="shared" si="0"/>
        <v>21840.75</v>
      </c>
      <c r="J52" s="38">
        <v>39731</v>
      </c>
      <c r="K52" s="38">
        <v>114804</v>
      </c>
      <c r="L52" s="38">
        <v>121795</v>
      </c>
      <c r="M52" s="38">
        <v>36065</v>
      </c>
      <c r="N52" s="2">
        <f t="shared" si="1"/>
        <v>499721.67</v>
      </c>
      <c r="O52" s="8">
        <f t="shared" si="2"/>
        <v>212461</v>
      </c>
      <c r="P52" s="30">
        <v>81</v>
      </c>
      <c r="Q52" s="30">
        <v>150</v>
      </c>
      <c r="R52" s="8">
        <f t="shared" si="3"/>
        <v>16889</v>
      </c>
      <c r="S52" s="9">
        <f t="shared" si="13"/>
        <v>32996.0052</v>
      </c>
      <c r="T52" s="36">
        <v>10453420</v>
      </c>
      <c r="U52" s="9">
        <f t="shared" si="14"/>
        <v>10453.42</v>
      </c>
      <c r="V52" s="9">
        <f t="shared" si="15"/>
        <v>22542.585200000001</v>
      </c>
      <c r="W52" s="8">
        <f t="shared" si="6"/>
        <v>450852</v>
      </c>
      <c r="X52" s="8">
        <f t="shared" si="7"/>
        <v>680202</v>
      </c>
      <c r="Y52" s="11">
        <v>0</v>
      </c>
      <c r="Z52" s="6">
        <v>0</v>
      </c>
      <c r="AA52" s="8">
        <f t="shared" si="8"/>
        <v>680202</v>
      </c>
      <c r="AB52" s="12">
        <v>0</v>
      </c>
      <c r="AC52" s="12">
        <v>0</v>
      </c>
      <c r="AD52" s="13">
        <f t="shared" si="9"/>
        <v>680202</v>
      </c>
      <c r="AE52" s="8" t="e">
        <f>IF(#REF!=0," ",#REF!)</f>
        <v>#REF!</v>
      </c>
      <c r="AF52" s="39" t="str">
        <f t="shared" si="10"/>
        <v xml:space="preserve"> </v>
      </c>
      <c r="AG52" s="40" t="str">
        <f t="shared" si="11"/>
        <v xml:space="preserve"> </v>
      </c>
    </row>
    <row r="53" spans="1:33" ht="15.95" customHeight="1">
      <c r="A53" s="37" t="s">
        <v>234</v>
      </c>
      <c r="B53" s="37" t="s">
        <v>333</v>
      </c>
      <c r="C53" s="37" t="s">
        <v>102</v>
      </c>
      <c r="D53" s="37" t="s">
        <v>342</v>
      </c>
      <c r="E53" s="5">
        <v>1067.77</v>
      </c>
      <c r="F53" s="2">
        <f t="shared" si="12"/>
        <v>1684941.06</v>
      </c>
      <c r="G53" s="35">
        <v>416752.7</v>
      </c>
      <c r="H53" s="7">
        <v>70865</v>
      </c>
      <c r="I53" s="2">
        <f t="shared" si="0"/>
        <v>53148.75</v>
      </c>
      <c r="J53" s="38">
        <v>104821</v>
      </c>
      <c r="K53" s="38">
        <v>300516</v>
      </c>
      <c r="L53" s="38">
        <v>200905</v>
      </c>
      <c r="M53" s="38">
        <v>71061</v>
      </c>
      <c r="N53" s="2">
        <f t="shared" si="1"/>
        <v>1147204.45</v>
      </c>
      <c r="O53" s="8">
        <f t="shared" si="2"/>
        <v>537737</v>
      </c>
      <c r="P53" s="30">
        <v>81</v>
      </c>
      <c r="Q53" s="30">
        <v>453</v>
      </c>
      <c r="R53" s="8">
        <f t="shared" si="3"/>
        <v>51003</v>
      </c>
      <c r="S53" s="9">
        <f t="shared" si="13"/>
        <v>78064.664699999994</v>
      </c>
      <c r="T53" s="36">
        <v>26319601</v>
      </c>
      <c r="U53" s="9">
        <f t="shared" si="14"/>
        <v>26319.600999999999</v>
      </c>
      <c r="V53" s="9">
        <f t="shared" si="15"/>
        <v>51745.063699999999</v>
      </c>
      <c r="W53" s="8">
        <f t="shared" si="6"/>
        <v>1034901</v>
      </c>
      <c r="X53" s="8">
        <f t="shared" si="7"/>
        <v>1623641</v>
      </c>
      <c r="Y53" s="11">
        <v>0</v>
      </c>
      <c r="Z53" s="6">
        <v>0</v>
      </c>
      <c r="AA53" s="8">
        <f t="shared" si="8"/>
        <v>1623641</v>
      </c>
      <c r="AB53" s="12">
        <v>0</v>
      </c>
      <c r="AC53" s="12">
        <v>0</v>
      </c>
      <c r="AD53" s="13">
        <f t="shared" si="9"/>
        <v>1623641</v>
      </c>
      <c r="AE53" s="8" t="e">
        <f>IF(#REF!=0," ",#REF!)</f>
        <v>#REF!</v>
      </c>
      <c r="AF53" s="39" t="str">
        <f t="shared" si="10"/>
        <v xml:space="preserve"> </v>
      </c>
      <c r="AG53" s="40" t="str">
        <f t="shared" si="11"/>
        <v xml:space="preserve"> </v>
      </c>
    </row>
    <row r="54" spans="1:33" ht="15.95" customHeight="1">
      <c r="A54" s="37" t="s">
        <v>234</v>
      </c>
      <c r="B54" s="37" t="s">
        <v>333</v>
      </c>
      <c r="C54" s="37" t="s">
        <v>103</v>
      </c>
      <c r="D54" s="37" t="s">
        <v>343</v>
      </c>
      <c r="E54" s="5">
        <v>589.38</v>
      </c>
      <c r="F54" s="2">
        <f t="shared" si="12"/>
        <v>930041.64</v>
      </c>
      <c r="G54" s="35">
        <v>191891.22999999998</v>
      </c>
      <c r="H54" s="7">
        <v>34374</v>
      </c>
      <c r="I54" s="2">
        <f t="shared" si="0"/>
        <v>25780.5</v>
      </c>
      <c r="J54" s="38">
        <v>49755</v>
      </c>
      <c r="K54" s="38">
        <v>142955</v>
      </c>
      <c r="L54" s="38">
        <v>169770</v>
      </c>
      <c r="M54" s="38">
        <v>114198</v>
      </c>
      <c r="N54" s="2">
        <f t="shared" si="1"/>
        <v>694349.73</v>
      </c>
      <c r="O54" s="8">
        <f t="shared" si="2"/>
        <v>235692</v>
      </c>
      <c r="P54" s="30">
        <v>92</v>
      </c>
      <c r="Q54" s="30">
        <v>201</v>
      </c>
      <c r="R54" s="8">
        <f t="shared" si="3"/>
        <v>25704</v>
      </c>
      <c r="S54" s="9">
        <f t="shared" si="13"/>
        <v>43089.571799999998</v>
      </c>
      <c r="T54" s="36">
        <v>11801429</v>
      </c>
      <c r="U54" s="9">
        <f t="shared" si="14"/>
        <v>11801.429</v>
      </c>
      <c r="V54" s="9">
        <f t="shared" si="15"/>
        <v>31288.142799999998</v>
      </c>
      <c r="W54" s="8">
        <f t="shared" si="6"/>
        <v>625763</v>
      </c>
      <c r="X54" s="8">
        <f t="shared" si="7"/>
        <v>887159</v>
      </c>
      <c r="Y54" s="11">
        <v>0</v>
      </c>
      <c r="Z54" s="6">
        <v>0</v>
      </c>
      <c r="AA54" s="8">
        <f t="shared" si="8"/>
        <v>887159</v>
      </c>
      <c r="AB54" s="12">
        <v>0</v>
      </c>
      <c r="AC54" s="12">
        <v>39960</v>
      </c>
      <c r="AD54" s="13">
        <f t="shared" si="9"/>
        <v>847199</v>
      </c>
      <c r="AE54" s="8" t="e">
        <f>IF(#REF!=0," ",#REF!)</f>
        <v>#REF!</v>
      </c>
      <c r="AF54" s="39" t="str">
        <f t="shared" si="10"/>
        <v xml:space="preserve"> </v>
      </c>
      <c r="AG54" s="40" t="str">
        <f t="shared" si="11"/>
        <v xml:space="preserve"> </v>
      </c>
    </row>
    <row r="55" spans="1:33" ht="15.95" customHeight="1">
      <c r="A55" s="37" t="s">
        <v>234</v>
      </c>
      <c r="B55" s="37" t="s">
        <v>333</v>
      </c>
      <c r="C55" s="37" t="s">
        <v>104</v>
      </c>
      <c r="D55" s="37" t="s">
        <v>344</v>
      </c>
      <c r="E55" s="5">
        <v>571.04</v>
      </c>
      <c r="F55" s="2">
        <f t="shared" si="12"/>
        <v>901101.12</v>
      </c>
      <c r="G55" s="35">
        <v>207603.1</v>
      </c>
      <c r="H55" s="7">
        <v>34459</v>
      </c>
      <c r="I55" s="2">
        <f t="shared" si="0"/>
        <v>25844.25</v>
      </c>
      <c r="J55" s="38">
        <v>48400</v>
      </c>
      <c r="K55" s="38">
        <v>139119</v>
      </c>
      <c r="L55" s="38">
        <v>153490</v>
      </c>
      <c r="M55" s="38">
        <v>95931</v>
      </c>
      <c r="N55" s="2">
        <f t="shared" si="1"/>
        <v>670387.35</v>
      </c>
      <c r="O55" s="8">
        <f t="shared" si="2"/>
        <v>230714</v>
      </c>
      <c r="P55" s="30">
        <v>92</v>
      </c>
      <c r="Q55" s="30">
        <v>171</v>
      </c>
      <c r="R55" s="8">
        <f t="shared" si="3"/>
        <v>21867</v>
      </c>
      <c r="S55" s="9">
        <f t="shared" si="13"/>
        <v>41748.734400000001</v>
      </c>
      <c r="T55" s="36">
        <v>12991433</v>
      </c>
      <c r="U55" s="9">
        <f t="shared" si="14"/>
        <v>12991.433000000001</v>
      </c>
      <c r="V55" s="9">
        <f t="shared" si="15"/>
        <v>28757.3014</v>
      </c>
      <c r="W55" s="8">
        <f t="shared" si="6"/>
        <v>575146</v>
      </c>
      <c r="X55" s="8">
        <f t="shared" si="7"/>
        <v>827727</v>
      </c>
      <c r="Y55" s="11">
        <v>0</v>
      </c>
      <c r="Z55" s="6">
        <v>0</v>
      </c>
      <c r="AA55" s="8">
        <f t="shared" si="8"/>
        <v>827727</v>
      </c>
      <c r="AB55" s="12">
        <v>0</v>
      </c>
      <c r="AC55" s="12">
        <v>0</v>
      </c>
      <c r="AD55" s="13">
        <f t="shared" si="9"/>
        <v>827727</v>
      </c>
      <c r="AE55" s="8" t="e">
        <f>IF(#REF!=0," ",#REF!)</f>
        <v>#REF!</v>
      </c>
      <c r="AF55" s="39" t="str">
        <f t="shared" si="10"/>
        <v xml:space="preserve"> </v>
      </c>
      <c r="AG55" s="40" t="str">
        <f t="shared" si="11"/>
        <v xml:space="preserve"> </v>
      </c>
    </row>
    <row r="56" spans="1:33" ht="15.95" customHeight="1">
      <c r="A56" s="37" t="s">
        <v>124</v>
      </c>
      <c r="B56" s="37" t="s">
        <v>345</v>
      </c>
      <c r="C56" s="37" t="s">
        <v>41</v>
      </c>
      <c r="D56" s="37" t="s">
        <v>346</v>
      </c>
      <c r="E56" s="5">
        <v>306.73</v>
      </c>
      <c r="F56" s="2">
        <f t="shared" si="12"/>
        <v>484019.94</v>
      </c>
      <c r="G56" s="35">
        <v>270637.39</v>
      </c>
      <c r="H56" s="7">
        <v>23292</v>
      </c>
      <c r="I56" s="2">
        <f t="shared" si="0"/>
        <v>17469</v>
      </c>
      <c r="J56" s="38">
        <v>21063</v>
      </c>
      <c r="K56" s="38">
        <v>0</v>
      </c>
      <c r="L56" s="38">
        <v>0</v>
      </c>
      <c r="M56" s="38">
        <v>7049</v>
      </c>
      <c r="N56" s="2">
        <f t="shared" si="1"/>
        <v>316218.39</v>
      </c>
      <c r="O56" s="8">
        <f t="shared" si="2"/>
        <v>167802</v>
      </c>
      <c r="P56" s="30">
        <v>75</v>
      </c>
      <c r="Q56" s="30">
        <v>103</v>
      </c>
      <c r="R56" s="8">
        <f t="shared" si="3"/>
        <v>10738</v>
      </c>
      <c r="S56" s="9">
        <f t="shared" si="13"/>
        <v>22425.030299999999</v>
      </c>
      <c r="T56" s="36">
        <v>16904272</v>
      </c>
      <c r="U56" s="9">
        <f t="shared" si="14"/>
        <v>16904.272000000001</v>
      </c>
      <c r="V56" s="9">
        <f t="shared" si="15"/>
        <v>5520.7582999999977</v>
      </c>
      <c r="W56" s="8">
        <f t="shared" si="6"/>
        <v>110415</v>
      </c>
      <c r="X56" s="8">
        <f t="shared" si="7"/>
        <v>288955</v>
      </c>
      <c r="Y56" s="11">
        <v>0</v>
      </c>
      <c r="Z56" s="6">
        <v>0</v>
      </c>
      <c r="AA56" s="8">
        <f t="shared" si="8"/>
        <v>288955</v>
      </c>
      <c r="AB56" s="12">
        <v>0</v>
      </c>
      <c r="AC56" s="12">
        <v>0</v>
      </c>
      <c r="AD56" s="13">
        <f t="shared" si="9"/>
        <v>288955</v>
      </c>
      <c r="AE56" s="8" t="e">
        <f>IF(#REF!=0," ",#REF!)</f>
        <v>#REF!</v>
      </c>
      <c r="AF56" s="39" t="str">
        <f t="shared" si="10"/>
        <v xml:space="preserve"> </v>
      </c>
      <c r="AG56" s="40" t="str">
        <f t="shared" si="11"/>
        <v xml:space="preserve"> </v>
      </c>
    </row>
    <row r="57" spans="1:33" ht="15.95" customHeight="1">
      <c r="A57" s="37" t="s">
        <v>124</v>
      </c>
      <c r="B57" s="37" t="s">
        <v>345</v>
      </c>
      <c r="C57" s="37" t="s">
        <v>125</v>
      </c>
      <c r="D57" s="37" t="s">
        <v>347</v>
      </c>
      <c r="E57" s="5">
        <v>337.87</v>
      </c>
      <c r="F57" s="2">
        <f t="shared" si="12"/>
        <v>533158.86</v>
      </c>
      <c r="G57" s="35">
        <v>382609.62</v>
      </c>
      <c r="H57" s="7">
        <v>35281</v>
      </c>
      <c r="I57" s="2">
        <f t="shared" si="0"/>
        <v>26460.75</v>
      </c>
      <c r="J57" s="38">
        <v>32075</v>
      </c>
      <c r="K57" s="38">
        <v>0</v>
      </c>
      <c r="L57" s="38">
        <v>0</v>
      </c>
      <c r="M57" s="38">
        <v>6260</v>
      </c>
      <c r="N57" s="2">
        <f t="shared" si="1"/>
        <v>447405.37</v>
      </c>
      <c r="O57" s="8">
        <f t="shared" si="2"/>
        <v>85753</v>
      </c>
      <c r="P57" s="30">
        <v>70</v>
      </c>
      <c r="Q57" s="30">
        <v>144</v>
      </c>
      <c r="R57" s="8">
        <f t="shared" si="3"/>
        <v>14011</v>
      </c>
      <c r="S57" s="9">
        <f t="shared" si="13"/>
        <v>24701.6757</v>
      </c>
      <c r="T57" s="36">
        <v>23735088</v>
      </c>
      <c r="U57" s="9">
        <f t="shared" si="14"/>
        <v>23735.088</v>
      </c>
      <c r="V57" s="9">
        <f t="shared" si="15"/>
        <v>966.58770000000004</v>
      </c>
      <c r="W57" s="8">
        <f t="shared" si="6"/>
        <v>19332</v>
      </c>
      <c r="X57" s="8">
        <f t="shared" si="7"/>
        <v>119096</v>
      </c>
      <c r="Y57" s="11">
        <v>0</v>
      </c>
      <c r="Z57" s="6">
        <v>0</v>
      </c>
      <c r="AA57" s="8">
        <f t="shared" si="8"/>
        <v>119096</v>
      </c>
      <c r="AB57" s="12">
        <v>0</v>
      </c>
      <c r="AC57" s="12">
        <v>0</v>
      </c>
      <c r="AD57" s="13">
        <f t="shared" si="9"/>
        <v>119096</v>
      </c>
      <c r="AE57" s="8" t="e">
        <f>IF(#REF!=0," ",#REF!)</f>
        <v>#REF!</v>
      </c>
      <c r="AF57" s="39" t="str">
        <f t="shared" si="10"/>
        <v xml:space="preserve"> </v>
      </c>
      <c r="AG57" s="40" t="str">
        <f t="shared" si="11"/>
        <v xml:space="preserve"> </v>
      </c>
    </row>
    <row r="58" spans="1:33" ht="15.95" customHeight="1">
      <c r="A58" s="37" t="s">
        <v>124</v>
      </c>
      <c r="B58" s="37" t="s">
        <v>345</v>
      </c>
      <c r="C58" s="37" t="s">
        <v>172</v>
      </c>
      <c r="D58" s="37" t="s">
        <v>348</v>
      </c>
      <c r="E58" s="5">
        <v>435.23</v>
      </c>
      <c r="F58" s="2">
        <f t="shared" si="12"/>
        <v>686792.94000000006</v>
      </c>
      <c r="G58" s="35">
        <v>123075.28</v>
      </c>
      <c r="H58" s="7">
        <v>40170</v>
      </c>
      <c r="I58" s="2">
        <f t="shared" si="0"/>
        <v>30127.5</v>
      </c>
      <c r="J58" s="38">
        <v>36371</v>
      </c>
      <c r="K58" s="38">
        <v>0</v>
      </c>
      <c r="L58" s="38">
        <v>0</v>
      </c>
      <c r="M58" s="38">
        <v>15218</v>
      </c>
      <c r="N58" s="2">
        <f t="shared" si="1"/>
        <v>204791.78</v>
      </c>
      <c r="O58" s="8">
        <f t="shared" si="2"/>
        <v>482001</v>
      </c>
      <c r="P58" s="30">
        <v>70</v>
      </c>
      <c r="Q58" s="30">
        <v>217</v>
      </c>
      <c r="R58" s="8">
        <f t="shared" si="3"/>
        <v>21114</v>
      </c>
      <c r="S58" s="9">
        <f t="shared" si="13"/>
        <v>31819.665300000001</v>
      </c>
      <c r="T58" s="36">
        <v>7391909</v>
      </c>
      <c r="U58" s="9">
        <f t="shared" si="14"/>
        <v>7391.9089999999997</v>
      </c>
      <c r="V58" s="9">
        <f t="shared" si="15"/>
        <v>24427.756300000001</v>
      </c>
      <c r="W58" s="8">
        <f t="shared" si="6"/>
        <v>488555</v>
      </c>
      <c r="X58" s="8">
        <f t="shared" si="7"/>
        <v>991670</v>
      </c>
      <c r="Y58" s="11">
        <v>0</v>
      </c>
      <c r="Z58" s="6">
        <v>0</v>
      </c>
      <c r="AA58" s="8">
        <f t="shared" si="8"/>
        <v>991670</v>
      </c>
      <c r="AB58" s="12">
        <v>0</v>
      </c>
      <c r="AC58" s="12">
        <v>0</v>
      </c>
      <c r="AD58" s="13">
        <f t="shared" si="9"/>
        <v>991670</v>
      </c>
      <c r="AE58" s="8" t="e">
        <f>IF(#REF!=0," ",#REF!)</f>
        <v>#REF!</v>
      </c>
      <c r="AF58" s="39" t="str">
        <f t="shared" si="10"/>
        <v xml:space="preserve"> </v>
      </c>
      <c r="AG58" s="40" t="str">
        <f t="shared" si="11"/>
        <v xml:space="preserve"> </v>
      </c>
    </row>
    <row r="59" spans="1:33" ht="15.95" customHeight="1">
      <c r="A59" s="37" t="s">
        <v>124</v>
      </c>
      <c r="B59" s="37" t="s">
        <v>345</v>
      </c>
      <c r="C59" s="37" t="s">
        <v>173</v>
      </c>
      <c r="D59" s="37" t="s">
        <v>349</v>
      </c>
      <c r="E59" s="5">
        <v>241.21</v>
      </c>
      <c r="F59" s="2">
        <f t="shared" si="12"/>
        <v>380629.38</v>
      </c>
      <c r="G59" s="35">
        <v>379938.23</v>
      </c>
      <c r="H59" s="7">
        <v>24491</v>
      </c>
      <c r="I59" s="2">
        <f t="shared" si="0"/>
        <v>18368.25</v>
      </c>
      <c r="J59" s="38">
        <v>22147</v>
      </c>
      <c r="K59" s="38">
        <v>0</v>
      </c>
      <c r="L59" s="38">
        <v>0</v>
      </c>
      <c r="M59" s="38">
        <v>41818</v>
      </c>
      <c r="N59" s="2">
        <f t="shared" si="1"/>
        <v>462271.48</v>
      </c>
      <c r="O59" s="8">
        <f t="shared" si="2"/>
        <v>0</v>
      </c>
      <c r="P59" s="30">
        <v>88</v>
      </c>
      <c r="Q59" s="30">
        <v>142</v>
      </c>
      <c r="R59" s="8">
        <f t="shared" si="3"/>
        <v>17369</v>
      </c>
      <c r="S59" s="9">
        <f t="shared" si="13"/>
        <v>17634.863099999999</v>
      </c>
      <c r="T59" s="36">
        <v>22375632</v>
      </c>
      <c r="U59" s="9">
        <f t="shared" si="14"/>
        <v>22375.632000000001</v>
      </c>
      <c r="V59" s="9">
        <f t="shared" si="15"/>
        <v>0</v>
      </c>
      <c r="W59" s="8">
        <f t="shared" si="6"/>
        <v>0</v>
      </c>
      <c r="X59" s="8">
        <f t="shared" si="7"/>
        <v>17369</v>
      </c>
      <c r="Y59" s="11">
        <v>0</v>
      </c>
      <c r="Z59" s="6">
        <v>0</v>
      </c>
      <c r="AA59" s="8">
        <f t="shared" si="8"/>
        <v>17369</v>
      </c>
      <c r="AB59" s="12">
        <v>24998</v>
      </c>
      <c r="AC59" s="12">
        <v>0</v>
      </c>
      <c r="AD59" s="13">
        <f t="shared" si="9"/>
        <v>42367</v>
      </c>
      <c r="AE59" s="8" t="e">
        <f>IF(#REF!=0," ",#REF!)</f>
        <v>#REF!</v>
      </c>
      <c r="AF59" s="39">
        <f t="shared" si="10"/>
        <v>1</v>
      </c>
      <c r="AG59" s="40">
        <f t="shared" si="11"/>
        <v>1</v>
      </c>
    </row>
    <row r="60" spans="1:33" ht="15.95" customHeight="1">
      <c r="A60" s="37" t="s">
        <v>124</v>
      </c>
      <c r="B60" s="37" t="s">
        <v>345</v>
      </c>
      <c r="C60" s="37" t="s">
        <v>48</v>
      </c>
      <c r="D60" s="37" t="s">
        <v>350</v>
      </c>
      <c r="E60" s="5">
        <v>4029.37</v>
      </c>
      <c r="F60" s="2">
        <f t="shared" si="12"/>
        <v>6358345.8599999994</v>
      </c>
      <c r="G60" s="35">
        <v>1829656.3700000003</v>
      </c>
      <c r="H60" s="7">
        <v>424834</v>
      </c>
      <c r="I60" s="2">
        <f t="shared" si="0"/>
        <v>318625.5</v>
      </c>
      <c r="J60" s="38">
        <v>382799</v>
      </c>
      <c r="K60" s="38">
        <v>302885</v>
      </c>
      <c r="L60" s="38">
        <v>387536</v>
      </c>
      <c r="M60" s="38">
        <v>9137</v>
      </c>
      <c r="N60" s="2">
        <f t="shared" si="1"/>
        <v>3230638.87</v>
      </c>
      <c r="O60" s="8">
        <f t="shared" si="2"/>
        <v>3127707</v>
      </c>
      <c r="P60" s="30">
        <v>33</v>
      </c>
      <c r="Q60" s="30">
        <v>1977</v>
      </c>
      <c r="R60" s="8">
        <f t="shared" si="3"/>
        <v>90685</v>
      </c>
      <c r="S60" s="9">
        <f t="shared" si="13"/>
        <v>294587.24070000002</v>
      </c>
      <c r="T60" s="36">
        <v>107818639</v>
      </c>
      <c r="U60" s="9">
        <f t="shared" si="14"/>
        <v>107818.639</v>
      </c>
      <c r="V60" s="9">
        <f t="shared" si="15"/>
        <v>186768.60170000003</v>
      </c>
      <c r="W60" s="8">
        <f t="shared" si="6"/>
        <v>3735372</v>
      </c>
      <c r="X60" s="8">
        <f t="shared" si="7"/>
        <v>6953764</v>
      </c>
      <c r="Y60" s="11">
        <v>0</v>
      </c>
      <c r="Z60" s="6">
        <v>0</v>
      </c>
      <c r="AA60" s="8">
        <f t="shared" si="8"/>
        <v>6953764</v>
      </c>
      <c r="AB60" s="12">
        <v>0</v>
      </c>
      <c r="AC60" s="12">
        <v>0</v>
      </c>
      <c r="AD60" s="13">
        <f t="shared" si="9"/>
        <v>6953764</v>
      </c>
      <c r="AE60" s="8" t="e">
        <f>IF(#REF!=0," ",#REF!)</f>
        <v>#REF!</v>
      </c>
      <c r="AF60" s="39" t="str">
        <f t="shared" si="10"/>
        <v xml:space="preserve"> </v>
      </c>
      <c r="AG60" s="40" t="str">
        <f t="shared" si="11"/>
        <v xml:space="preserve"> </v>
      </c>
    </row>
    <row r="61" spans="1:33" ht="15.95" customHeight="1">
      <c r="A61" s="37" t="s">
        <v>124</v>
      </c>
      <c r="B61" s="37" t="s">
        <v>345</v>
      </c>
      <c r="C61" s="37" t="s">
        <v>174</v>
      </c>
      <c r="D61" s="37" t="s">
        <v>351</v>
      </c>
      <c r="E61" s="5">
        <v>11015.12</v>
      </c>
      <c r="F61" s="2">
        <f t="shared" si="12"/>
        <v>17381859.359999999</v>
      </c>
      <c r="G61" s="35">
        <v>4235823.97</v>
      </c>
      <c r="H61" s="7">
        <v>1124186</v>
      </c>
      <c r="I61" s="2">
        <f t="shared" si="0"/>
        <v>843139.5</v>
      </c>
      <c r="J61" s="38">
        <v>1012243</v>
      </c>
      <c r="K61" s="38">
        <v>803161</v>
      </c>
      <c r="L61" s="38">
        <v>2118163</v>
      </c>
      <c r="M61" s="38">
        <v>2621</v>
      </c>
      <c r="N61" s="2">
        <f t="shared" si="1"/>
        <v>9015151.4699999988</v>
      </c>
      <c r="O61" s="8">
        <f t="shared" si="2"/>
        <v>8366708</v>
      </c>
      <c r="P61" s="30">
        <v>33</v>
      </c>
      <c r="Q61" s="30">
        <v>4884</v>
      </c>
      <c r="R61" s="8">
        <f t="shared" si="3"/>
        <v>224029</v>
      </c>
      <c r="S61" s="9">
        <f t="shared" si="13"/>
        <v>805315.42319999996</v>
      </c>
      <c r="T61" s="36">
        <v>256250694</v>
      </c>
      <c r="U61" s="9">
        <f t="shared" si="14"/>
        <v>256250.69399999999</v>
      </c>
      <c r="V61" s="9">
        <f t="shared" si="15"/>
        <v>549064.72919999994</v>
      </c>
      <c r="W61" s="8">
        <f t="shared" si="6"/>
        <v>10981295</v>
      </c>
      <c r="X61" s="8">
        <f t="shared" si="7"/>
        <v>19572032</v>
      </c>
      <c r="Y61" s="11">
        <v>0</v>
      </c>
      <c r="Z61" s="6">
        <v>0</v>
      </c>
      <c r="AA61" s="8">
        <f t="shared" si="8"/>
        <v>19572032</v>
      </c>
      <c r="AB61" s="12">
        <v>0</v>
      </c>
      <c r="AC61" s="12">
        <v>0</v>
      </c>
      <c r="AD61" s="13">
        <f t="shared" si="9"/>
        <v>19572032</v>
      </c>
      <c r="AE61" s="8" t="e">
        <f>IF(#REF!=0," ",#REF!)</f>
        <v>#REF!</v>
      </c>
      <c r="AF61" s="39" t="str">
        <f t="shared" si="10"/>
        <v xml:space="preserve"> </v>
      </c>
      <c r="AG61" s="40" t="str">
        <f t="shared" si="11"/>
        <v xml:space="preserve"> </v>
      </c>
    </row>
    <row r="62" spans="1:33" ht="15.95" customHeight="1">
      <c r="A62" s="37" t="s">
        <v>124</v>
      </c>
      <c r="B62" s="37" t="s">
        <v>345</v>
      </c>
      <c r="C62" s="37" t="s">
        <v>175</v>
      </c>
      <c r="D62" s="37" t="s">
        <v>352</v>
      </c>
      <c r="E62" s="5">
        <v>4060.59</v>
      </c>
      <c r="F62" s="2">
        <f t="shared" si="12"/>
        <v>6407611.0200000005</v>
      </c>
      <c r="G62" s="35">
        <v>991603.11</v>
      </c>
      <c r="H62" s="7">
        <v>386061</v>
      </c>
      <c r="I62" s="2">
        <f t="shared" si="0"/>
        <v>289545.75</v>
      </c>
      <c r="J62" s="38">
        <v>347331</v>
      </c>
      <c r="K62" s="38">
        <v>275698</v>
      </c>
      <c r="L62" s="38">
        <v>980814</v>
      </c>
      <c r="M62" s="38">
        <v>13554</v>
      </c>
      <c r="N62" s="2">
        <f t="shared" si="1"/>
        <v>2898545.86</v>
      </c>
      <c r="O62" s="8">
        <f t="shared" si="2"/>
        <v>3509065</v>
      </c>
      <c r="P62" s="30">
        <v>44</v>
      </c>
      <c r="Q62" s="30">
        <v>1642</v>
      </c>
      <c r="R62" s="8">
        <f t="shared" si="3"/>
        <v>100425</v>
      </c>
      <c r="S62" s="9">
        <f t="shared" si="13"/>
        <v>296869.73489999998</v>
      </c>
      <c r="T62" s="36">
        <v>61936484</v>
      </c>
      <c r="U62" s="9">
        <f t="shared" si="14"/>
        <v>61936.483999999997</v>
      </c>
      <c r="V62" s="9">
        <f t="shared" si="15"/>
        <v>234933.25089999998</v>
      </c>
      <c r="W62" s="8">
        <f t="shared" si="6"/>
        <v>4698665</v>
      </c>
      <c r="X62" s="8">
        <f t="shared" si="7"/>
        <v>8308155</v>
      </c>
      <c r="Y62" s="11">
        <v>0</v>
      </c>
      <c r="Z62" s="6">
        <v>0</v>
      </c>
      <c r="AA62" s="8">
        <f t="shared" si="8"/>
        <v>8308155</v>
      </c>
      <c r="AB62" s="12">
        <v>0</v>
      </c>
      <c r="AC62" s="12">
        <v>0</v>
      </c>
      <c r="AD62" s="13">
        <f t="shared" si="9"/>
        <v>8308155</v>
      </c>
      <c r="AE62" s="8" t="e">
        <f>IF(#REF!=0," ",#REF!)</f>
        <v>#REF!</v>
      </c>
      <c r="AF62" s="39" t="str">
        <f t="shared" si="10"/>
        <v xml:space="preserve"> </v>
      </c>
      <c r="AG62" s="40" t="str">
        <f t="shared" si="11"/>
        <v xml:space="preserve"> </v>
      </c>
    </row>
    <row r="63" spans="1:33" ht="15.95" customHeight="1">
      <c r="A63" s="37" t="s">
        <v>124</v>
      </c>
      <c r="B63" s="37" t="s">
        <v>345</v>
      </c>
      <c r="C63" s="37" t="s">
        <v>71</v>
      </c>
      <c r="D63" s="37" t="s">
        <v>353</v>
      </c>
      <c r="E63" s="5">
        <v>473.49</v>
      </c>
      <c r="F63" s="2">
        <f t="shared" si="12"/>
        <v>747167.22</v>
      </c>
      <c r="G63" s="35">
        <v>217586.46</v>
      </c>
      <c r="H63" s="7">
        <v>46568</v>
      </c>
      <c r="I63" s="2">
        <f t="shared" si="0"/>
        <v>34926</v>
      </c>
      <c r="J63" s="38">
        <v>42163</v>
      </c>
      <c r="K63" s="38">
        <v>33275</v>
      </c>
      <c r="L63" s="38">
        <v>109185</v>
      </c>
      <c r="M63" s="38">
        <v>46045</v>
      </c>
      <c r="N63" s="2">
        <f t="shared" si="1"/>
        <v>483180.45999999996</v>
      </c>
      <c r="O63" s="8">
        <f t="shared" si="2"/>
        <v>263987</v>
      </c>
      <c r="P63" s="30">
        <v>86</v>
      </c>
      <c r="Q63" s="30">
        <v>164</v>
      </c>
      <c r="R63" s="8">
        <f t="shared" si="3"/>
        <v>19605</v>
      </c>
      <c r="S63" s="9">
        <f t="shared" si="13"/>
        <v>34616.853900000002</v>
      </c>
      <c r="T63" s="36">
        <v>13456182</v>
      </c>
      <c r="U63" s="9">
        <f t="shared" si="14"/>
        <v>13456.182000000001</v>
      </c>
      <c r="V63" s="9">
        <f t="shared" si="15"/>
        <v>21160.671900000001</v>
      </c>
      <c r="W63" s="8">
        <f t="shared" si="6"/>
        <v>423213</v>
      </c>
      <c r="X63" s="8">
        <f t="shared" si="7"/>
        <v>706805</v>
      </c>
      <c r="Y63" s="11">
        <v>0</v>
      </c>
      <c r="Z63" s="6">
        <v>0</v>
      </c>
      <c r="AA63" s="8">
        <f t="shared" si="8"/>
        <v>706805</v>
      </c>
      <c r="AB63" s="12">
        <v>0</v>
      </c>
      <c r="AC63" s="12">
        <v>0</v>
      </c>
      <c r="AD63" s="13">
        <f t="shared" si="9"/>
        <v>706805</v>
      </c>
      <c r="AE63" s="8" t="e">
        <f>IF(#REF!=0," ",#REF!)</f>
        <v>#REF!</v>
      </c>
      <c r="AF63" s="39" t="str">
        <f t="shared" si="10"/>
        <v xml:space="preserve"> </v>
      </c>
      <c r="AG63" s="40" t="str">
        <f t="shared" si="11"/>
        <v xml:space="preserve"> </v>
      </c>
    </row>
    <row r="64" spans="1:33" ht="15.95" customHeight="1">
      <c r="A64" s="37" t="s">
        <v>124</v>
      </c>
      <c r="B64" s="37" t="s">
        <v>345</v>
      </c>
      <c r="C64" s="37" t="s">
        <v>72</v>
      </c>
      <c r="D64" s="37" t="s">
        <v>354</v>
      </c>
      <c r="E64" s="5">
        <v>13279</v>
      </c>
      <c r="F64" s="2">
        <f t="shared" si="12"/>
        <v>20954262</v>
      </c>
      <c r="G64" s="35">
        <v>5301084.79</v>
      </c>
      <c r="H64" s="7">
        <v>1360881</v>
      </c>
      <c r="I64" s="2">
        <f t="shared" si="0"/>
        <v>1020660.75</v>
      </c>
      <c r="J64" s="38">
        <v>1225784</v>
      </c>
      <c r="K64" s="38">
        <v>971306</v>
      </c>
      <c r="L64" s="38">
        <v>1957241</v>
      </c>
      <c r="M64" s="38">
        <v>113707</v>
      </c>
      <c r="N64" s="2">
        <f t="shared" si="1"/>
        <v>10589783.539999999</v>
      </c>
      <c r="O64" s="8">
        <f t="shared" si="2"/>
        <v>10364478</v>
      </c>
      <c r="P64" s="30">
        <v>33</v>
      </c>
      <c r="Q64" s="30">
        <v>4669</v>
      </c>
      <c r="R64" s="8">
        <f t="shared" si="3"/>
        <v>214167</v>
      </c>
      <c r="S64" s="9">
        <f t="shared" si="13"/>
        <v>970827.69</v>
      </c>
      <c r="T64" s="36">
        <v>324162358</v>
      </c>
      <c r="U64" s="9">
        <f t="shared" si="14"/>
        <v>324162.35800000001</v>
      </c>
      <c r="V64" s="9">
        <f t="shared" si="15"/>
        <v>646665.33199999994</v>
      </c>
      <c r="W64" s="8">
        <f t="shared" si="6"/>
        <v>12933307</v>
      </c>
      <c r="X64" s="8">
        <f t="shared" si="7"/>
        <v>23511952</v>
      </c>
      <c r="Y64" s="11">
        <v>0</v>
      </c>
      <c r="Z64" s="6">
        <v>0</v>
      </c>
      <c r="AA64" s="8">
        <f t="shared" si="8"/>
        <v>23511952</v>
      </c>
      <c r="AB64" s="12">
        <v>0</v>
      </c>
      <c r="AC64" s="12">
        <v>0</v>
      </c>
      <c r="AD64" s="13">
        <f t="shared" si="9"/>
        <v>23511952</v>
      </c>
      <c r="AE64" s="8" t="e">
        <f>IF(#REF!=0," ",#REF!)</f>
        <v>#REF!</v>
      </c>
      <c r="AF64" s="39" t="str">
        <f t="shared" si="10"/>
        <v xml:space="preserve"> </v>
      </c>
      <c r="AG64" s="40" t="str">
        <f t="shared" si="11"/>
        <v xml:space="preserve"> </v>
      </c>
    </row>
    <row r="65" spans="1:33" ht="15.95" customHeight="1">
      <c r="A65" s="37" t="s">
        <v>124</v>
      </c>
      <c r="B65" s="37" t="s">
        <v>345</v>
      </c>
      <c r="C65" s="37" t="s">
        <v>73</v>
      </c>
      <c r="D65" s="37" t="s">
        <v>355</v>
      </c>
      <c r="E65" s="5">
        <v>469.72</v>
      </c>
      <c r="F65" s="2">
        <f t="shared" si="12"/>
        <v>741218.16</v>
      </c>
      <c r="G65" s="35">
        <v>246008.03</v>
      </c>
      <c r="H65" s="7">
        <v>43531</v>
      </c>
      <c r="I65" s="2">
        <f t="shared" si="0"/>
        <v>32648.25</v>
      </c>
      <c r="J65" s="38">
        <v>39503</v>
      </c>
      <c r="K65" s="38">
        <v>31476</v>
      </c>
      <c r="L65" s="38">
        <v>100507</v>
      </c>
      <c r="M65" s="38">
        <v>41287</v>
      </c>
      <c r="N65" s="2">
        <f t="shared" si="1"/>
        <v>491429.28</v>
      </c>
      <c r="O65" s="8">
        <f t="shared" si="2"/>
        <v>249789</v>
      </c>
      <c r="P65" s="30">
        <v>88</v>
      </c>
      <c r="Q65" s="30">
        <v>184</v>
      </c>
      <c r="R65" s="8">
        <f t="shared" si="3"/>
        <v>22507</v>
      </c>
      <c r="S65" s="9">
        <f t="shared" si="13"/>
        <v>34341.229200000002</v>
      </c>
      <c r="T65" s="36">
        <v>15027980</v>
      </c>
      <c r="U65" s="9">
        <f t="shared" si="14"/>
        <v>15027.98</v>
      </c>
      <c r="V65" s="9">
        <f t="shared" si="15"/>
        <v>19313.249200000002</v>
      </c>
      <c r="W65" s="8">
        <f t="shared" si="6"/>
        <v>386265</v>
      </c>
      <c r="X65" s="8">
        <f t="shared" si="7"/>
        <v>658561</v>
      </c>
      <c r="Y65" s="11">
        <v>0</v>
      </c>
      <c r="Z65" s="6">
        <v>0</v>
      </c>
      <c r="AA65" s="8">
        <f t="shared" si="8"/>
        <v>658561</v>
      </c>
      <c r="AB65" s="12">
        <v>0</v>
      </c>
      <c r="AC65" s="12">
        <v>0</v>
      </c>
      <c r="AD65" s="13">
        <f t="shared" si="9"/>
        <v>658561</v>
      </c>
      <c r="AE65" s="8" t="e">
        <f>IF(#REF!=0," ",#REF!)</f>
        <v>#REF!</v>
      </c>
      <c r="AF65" s="39" t="str">
        <f t="shared" si="10"/>
        <v xml:space="preserve"> </v>
      </c>
      <c r="AG65" s="40" t="str">
        <f t="shared" si="11"/>
        <v xml:space="preserve"> </v>
      </c>
    </row>
    <row r="66" spans="1:33" ht="15.95" customHeight="1">
      <c r="A66" s="37" t="s">
        <v>74</v>
      </c>
      <c r="B66" s="37" t="s">
        <v>356</v>
      </c>
      <c r="C66" s="37" t="s">
        <v>75</v>
      </c>
      <c r="D66" s="37" t="s">
        <v>357</v>
      </c>
      <c r="E66" s="5">
        <v>467.15</v>
      </c>
      <c r="F66" s="2">
        <f t="shared" si="12"/>
        <v>737162.7</v>
      </c>
      <c r="G66" s="35">
        <v>99172.37999999999</v>
      </c>
      <c r="H66" s="7">
        <v>45177</v>
      </c>
      <c r="I66" s="2">
        <f t="shared" si="0"/>
        <v>33882.75</v>
      </c>
      <c r="J66" s="38">
        <v>40060</v>
      </c>
      <c r="K66" s="38">
        <v>0</v>
      </c>
      <c r="L66" s="38">
        <v>0</v>
      </c>
      <c r="M66" s="38">
        <v>31767</v>
      </c>
      <c r="N66" s="2">
        <f t="shared" si="1"/>
        <v>204882.13</v>
      </c>
      <c r="O66" s="8">
        <f t="shared" si="2"/>
        <v>532281</v>
      </c>
      <c r="P66" s="30">
        <v>86</v>
      </c>
      <c r="Q66" s="30">
        <v>103</v>
      </c>
      <c r="R66" s="8">
        <f t="shared" si="3"/>
        <v>12313</v>
      </c>
      <c r="S66" s="9">
        <f t="shared" si="13"/>
        <v>34153.336499999998</v>
      </c>
      <c r="T66" s="36">
        <v>6039731</v>
      </c>
      <c r="U66" s="9">
        <f t="shared" si="14"/>
        <v>6039.7309999999998</v>
      </c>
      <c r="V66" s="9">
        <f t="shared" si="15"/>
        <v>28113.605499999998</v>
      </c>
      <c r="W66" s="8">
        <f t="shared" si="6"/>
        <v>562272</v>
      </c>
      <c r="X66" s="8">
        <f t="shared" si="7"/>
        <v>1106866</v>
      </c>
      <c r="Y66" s="11">
        <v>0</v>
      </c>
      <c r="Z66" s="6">
        <v>0</v>
      </c>
      <c r="AA66" s="8">
        <f t="shared" si="8"/>
        <v>1106866</v>
      </c>
      <c r="AB66" s="12">
        <v>0</v>
      </c>
      <c r="AC66" s="12">
        <v>0</v>
      </c>
      <c r="AD66" s="13">
        <f t="shared" si="9"/>
        <v>1106866</v>
      </c>
      <c r="AE66" s="8" t="e">
        <f>IF(#REF!=0," ",#REF!)</f>
        <v>#REF!</v>
      </c>
      <c r="AF66" s="39" t="str">
        <f t="shared" si="10"/>
        <v xml:space="preserve"> </v>
      </c>
      <c r="AG66" s="40" t="str">
        <f t="shared" si="11"/>
        <v xml:space="preserve"> </v>
      </c>
    </row>
    <row r="67" spans="1:33" ht="15.95" customHeight="1">
      <c r="A67" s="37" t="s">
        <v>74</v>
      </c>
      <c r="B67" s="37" t="s">
        <v>356</v>
      </c>
      <c r="C67" s="37" t="s">
        <v>87</v>
      </c>
      <c r="D67" s="37" t="s">
        <v>358</v>
      </c>
      <c r="E67" s="5">
        <v>4854.3900000000003</v>
      </c>
      <c r="F67" s="2">
        <f t="shared" si="12"/>
        <v>7660227.4200000009</v>
      </c>
      <c r="G67" s="35">
        <v>2424289.44</v>
      </c>
      <c r="H67" s="7">
        <v>461474</v>
      </c>
      <c r="I67" s="2">
        <f t="shared" si="0"/>
        <v>346105.5</v>
      </c>
      <c r="J67" s="38">
        <v>431842</v>
      </c>
      <c r="K67" s="38">
        <v>1311835</v>
      </c>
      <c r="L67" s="38">
        <v>1270547</v>
      </c>
      <c r="M67" s="38">
        <v>11017</v>
      </c>
      <c r="N67" s="2">
        <f t="shared" si="1"/>
        <v>5795635.9399999995</v>
      </c>
      <c r="O67" s="8">
        <f t="shared" si="2"/>
        <v>1864591</v>
      </c>
      <c r="P67" s="30">
        <v>33</v>
      </c>
      <c r="Q67" s="30">
        <v>1556</v>
      </c>
      <c r="R67" s="8">
        <f t="shared" si="3"/>
        <v>71374</v>
      </c>
      <c r="S67" s="9">
        <f t="shared" si="13"/>
        <v>354904.45289999997</v>
      </c>
      <c r="T67" s="36">
        <v>153145259</v>
      </c>
      <c r="U67" s="9">
        <f t="shared" si="14"/>
        <v>153145.25899999999</v>
      </c>
      <c r="V67" s="9">
        <f t="shared" si="15"/>
        <v>201759.19389999998</v>
      </c>
      <c r="W67" s="8">
        <f t="shared" si="6"/>
        <v>4035184</v>
      </c>
      <c r="X67" s="8">
        <f t="shared" si="7"/>
        <v>5971149</v>
      </c>
      <c r="Y67" s="11">
        <v>0</v>
      </c>
      <c r="Z67" s="6">
        <v>0</v>
      </c>
      <c r="AA67" s="8">
        <f t="shared" si="8"/>
        <v>5971149</v>
      </c>
      <c r="AB67" s="12">
        <v>0</v>
      </c>
      <c r="AC67" s="12">
        <v>0</v>
      </c>
      <c r="AD67" s="13">
        <f t="shared" si="9"/>
        <v>5971149</v>
      </c>
      <c r="AE67" s="8" t="e">
        <f>IF(#REF!=0," ",#REF!)</f>
        <v>#REF!</v>
      </c>
      <c r="AF67" s="39" t="str">
        <f t="shared" si="10"/>
        <v xml:space="preserve"> </v>
      </c>
      <c r="AG67" s="40" t="str">
        <f t="shared" si="11"/>
        <v xml:space="preserve"> </v>
      </c>
    </row>
    <row r="68" spans="1:33" ht="15.95" customHeight="1">
      <c r="A68" s="37" t="s">
        <v>74</v>
      </c>
      <c r="B68" s="37" t="s">
        <v>356</v>
      </c>
      <c r="C68" s="37" t="s">
        <v>135</v>
      </c>
      <c r="D68" s="37" t="s">
        <v>359</v>
      </c>
      <c r="E68" s="5">
        <v>428.15</v>
      </c>
      <c r="F68" s="2">
        <f t="shared" si="12"/>
        <v>675620.7</v>
      </c>
      <c r="G68" s="35">
        <v>329528.36</v>
      </c>
      <c r="H68" s="7">
        <v>37902</v>
      </c>
      <c r="I68" s="2">
        <f t="shared" ref="I68:I132" si="16">ROUND(H68*0.75,2)</f>
        <v>28426.5</v>
      </c>
      <c r="J68" s="38">
        <v>35209</v>
      </c>
      <c r="K68" s="38">
        <v>106630</v>
      </c>
      <c r="L68" s="38">
        <v>78478</v>
      </c>
      <c r="M68" s="38">
        <v>11635</v>
      </c>
      <c r="N68" s="2">
        <f t="shared" ref="N68:N131" si="17">SUM(G68+I68+J68+K68+L68+M68)</f>
        <v>589906.86</v>
      </c>
      <c r="O68" s="8">
        <f t="shared" ref="O68:O131" si="18">IF(F68&gt;N68,ROUND(SUM(F68-N68),0),0)</f>
        <v>85714</v>
      </c>
      <c r="P68" s="30">
        <v>84</v>
      </c>
      <c r="Q68" s="30">
        <v>213</v>
      </c>
      <c r="R68" s="8">
        <f t="shared" ref="R68:R132" si="19">ROUND(SUM(P68*Q68*1.39),0)</f>
        <v>24870</v>
      </c>
      <c r="S68" s="9">
        <f t="shared" si="13"/>
        <v>31302.0465</v>
      </c>
      <c r="T68" s="36">
        <v>20544162</v>
      </c>
      <c r="U68" s="9">
        <f t="shared" si="14"/>
        <v>20544.162</v>
      </c>
      <c r="V68" s="9">
        <f t="shared" si="15"/>
        <v>10757.8845</v>
      </c>
      <c r="W68" s="8">
        <f t="shared" ref="W68:W131" si="20">IF(V68&gt;0,ROUND(SUM(V68*$W$3),0),0)</f>
        <v>215158</v>
      </c>
      <c r="X68" s="8">
        <f t="shared" ref="X68:X131" si="21">SUM(O68+R68+W68)</f>
        <v>325742</v>
      </c>
      <c r="Y68" s="11">
        <v>0</v>
      </c>
      <c r="Z68" s="6">
        <v>0</v>
      </c>
      <c r="AA68" s="8">
        <f t="shared" ref="AA68:AA131" si="22">ROUND(X68+Z68,0)</f>
        <v>325742</v>
      </c>
      <c r="AB68" s="12">
        <v>0</v>
      </c>
      <c r="AC68" s="12">
        <v>0</v>
      </c>
      <c r="AD68" s="13">
        <f t="shared" ref="AD68:AD131" si="23">SUM(AA68+AB68-AC68)</f>
        <v>325742</v>
      </c>
      <c r="AE68" s="8" t="e">
        <f>IF(#REF!=0," ",#REF!)</f>
        <v>#REF!</v>
      </c>
      <c r="AF68" s="39" t="str">
        <f t="shared" ref="AF68:AF131" si="24">IF(O68&gt;0," ",1)</f>
        <v xml:space="preserve"> </v>
      </c>
      <c r="AG68" s="40" t="str">
        <f t="shared" ref="AG68:AG131" si="25">IF(W68&gt;0," ",1)</f>
        <v xml:space="preserve"> </v>
      </c>
    </row>
    <row r="69" spans="1:33" ht="15.95" customHeight="1">
      <c r="A69" s="37" t="s">
        <v>74</v>
      </c>
      <c r="B69" s="37" t="s">
        <v>356</v>
      </c>
      <c r="C69" s="37" t="s">
        <v>174</v>
      </c>
      <c r="D69" s="37" t="s">
        <v>360</v>
      </c>
      <c r="E69" s="5">
        <v>2225.6999999999998</v>
      </c>
      <c r="F69" s="2">
        <f t="shared" ref="F69:F132" si="26">SUM(E69*$F$3)</f>
        <v>3512154.5999999996</v>
      </c>
      <c r="G69" s="35">
        <v>967587.68</v>
      </c>
      <c r="H69" s="7">
        <v>205652</v>
      </c>
      <c r="I69" s="2">
        <f t="shared" si="16"/>
        <v>154239</v>
      </c>
      <c r="J69" s="38">
        <v>202772</v>
      </c>
      <c r="K69" s="38">
        <v>616532</v>
      </c>
      <c r="L69" s="38">
        <v>417534</v>
      </c>
      <c r="M69" s="38">
        <v>9778</v>
      </c>
      <c r="N69" s="2">
        <f t="shared" si="17"/>
        <v>2368442.6800000002</v>
      </c>
      <c r="O69" s="8">
        <f t="shared" si="18"/>
        <v>1143712</v>
      </c>
      <c r="P69" s="30">
        <v>33</v>
      </c>
      <c r="Q69" s="30">
        <v>1296</v>
      </c>
      <c r="R69" s="8">
        <f t="shared" si="19"/>
        <v>59448</v>
      </c>
      <c r="S69" s="9">
        <f t="shared" ref="S69:S132" si="27">ROUND(SUM(E69*$S$3),4)</f>
        <v>162720.927</v>
      </c>
      <c r="T69" s="36">
        <v>61239727</v>
      </c>
      <c r="U69" s="9">
        <f t="shared" ref="U69:U133" si="28">ROUND(T69/1000,4)</f>
        <v>61239.726999999999</v>
      </c>
      <c r="V69" s="9">
        <f t="shared" ref="V69:V133" si="29">IF(S69-U69&lt;0,0,S69-U69)</f>
        <v>101481.2</v>
      </c>
      <c r="W69" s="8">
        <f t="shared" si="20"/>
        <v>2029624</v>
      </c>
      <c r="X69" s="8">
        <f t="shared" si="21"/>
        <v>3232784</v>
      </c>
      <c r="Y69" s="11">
        <v>0</v>
      </c>
      <c r="Z69" s="6">
        <v>0</v>
      </c>
      <c r="AA69" s="8">
        <f t="shared" si="22"/>
        <v>3232784</v>
      </c>
      <c r="AB69" s="12">
        <v>0</v>
      </c>
      <c r="AC69" s="12">
        <v>0</v>
      </c>
      <c r="AD69" s="13">
        <f t="shared" si="23"/>
        <v>3232784</v>
      </c>
      <c r="AE69" s="8" t="e">
        <f>IF(#REF!=0," ",#REF!)</f>
        <v>#REF!</v>
      </c>
      <c r="AF69" s="39" t="str">
        <f t="shared" si="24"/>
        <v xml:space="preserve"> </v>
      </c>
      <c r="AG69" s="40" t="str">
        <f t="shared" si="25"/>
        <v xml:space="preserve"> </v>
      </c>
    </row>
    <row r="70" spans="1:33" ht="15.95" customHeight="1">
      <c r="A70" s="37" t="s">
        <v>74</v>
      </c>
      <c r="B70" s="37" t="s">
        <v>356</v>
      </c>
      <c r="C70" s="37" t="s">
        <v>1</v>
      </c>
      <c r="D70" s="37" t="s">
        <v>361</v>
      </c>
      <c r="E70" s="5">
        <v>2335.5700000000002</v>
      </c>
      <c r="F70" s="2">
        <f t="shared" si="26"/>
        <v>3685529.4600000004</v>
      </c>
      <c r="G70" s="35">
        <v>492895.31</v>
      </c>
      <c r="H70" s="7">
        <v>232523</v>
      </c>
      <c r="I70" s="2">
        <f t="shared" si="16"/>
        <v>174392.25</v>
      </c>
      <c r="J70" s="38">
        <v>218582</v>
      </c>
      <c r="K70" s="38">
        <v>663931</v>
      </c>
      <c r="L70" s="38">
        <v>449306</v>
      </c>
      <c r="M70" s="38">
        <v>39246</v>
      </c>
      <c r="N70" s="2">
        <f t="shared" si="17"/>
        <v>2038352.56</v>
      </c>
      <c r="O70" s="8">
        <f t="shared" si="18"/>
        <v>1647177</v>
      </c>
      <c r="P70" s="30">
        <v>33</v>
      </c>
      <c r="Q70" s="30">
        <v>1372</v>
      </c>
      <c r="R70" s="8">
        <f t="shared" si="19"/>
        <v>62934</v>
      </c>
      <c r="S70" s="9">
        <f t="shared" si="27"/>
        <v>170753.5227</v>
      </c>
      <c r="T70" s="36">
        <v>29310108</v>
      </c>
      <c r="U70" s="9">
        <f t="shared" si="28"/>
        <v>29310.108</v>
      </c>
      <c r="V70" s="9">
        <f t="shared" si="29"/>
        <v>141443.41469999999</v>
      </c>
      <c r="W70" s="8">
        <f t="shared" si="20"/>
        <v>2828868</v>
      </c>
      <c r="X70" s="8">
        <f t="shared" si="21"/>
        <v>4538979</v>
      </c>
      <c r="Y70" s="11">
        <v>0</v>
      </c>
      <c r="Z70" s="6">
        <v>0</v>
      </c>
      <c r="AA70" s="8">
        <f t="shared" si="22"/>
        <v>4538979</v>
      </c>
      <c r="AB70" s="12">
        <v>0</v>
      </c>
      <c r="AC70" s="12">
        <v>0</v>
      </c>
      <c r="AD70" s="13">
        <f t="shared" si="23"/>
        <v>4538979</v>
      </c>
      <c r="AE70" s="8" t="e">
        <f>IF(#REF!=0," ",#REF!)</f>
        <v>#REF!</v>
      </c>
      <c r="AF70" s="39" t="str">
        <f t="shared" si="24"/>
        <v xml:space="preserve"> </v>
      </c>
      <c r="AG70" s="40" t="str">
        <f t="shared" si="25"/>
        <v xml:space="preserve"> </v>
      </c>
    </row>
    <row r="71" spans="1:33" ht="15.95" customHeight="1">
      <c r="A71" s="37" t="s">
        <v>74</v>
      </c>
      <c r="B71" s="37" t="s">
        <v>356</v>
      </c>
      <c r="C71" s="37" t="s">
        <v>2</v>
      </c>
      <c r="D71" s="37" t="s">
        <v>362</v>
      </c>
      <c r="E71" s="5">
        <v>794.39</v>
      </c>
      <c r="F71" s="2">
        <f t="shared" si="26"/>
        <v>1253547.42</v>
      </c>
      <c r="G71" s="35">
        <v>183600.41</v>
      </c>
      <c r="H71" s="7">
        <v>73530</v>
      </c>
      <c r="I71" s="2">
        <f t="shared" si="16"/>
        <v>55147.5</v>
      </c>
      <c r="J71" s="38">
        <v>67901</v>
      </c>
      <c r="K71" s="38">
        <v>208048</v>
      </c>
      <c r="L71" s="38">
        <v>193818</v>
      </c>
      <c r="M71" s="38">
        <v>27301</v>
      </c>
      <c r="N71" s="2">
        <f t="shared" si="17"/>
        <v>735815.91</v>
      </c>
      <c r="O71" s="8">
        <f t="shared" si="18"/>
        <v>517732</v>
      </c>
      <c r="P71" s="30">
        <v>68</v>
      </c>
      <c r="Q71" s="30">
        <v>362</v>
      </c>
      <c r="R71" s="8">
        <f t="shared" si="19"/>
        <v>34216</v>
      </c>
      <c r="S71" s="9">
        <f t="shared" si="27"/>
        <v>58077.852899999998</v>
      </c>
      <c r="T71" s="36">
        <v>10783672</v>
      </c>
      <c r="U71" s="9">
        <f t="shared" si="28"/>
        <v>10783.672</v>
      </c>
      <c r="V71" s="9">
        <f t="shared" si="29"/>
        <v>47294.180899999999</v>
      </c>
      <c r="W71" s="8">
        <f t="shared" si="20"/>
        <v>945884</v>
      </c>
      <c r="X71" s="8">
        <f t="shared" si="21"/>
        <v>1497832</v>
      </c>
      <c r="Y71" s="11">
        <v>0</v>
      </c>
      <c r="Z71" s="6">
        <v>0</v>
      </c>
      <c r="AA71" s="8">
        <f t="shared" si="22"/>
        <v>1497832</v>
      </c>
      <c r="AB71" s="12">
        <v>0</v>
      </c>
      <c r="AC71" s="12">
        <v>0</v>
      </c>
      <c r="AD71" s="13">
        <f t="shared" si="23"/>
        <v>1497832</v>
      </c>
      <c r="AE71" s="8" t="e">
        <f>IF(#REF!=0," ",#REF!)</f>
        <v>#REF!</v>
      </c>
      <c r="AF71" s="39" t="str">
        <f t="shared" si="24"/>
        <v xml:space="preserve"> </v>
      </c>
      <c r="AG71" s="40" t="str">
        <f t="shared" si="25"/>
        <v xml:space="preserve"> </v>
      </c>
    </row>
    <row r="72" spans="1:33" ht="15.95" customHeight="1">
      <c r="A72" s="37" t="s">
        <v>74</v>
      </c>
      <c r="B72" s="37" t="s">
        <v>356</v>
      </c>
      <c r="C72" s="37" t="s">
        <v>139</v>
      </c>
      <c r="D72" s="37" t="s">
        <v>363</v>
      </c>
      <c r="E72" s="5">
        <v>843.77</v>
      </c>
      <c r="F72" s="2">
        <f t="shared" si="26"/>
        <v>1331469.06</v>
      </c>
      <c r="G72" s="35">
        <v>275881.98</v>
      </c>
      <c r="H72" s="7">
        <v>82549</v>
      </c>
      <c r="I72" s="2">
        <f t="shared" si="16"/>
        <v>61911.75</v>
      </c>
      <c r="J72" s="38">
        <v>77735</v>
      </c>
      <c r="K72" s="38">
        <v>237113</v>
      </c>
      <c r="L72" s="38">
        <v>273197</v>
      </c>
      <c r="M72" s="38">
        <v>8367</v>
      </c>
      <c r="N72" s="2">
        <f t="shared" si="17"/>
        <v>934205.73</v>
      </c>
      <c r="O72" s="8">
        <f t="shared" si="18"/>
        <v>397263</v>
      </c>
      <c r="P72" s="30">
        <v>81</v>
      </c>
      <c r="Q72" s="30">
        <v>219</v>
      </c>
      <c r="R72" s="8">
        <f t="shared" si="19"/>
        <v>24657</v>
      </c>
      <c r="S72" s="9">
        <f t="shared" si="27"/>
        <v>61688.024700000002</v>
      </c>
      <c r="T72" s="36">
        <v>16484075</v>
      </c>
      <c r="U72" s="9">
        <f t="shared" si="28"/>
        <v>16484.075000000001</v>
      </c>
      <c r="V72" s="9">
        <f t="shared" si="29"/>
        <v>45203.949699999997</v>
      </c>
      <c r="W72" s="8">
        <f t="shared" si="20"/>
        <v>904079</v>
      </c>
      <c r="X72" s="8">
        <f t="shared" si="21"/>
        <v>1325999</v>
      </c>
      <c r="Y72" s="11">
        <v>0</v>
      </c>
      <c r="Z72" s="6">
        <v>0</v>
      </c>
      <c r="AA72" s="8">
        <f t="shared" si="22"/>
        <v>1325999</v>
      </c>
      <c r="AB72" s="12">
        <v>0</v>
      </c>
      <c r="AC72" s="12">
        <v>0</v>
      </c>
      <c r="AD72" s="13">
        <f t="shared" si="23"/>
        <v>1325999</v>
      </c>
      <c r="AE72" s="8" t="e">
        <f>IF(#REF!=0," ",#REF!)</f>
        <v>#REF!</v>
      </c>
      <c r="AF72" s="39" t="str">
        <f t="shared" si="24"/>
        <v xml:space="preserve"> </v>
      </c>
      <c r="AG72" s="40" t="str">
        <f t="shared" si="25"/>
        <v xml:space="preserve"> </v>
      </c>
    </row>
    <row r="73" spans="1:33" ht="15.95" customHeight="1">
      <c r="A73" s="37" t="s">
        <v>74</v>
      </c>
      <c r="B73" s="37" t="s">
        <v>356</v>
      </c>
      <c r="C73" s="37" t="s">
        <v>140</v>
      </c>
      <c r="D73" s="37" t="s">
        <v>364</v>
      </c>
      <c r="E73" s="5">
        <v>574.65</v>
      </c>
      <c r="F73" s="2">
        <f t="shared" si="26"/>
        <v>906797.7</v>
      </c>
      <c r="G73" s="35">
        <v>372531.71000000008</v>
      </c>
      <c r="H73" s="7">
        <v>51118</v>
      </c>
      <c r="I73" s="2">
        <f t="shared" si="16"/>
        <v>38338.5</v>
      </c>
      <c r="J73" s="38">
        <v>47814</v>
      </c>
      <c r="K73" s="38">
        <v>145419</v>
      </c>
      <c r="L73" s="38">
        <v>162968</v>
      </c>
      <c r="M73" s="38">
        <v>4675</v>
      </c>
      <c r="N73" s="2">
        <f t="shared" si="17"/>
        <v>771746.21000000008</v>
      </c>
      <c r="O73" s="8">
        <f t="shared" si="18"/>
        <v>135051</v>
      </c>
      <c r="P73" s="30">
        <v>84</v>
      </c>
      <c r="Q73" s="30">
        <v>272</v>
      </c>
      <c r="R73" s="8">
        <f t="shared" si="19"/>
        <v>31759</v>
      </c>
      <c r="S73" s="9">
        <f t="shared" si="27"/>
        <v>42012.661500000002</v>
      </c>
      <c r="T73" s="36">
        <v>23010524</v>
      </c>
      <c r="U73" s="9">
        <f t="shared" si="28"/>
        <v>23010.524000000001</v>
      </c>
      <c r="V73" s="9">
        <f t="shared" si="29"/>
        <v>19002.137500000001</v>
      </c>
      <c r="W73" s="8">
        <f t="shared" si="20"/>
        <v>380043</v>
      </c>
      <c r="X73" s="8">
        <f t="shared" si="21"/>
        <v>546853</v>
      </c>
      <c r="Y73" s="11">
        <v>0</v>
      </c>
      <c r="Z73" s="6">
        <v>0</v>
      </c>
      <c r="AA73" s="8">
        <f t="shared" si="22"/>
        <v>546853</v>
      </c>
      <c r="AB73" s="12">
        <v>0</v>
      </c>
      <c r="AC73" s="12">
        <v>0</v>
      </c>
      <c r="AD73" s="13">
        <f t="shared" si="23"/>
        <v>546853</v>
      </c>
      <c r="AE73" s="8" t="e">
        <f>IF(#REF!=0," ",#REF!)</f>
        <v>#REF!</v>
      </c>
      <c r="AF73" s="39" t="str">
        <f t="shared" si="24"/>
        <v xml:space="preserve"> </v>
      </c>
      <c r="AG73" s="40" t="str">
        <f t="shared" si="25"/>
        <v xml:space="preserve"> </v>
      </c>
    </row>
    <row r="74" spans="1:33" ht="15.95" customHeight="1">
      <c r="A74" s="37" t="s">
        <v>74</v>
      </c>
      <c r="B74" s="37" t="s">
        <v>356</v>
      </c>
      <c r="C74" s="37" t="s">
        <v>3</v>
      </c>
      <c r="D74" s="37" t="s">
        <v>365</v>
      </c>
      <c r="E74" s="5">
        <v>2058.42</v>
      </c>
      <c r="F74" s="2">
        <f t="shared" si="26"/>
        <v>3248186.7600000002</v>
      </c>
      <c r="G74" s="35">
        <v>498186.26999999996</v>
      </c>
      <c r="H74" s="7">
        <v>199480</v>
      </c>
      <c r="I74" s="2">
        <f t="shared" si="16"/>
        <v>149610</v>
      </c>
      <c r="J74" s="38">
        <v>186975</v>
      </c>
      <c r="K74" s="38">
        <v>565581</v>
      </c>
      <c r="L74" s="38">
        <v>428320</v>
      </c>
      <c r="M74" s="38">
        <v>32091</v>
      </c>
      <c r="N74" s="2">
        <f t="shared" si="17"/>
        <v>1860763.27</v>
      </c>
      <c r="O74" s="8">
        <f t="shared" si="18"/>
        <v>1387423</v>
      </c>
      <c r="P74" s="30">
        <v>48</v>
      </c>
      <c r="Q74" s="30">
        <v>1273</v>
      </c>
      <c r="R74" s="8">
        <f t="shared" si="19"/>
        <v>84935</v>
      </c>
      <c r="S74" s="9">
        <f t="shared" si="27"/>
        <v>150491.08619999999</v>
      </c>
      <c r="T74" s="36">
        <v>28964318</v>
      </c>
      <c r="U74" s="9">
        <f t="shared" si="28"/>
        <v>28964.317999999999</v>
      </c>
      <c r="V74" s="9">
        <f t="shared" si="29"/>
        <v>121526.76819999999</v>
      </c>
      <c r="W74" s="8">
        <f t="shared" si="20"/>
        <v>2430535</v>
      </c>
      <c r="X74" s="8">
        <f t="shared" si="21"/>
        <v>3902893</v>
      </c>
      <c r="Y74" s="11">
        <v>0</v>
      </c>
      <c r="Z74" s="6">
        <v>0</v>
      </c>
      <c r="AA74" s="8">
        <f t="shared" si="22"/>
        <v>3902893</v>
      </c>
      <c r="AB74" s="12">
        <v>0</v>
      </c>
      <c r="AC74" s="12">
        <v>0</v>
      </c>
      <c r="AD74" s="13">
        <f t="shared" si="23"/>
        <v>3902893</v>
      </c>
      <c r="AE74" s="8" t="e">
        <f>IF(#REF!=0," ",#REF!)</f>
        <v>#REF!</v>
      </c>
      <c r="AF74" s="39" t="str">
        <f t="shared" si="24"/>
        <v xml:space="preserve"> </v>
      </c>
      <c r="AG74" s="40" t="str">
        <f t="shared" si="25"/>
        <v xml:space="preserve"> </v>
      </c>
    </row>
    <row r="75" spans="1:33" ht="15.95" customHeight="1">
      <c r="A75" s="37" t="s">
        <v>150</v>
      </c>
      <c r="B75" s="37" t="s">
        <v>366</v>
      </c>
      <c r="C75" s="37" t="s">
        <v>109</v>
      </c>
      <c r="D75" s="37" t="s">
        <v>367</v>
      </c>
      <c r="E75" s="5">
        <v>287.41000000000003</v>
      </c>
      <c r="F75" s="2">
        <f t="shared" si="26"/>
        <v>453532.98000000004</v>
      </c>
      <c r="G75" s="35">
        <v>64197.87</v>
      </c>
      <c r="H75" s="7">
        <v>12301</v>
      </c>
      <c r="I75" s="2">
        <f t="shared" si="16"/>
        <v>9225.75</v>
      </c>
      <c r="J75" s="38">
        <v>21675</v>
      </c>
      <c r="K75" s="38">
        <v>0</v>
      </c>
      <c r="L75" s="38">
        <v>0</v>
      </c>
      <c r="M75" s="38">
        <v>62260</v>
      </c>
      <c r="N75" s="2">
        <f t="shared" si="17"/>
        <v>157358.62</v>
      </c>
      <c r="O75" s="8">
        <f t="shared" si="18"/>
        <v>296174</v>
      </c>
      <c r="P75" s="30">
        <v>77</v>
      </c>
      <c r="Q75" s="30">
        <v>139</v>
      </c>
      <c r="R75" s="8">
        <f t="shared" si="19"/>
        <v>14877</v>
      </c>
      <c r="S75" s="9">
        <f t="shared" si="27"/>
        <v>21012.545099999999</v>
      </c>
      <c r="T75" s="36">
        <v>4279858</v>
      </c>
      <c r="U75" s="9">
        <f t="shared" si="28"/>
        <v>4279.8580000000002</v>
      </c>
      <c r="V75" s="9">
        <f t="shared" si="29"/>
        <v>16732.687099999999</v>
      </c>
      <c r="W75" s="8">
        <f t="shared" si="20"/>
        <v>334654</v>
      </c>
      <c r="X75" s="8">
        <f t="shared" si="21"/>
        <v>645705</v>
      </c>
      <c r="Y75" s="11">
        <v>0</v>
      </c>
      <c r="Z75" s="6">
        <v>0</v>
      </c>
      <c r="AA75" s="8">
        <f t="shared" si="22"/>
        <v>645705</v>
      </c>
      <c r="AB75" s="12">
        <v>0</v>
      </c>
      <c r="AC75" s="12">
        <v>0</v>
      </c>
      <c r="AD75" s="13">
        <f t="shared" si="23"/>
        <v>645705</v>
      </c>
      <c r="AE75" s="8" t="e">
        <f>IF(#REF!=0," ",#REF!)</f>
        <v>#REF!</v>
      </c>
      <c r="AF75" s="39" t="str">
        <f t="shared" si="24"/>
        <v xml:space="preserve"> </v>
      </c>
      <c r="AG75" s="40" t="str">
        <f t="shared" si="25"/>
        <v xml:space="preserve"> </v>
      </c>
    </row>
    <row r="76" spans="1:33" ht="15.95" customHeight="1">
      <c r="A76" s="37" t="s">
        <v>150</v>
      </c>
      <c r="B76" s="37" t="s">
        <v>366</v>
      </c>
      <c r="C76" s="37" t="s">
        <v>218</v>
      </c>
      <c r="D76" s="37" t="s">
        <v>368</v>
      </c>
      <c r="E76" s="5">
        <v>333.67</v>
      </c>
      <c r="F76" s="2">
        <f t="shared" si="26"/>
        <v>526531.26</v>
      </c>
      <c r="G76" s="35">
        <v>74583.820000000007</v>
      </c>
      <c r="H76" s="7">
        <v>15527</v>
      </c>
      <c r="I76" s="2">
        <f t="shared" si="16"/>
        <v>11645.25</v>
      </c>
      <c r="J76" s="38">
        <v>26734</v>
      </c>
      <c r="K76" s="38">
        <v>0</v>
      </c>
      <c r="L76" s="38">
        <v>0</v>
      </c>
      <c r="M76" s="38">
        <v>33405</v>
      </c>
      <c r="N76" s="2">
        <f t="shared" si="17"/>
        <v>146368.07</v>
      </c>
      <c r="O76" s="8">
        <f t="shared" si="18"/>
        <v>380163</v>
      </c>
      <c r="P76" s="30">
        <v>57</v>
      </c>
      <c r="Q76" s="30">
        <v>171</v>
      </c>
      <c r="R76" s="8">
        <f t="shared" si="19"/>
        <v>13548</v>
      </c>
      <c r="S76" s="9">
        <f t="shared" si="27"/>
        <v>24394.613700000002</v>
      </c>
      <c r="T76" s="36">
        <v>4972254</v>
      </c>
      <c r="U76" s="9">
        <f t="shared" si="28"/>
        <v>4972.2539999999999</v>
      </c>
      <c r="V76" s="9">
        <f t="shared" si="29"/>
        <v>19422.359700000001</v>
      </c>
      <c r="W76" s="8">
        <f t="shared" si="20"/>
        <v>388447</v>
      </c>
      <c r="X76" s="8">
        <f t="shared" si="21"/>
        <v>782158</v>
      </c>
      <c r="Y76" s="11">
        <v>0</v>
      </c>
      <c r="Z76" s="6">
        <v>0</v>
      </c>
      <c r="AA76" s="8">
        <f t="shared" si="22"/>
        <v>782158</v>
      </c>
      <c r="AB76" s="12">
        <v>0</v>
      </c>
      <c r="AC76" s="12">
        <v>0</v>
      </c>
      <c r="AD76" s="13">
        <f t="shared" si="23"/>
        <v>782158</v>
      </c>
      <c r="AE76" s="8" t="e">
        <f>IF(#REF!=0," ",#REF!)</f>
        <v>#REF!</v>
      </c>
      <c r="AF76" s="39" t="str">
        <f t="shared" si="24"/>
        <v xml:space="preserve"> </v>
      </c>
      <c r="AG76" s="40" t="str">
        <f t="shared" si="25"/>
        <v xml:space="preserve"> </v>
      </c>
    </row>
    <row r="77" spans="1:33" ht="15.95" customHeight="1">
      <c r="A77" s="37" t="s">
        <v>150</v>
      </c>
      <c r="B77" s="37" t="s">
        <v>366</v>
      </c>
      <c r="C77" s="37" t="s">
        <v>79</v>
      </c>
      <c r="D77" s="37" t="s">
        <v>369</v>
      </c>
      <c r="E77" s="5">
        <v>837.63</v>
      </c>
      <c r="F77" s="2">
        <f t="shared" si="26"/>
        <v>1321780.1399999999</v>
      </c>
      <c r="G77" s="35">
        <v>62110.57</v>
      </c>
      <c r="H77" s="7">
        <v>44221</v>
      </c>
      <c r="I77" s="2">
        <f t="shared" si="16"/>
        <v>33165.75</v>
      </c>
      <c r="J77" s="38">
        <v>77929</v>
      </c>
      <c r="K77" s="38">
        <v>0</v>
      </c>
      <c r="L77" s="38">
        <v>0</v>
      </c>
      <c r="M77" s="38">
        <v>14466</v>
      </c>
      <c r="N77" s="2">
        <f t="shared" si="17"/>
        <v>187671.32</v>
      </c>
      <c r="O77" s="8">
        <f t="shared" si="18"/>
        <v>1134109</v>
      </c>
      <c r="P77" s="30">
        <v>33</v>
      </c>
      <c r="Q77" s="30">
        <v>435</v>
      </c>
      <c r="R77" s="8">
        <f t="shared" si="19"/>
        <v>19953</v>
      </c>
      <c r="S77" s="9">
        <f t="shared" si="27"/>
        <v>61239.129300000001</v>
      </c>
      <c r="T77" s="36">
        <v>4140704</v>
      </c>
      <c r="U77" s="9">
        <f t="shared" si="28"/>
        <v>4140.7039999999997</v>
      </c>
      <c r="V77" s="9">
        <f t="shared" si="29"/>
        <v>57098.425300000003</v>
      </c>
      <c r="W77" s="8">
        <f t="shared" si="20"/>
        <v>1141969</v>
      </c>
      <c r="X77" s="8">
        <f t="shared" si="21"/>
        <v>2296031</v>
      </c>
      <c r="Y77" s="11">
        <v>0</v>
      </c>
      <c r="Z77" s="6">
        <v>0</v>
      </c>
      <c r="AA77" s="8">
        <f t="shared" si="22"/>
        <v>2296031</v>
      </c>
      <c r="AB77" s="12">
        <v>0</v>
      </c>
      <c r="AC77" s="12">
        <v>0</v>
      </c>
      <c r="AD77" s="13">
        <f t="shared" si="23"/>
        <v>2296031</v>
      </c>
      <c r="AE77" s="8" t="e">
        <f>IF(#REF!=0," ",#REF!)</f>
        <v>#REF!</v>
      </c>
      <c r="AF77" s="39" t="str">
        <f t="shared" si="24"/>
        <v xml:space="preserve"> </v>
      </c>
      <c r="AG77" s="40" t="str">
        <f t="shared" si="25"/>
        <v xml:space="preserve"> </v>
      </c>
    </row>
    <row r="78" spans="1:33" ht="15.95" customHeight="1">
      <c r="A78" s="37" t="s">
        <v>150</v>
      </c>
      <c r="B78" s="37" t="s">
        <v>366</v>
      </c>
      <c r="C78" s="37" t="s">
        <v>9</v>
      </c>
      <c r="D78" s="37" t="s">
        <v>370</v>
      </c>
      <c r="E78" s="5">
        <v>318.69</v>
      </c>
      <c r="F78" s="2">
        <f t="shared" si="26"/>
        <v>502892.82</v>
      </c>
      <c r="G78" s="35">
        <v>32548.649999999998</v>
      </c>
      <c r="H78" s="7">
        <v>13218</v>
      </c>
      <c r="I78" s="2">
        <f t="shared" si="16"/>
        <v>9913.5</v>
      </c>
      <c r="J78" s="38">
        <v>23285</v>
      </c>
      <c r="K78" s="38">
        <v>0</v>
      </c>
      <c r="L78" s="38">
        <v>0</v>
      </c>
      <c r="M78" s="38">
        <v>34921</v>
      </c>
      <c r="N78" s="2">
        <f t="shared" si="17"/>
        <v>100668.15</v>
      </c>
      <c r="O78" s="8">
        <f t="shared" si="18"/>
        <v>402225</v>
      </c>
      <c r="P78" s="30">
        <v>57</v>
      </c>
      <c r="Q78" s="30">
        <v>136</v>
      </c>
      <c r="R78" s="8">
        <f t="shared" si="19"/>
        <v>10775</v>
      </c>
      <c r="S78" s="9">
        <f t="shared" si="27"/>
        <v>23299.425899999998</v>
      </c>
      <c r="T78" s="36">
        <v>2169910</v>
      </c>
      <c r="U78" s="9">
        <f t="shared" si="28"/>
        <v>2169.91</v>
      </c>
      <c r="V78" s="9">
        <f t="shared" si="29"/>
        <v>21129.515899999999</v>
      </c>
      <c r="W78" s="8">
        <f t="shared" si="20"/>
        <v>422590</v>
      </c>
      <c r="X78" s="8">
        <f t="shared" si="21"/>
        <v>835590</v>
      </c>
      <c r="Y78" s="11">
        <v>0</v>
      </c>
      <c r="Z78" s="6">
        <v>0</v>
      </c>
      <c r="AA78" s="8">
        <f t="shared" si="22"/>
        <v>835590</v>
      </c>
      <c r="AB78" s="12">
        <v>0</v>
      </c>
      <c r="AC78" s="12">
        <v>0</v>
      </c>
      <c r="AD78" s="13">
        <f t="shared" si="23"/>
        <v>835590</v>
      </c>
      <c r="AE78" s="8" t="e">
        <f>IF(#REF!=0," ",#REF!)</f>
        <v>#REF!</v>
      </c>
      <c r="AF78" s="39" t="str">
        <f t="shared" si="24"/>
        <v xml:space="preserve"> </v>
      </c>
      <c r="AG78" s="40" t="str">
        <f t="shared" si="25"/>
        <v xml:space="preserve"> </v>
      </c>
    </row>
    <row r="79" spans="1:33" ht="15.95" customHeight="1">
      <c r="A79" s="37" t="s">
        <v>150</v>
      </c>
      <c r="B79" s="37" t="s">
        <v>366</v>
      </c>
      <c r="C79" s="37" t="s">
        <v>125</v>
      </c>
      <c r="D79" s="37" t="s">
        <v>371</v>
      </c>
      <c r="E79" s="5">
        <v>459.47</v>
      </c>
      <c r="F79" s="2">
        <f t="shared" si="26"/>
        <v>725043.66</v>
      </c>
      <c r="G79" s="35">
        <v>63788.77</v>
      </c>
      <c r="H79" s="7">
        <v>19519</v>
      </c>
      <c r="I79" s="2">
        <f t="shared" si="16"/>
        <v>14639.25</v>
      </c>
      <c r="J79" s="38">
        <v>34399</v>
      </c>
      <c r="K79" s="38">
        <v>0</v>
      </c>
      <c r="L79" s="38">
        <v>0</v>
      </c>
      <c r="M79" s="38">
        <v>48705</v>
      </c>
      <c r="N79" s="2">
        <f t="shared" si="17"/>
        <v>161532.01999999999</v>
      </c>
      <c r="O79" s="8">
        <f t="shared" si="18"/>
        <v>563512</v>
      </c>
      <c r="P79" s="30">
        <v>75</v>
      </c>
      <c r="Q79" s="30">
        <v>210</v>
      </c>
      <c r="R79" s="8">
        <f t="shared" si="19"/>
        <v>21893</v>
      </c>
      <c r="S79" s="9">
        <f t="shared" si="27"/>
        <v>33591.851699999999</v>
      </c>
      <c r="T79" s="36">
        <v>4252584</v>
      </c>
      <c r="U79" s="9">
        <f t="shared" si="28"/>
        <v>4252.5839999999998</v>
      </c>
      <c r="V79" s="9">
        <f t="shared" si="29"/>
        <v>29339.2677</v>
      </c>
      <c r="W79" s="8">
        <f t="shared" si="20"/>
        <v>586785</v>
      </c>
      <c r="X79" s="8">
        <f t="shared" si="21"/>
        <v>1172190</v>
      </c>
      <c r="Y79" s="11">
        <v>0</v>
      </c>
      <c r="Z79" s="6">
        <v>0</v>
      </c>
      <c r="AA79" s="8">
        <f t="shared" si="22"/>
        <v>1172190</v>
      </c>
      <c r="AB79" s="12">
        <v>0</v>
      </c>
      <c r="AC79" s="12">
        <v>0</v>
      </c>
      <c r="AD79" s="13">
        <f t="shared" si="23"/>
        <v>1172190</v>
      </c>
      <c r="AE79" s="8" t="e">
        <f>IF(#REF!=0," ",#REF!)</f>
        <v>#REF!</v>
      </c>
      <c r="AF79" s="39" t="str">
        <f t="shared" si="24"/>
        <v xml:space="preserve"> </v>
      </c>
      <c r="AG79" s="40" t="str">
        <f t="shared" si="25"/>
        <v xml:space="preserve"> </v>
      </c>
    </row>
    <row r="80" spans="1:33" ht="15.95" customHeight="1">
      <c r="A80" s="37" t="s">
        <v>150</v>
      </c>
      <c r="B80" s="37" t="s">
        <v>366</v>
      </c>
      <c r="C80" s="37" t="s">
        <v>156</v>
      </c>
      <c r="D80" s="37" t="s">
        <v>372</v>
      </c>
      <c r="E80" s="5">
        <v>787.22</v>
      </c>
      <c r="F80" s="2">
        <f t="shared" si="26"/>
        <v>1242233.1600000001</v>
      </c>
      <c r="G80" s="35">
        <v>174880.50000000003</v>
      </c>
      <c r="H80" s="7">
        <v>32191</v>
      </c>
      <c r="I80" s="2">
        <f t="shared" si="16"/>
        <v>24143.25</v>
      </c>
      <c r="J80" s="38">
        <v>56749</v>
      </c>
      <c r="K80" s="38">
        <v>0</v>
      </c>
      <c r="L80" s="38">
        <v>0</v>
      </c>
      <c r="M80" s="38">
        <v>47208</v>
      </c>
      <c r="N80" s="2">
        <f t="shared" si="17"/>
        <v>302980.75</v>
      </c>
      <c r="O80" s="8">
        <f t="shared" si="18"/>
        <v>939252</v>
      </c>
      <c r="P80" s="30">
        <v>33</v>
      </c>
      <c r="Q80" s="30">
        <v>409</v>
      </c>
      <c r="R80" s="8">
        <f t="shared" si="19"/>
        <v>18761</v>
      </c>
      <c r="S80" s="9">
        <f t="shared" si="27"/>
        <v>57553.654199999997</v>
      </c>
      <c r="T80" s="36">
        <v>11658699</v>
      </c>
      <c r="U80" s="9">
        <f t="shared" si="28"/>
        <v>11658.699000000001</v>
      </c>
      <c r="V80" s="9">
        <f t="shared" si="29"/>
        <v>45894.955199999997</v>
      </c>
      <c r="W80" s="8">
        <f t="shared" si="20"/>
        <v>917899</v>
      </c>
      <c r="X80" s="8">
        <f t="shared" si="21"/>
        <v>1875912</v>
      </c>
      <c r="Y80" s="11">
        <v>0</v>
      </c>
      <c r="Z80" s="6">
        <v>0</v>
      </c>
      <c r="AA80" s="8">
        <f t="shared" si="22"/>
        <v>1875912</v>
      </c>
      <c r="AB80" s="12">
        <v>0</v>
      </c>
      <c r="AC80" s="12">
        <v>0</v>
      </c>
      <c r="AD80" s="13">
        <f t="shared" si="23"/>
        <v>1875912</v>
      </c>
      <c r="AE80" s="8" t="e">
        <f>IF(#REF!=0," ",#REF!)</f>
        <v>#REF!</v>
      </c>
      <c r="AF80" s="39" t="str">
        <f t="shared" si="24"/>
        <v xml:space="preserve"> </v>
      </c>
      <c r="AG80" s="40" t="str">
        <f t="shared" si="25"/>
        <v xml:space="preserve"> </v>
      </c>
    </row>
    <row r="81" spans="1:33" ht="15.95" customHeight="1">
      <c r="A81" s="37" t="s">
        <v>150</v>
      </c>
      <c r="B81" s="37" t="s">
        <v>366</v>
      </c>
      <c r="C81" s="37" t="s">
        <v>157</v>
      </c>
      <c r="D81" s="37" t="s">
        <v>373</v>
      </c>
      <c r="E81" s="5">
        <v>854.97</v>
      </c>
      <c r="F81" s="2">
        <f t="shared" si="26"/>
        <v>1349142.6600000001</v>
      </c>
      <c r="G81" s="35">
        <v>110713.26999999999</v>
      </c>
      <c r="H81" s="7">
        <v>39232</v>
      </c>
      <c r="I81" s="2">
        <f t="shared" si="16"/>
        <v>29424</v>
      </c>
      <c r="J81" s="38">
        <v>69131</v>
      </c>
      <c r="K81" s="38">
        <v>0</v>
      </c>
      <c r="L81" s="38">
        <v>0</v>
      </c>
      <c r="M81" s="38">
        <v>43276</v>
      </c>
      <c r="N81" s="2">
        <f t="shared" si="17"/>
        <v>252544.27</v>
      </c>
      <c r="O81" s="8">
        <f t="shared" si="18"/>
        <v>1096598</v>
      </c>
      <c r="P81" s="30">
        <v>53</v>
      </c>
      <c r="Q81" s="30">
        <v>431</v>
      </c>
      <c r="R81" s="8">
        <f t="shared" si="19"/>
        <v>31752</v>
      </c>
      <c r="S81" s="9">
        <f t="shared" si="27"/>
        <v>62506.856699999997</v>
      </c>
      <c r="T81" s="36">
        <v>7380884</v>
      </c>
      <c r="U81" s="9">
        <f t="shared" si="28"/>
        <v>7380.884</v>
      </c>
      <c r="V81" s="9">
        <f t="shared" si="29"/>
        <v>55125.972699999998</v>
      </c>
      <c r="W81" s="8">
        <f t="shared" si="20"/>
        <v>1102519</v>
      </c>
      <c r="X81" s="8">
        <f t="shared" si="21"/>
        <v>2230869</v>
      </c>
      <c r="Y81" s="11">
        <v>0</v>
      </c>
      <c r="Z81" s="6">
        <v>0</v>
      </c>
      <c r="AA81" s="8">
        <f t="shared" si="22"/>
        <v>2230869</v>
      </c>
      <c r="AB81" s="12">
        <v>0</v>
      </c>
      <c r="AC81" s="12">
        <v>0</v>
      </c>
      <c r="AD81" s="13">
        <f t="shared" si="23"/>
        <v>2230869</v>
      </c>
      <c r="AE81" s="8" t="e">
        <f>IF(#REF!=0," ",#REF!)</f>
        <v>#REF!</v>
      </c>
      <c r="AF81" s="39" t="str">
        <f t="shared" si="24"/>
        <v xml:space="preserve"> </v>
      </c>
      <c r="AG81" s="40" t="str">
        <f t="shared" si="25"/>
        <v xml:space="preserve"> </v>
      </c>
    </row>
    <row r="82" spans="1:33" ht="15.95" customHeight="1">
      <c r="A82" s="37" t="s">
        <v>150</v>
      </c>
      <c r="B82" s="37" t="s">
        <v>366</v>
      </c>
      <c r="C82" s="37" t="s">
        <v>158</v>
      </c>
      <c r="D82" s="37" t="s">
        <v>374</v>
      </c>
      <c r="E82" s="5">
        <v>593.62</v>
      </c>
      <c r="F82" s="2">
        <f t="shared" si="26"/>
        <v>936732.36</v>
      </c>
      <c r="G82" s="35">
        <v>62784.43</v>
      </c>
      <c r="H82" s="7">
        <v>25051</v>
      </c>
      <c r="I82" s="2">
        <f t="shared" si="16"/>
        <v>18788.25</v>
      </c>
      <c r="J82" s="38">
        <v>43524</v>
      </c>
      <c r="K82" s="38">
        <v>0</v>
      </c>
      <c r="L82" s="38">
        <v>0</v>
      </c>
      <c r="M82" s="38">
        <v>51012</v>
      </c>
      <c r="N82" s="2">
        <f t="shared" si="17"/>
        <v>176108.68</v>
      </c>
      <c r="O82" s="8">
        <f t="shared" si="18"/>
        <v>760624</v>
      </c>
      <c r="P82" s="30">
        <v>64</v>
      </c>
      <c r="Q82" s="30">
        <v>222</v>
      </c>
      <c r="R82" s="8">
        <f t="shared" si="19"/>
        <v>19749</v>
      </c>
      <c r="S82" s="9">
        <f t="shared" si="27"/>
        <v>43399.558199999999</v>
      </c>
      <c r="T82" s="36">
        <v>4185628</v>
      </c>
      <c r="U82" s="9">
        <f t="shared" si="28"/>
        <v>4185.6279999999997</v>
      </c>
      <c r="V82" s="9">
        <f t="shared" si="29"/>
        <v>39213.930200000003</v>
      </c>
      <c r="W82" s="8">
        <f t="shared" si="20"/>
        <v>784279</v>
      </c>
      <c r="X82" s="8">
        <f t="shared" si="21"/>
        <v>1564652</v>
      </c>
      <c r="Y82" s="11">
        <v>0</v>
      </c>
      <c r="Z82" s="6">
        <v>0</v>
      </c>
      <c r="AA82" s="8">
        <f t="shared" si="22"/>
        <v>1564652</v>
      </c>
      <c r="AB82" s="12">
        <v>0</v>
      </c>
      <c r="AC82" s="12">
        <v>0</v>
      </c>
      <c r="AD82" s="13">
        <f t="shared" si="23"/>
        <v>1564652</v>
      </c>
      <c r="AE82" s="8" t="e">
        <f>IF(#REF!=0," ",#REF!)</f>
        <v>#REF!</v>
      </c>
      <c r="AF82" s="39" t="str">
        <f t="shared" si="24"/>
        <v xml:space="preserve"> </v>
      </c>
      <c r="AG82" s="40" t="str">
        <f t="shared" si="25"/>
        <v xml:space="preserve"> </v>
      </c>
    </row>
    <row r="83" spans="1:33" ht="15.95" customHeight="1">
      <c r="A83" s="37" t="s">
        <v>150</v>
      </c>
      <c r="B83" s="37" t="s">
        <v>366</v>
      </c>
      <c r="C83" s="37" t="s">
        <v>193</v>
      </c>
      <c r="D83" s="37" t="s">
        <v>375</v>
      </c>
      <c r="E83" s="5">
        <v>1393.4</v>
      </c>
      <c r="F83" s="2">
        <f t="shared" si="26"/>
        <v>2198785.2000000002</v>
      </c>
      <c r="G83" s="35">
        <v>403216.7</v>
      </c>
      <c r="H83" s="7">
        <v>77133</v>
      </c>
      <c r="I83" s="2">
        <f t="shared" si="16"/>
        <v>57849.75</v>
      </c>
      <c r="J83" s="38">
        <v>132956</v>
      </c>
      <c r="K83" s="38">
        <v>13</v>
      </c>
      <c r="L83" s="38">
        <v>140006</v>
      </c>
      <c r="M83" s="38">
        <v>143803</v>
      </c>
      <c r="N83" s="2">
        <f t="shared" si="17"/>
        <v>877844.45</v>
      </c>
      <c r="O83" s="8">
        <f t="shared" si="18"/>
        <v>1320941</v>
      </c>
      <c r="P83" s="30">
        <v>57</v>
      </c>
      <c r="Q83" s="30">
        <v>617</v>
      </c>
      <c r="R83" s="8">
        <f t="shared" si="19"/>
        <v>48885</v>
      </c>
      <c r="S83" s="9">
        <f t="shared" si="27"/>
        <v>101871.474</v>
      </c>
      <c r="T83" s="36">
        <v>26881113</v>
      </c>
      <c r="U83" s="9">
        <f t="shared" si="28"/>
        <v>26881.113000000001</v>
      </c>
      <c r="V83" s="9">
        <f t="shared" si="29"/>
        <v>74990.361000000004</v>
      </c>
      <c r="W83" s="8">
        <f t="shared" si="20"/>
        <v>1499807</v>
      </c>
      <c r="X83" s="8">
        <f t="shared" si="21"/>
        <v>2869633</v>
      </c>
      <c r="Y83" s="11">
        <v>0</v>
      </c>
      <c r="Z83" s="6">
        <v>0</v>
      </c>
      <c r="AA83" s="8">
        <f t="shared" si="22"/>
        <v>2869633</v>
      </c>
      <c r="AB83" s="12">
        <v>0</v>
      </c>
      <c r="AC83" s="12">
        <v>0</v>
      </c>
      <c r="AD83" s="13">
        <f t="shared" si="23"/>
        <v>2869633</v>
      </c>
      <c r="AE83" s="8" t="e">
        <f>IF(#REF!=0," ",#REF!)</f>
        <v>#REF!</v>
      </c>
      <c r="AF83" s="39" t="str">
        <f t="shared" si="24"/>
        <v xml:space="preserve"> </v>
      </c>
      <c r="AG83" s="40" t="str">
        <f t="shared" si="25"/>
        <v xml:space="preserve"> </v>
      </c>
    </row>
    <row r="84" spans="1:33" ht="15.95" customHeight="1">
      <c r="A84" s="37" t="s">
        <v>150</v>
      </c>
      <c r="B84" s="37" t="s">
        <v>366</v>
      </c>
      <c r="C84" s="37" t="s">
        <v>13</v>
      </c>
      <c r="D84" s="37" t="s">
        <v>376</v>
      </c>
      <c r="E84" s="5">
        <v>945.5</v>
      </c>
      <c r="F84" s="2">
        <f t="shared" si="26"/>
        <v>1491999</v>
      </c>
      <c r="G84" s="35">
        <v>172492.56</v>
      </c>
      <c r="H84" s="7">
        <v>50599</v>
      </c>
      <c r="I84" s="2">
        <f t="shared" si="16"/>
        <v>37949.25</v>
      </c>
      <c r="J84" s="38">
        <v>86940</v>
      </c>
      <c r="K84" s="38">
        <v>8</v>
      </c>
      <c r="L84" s="38">
        <v>208997</v>
      </c>
      <c r="M84" s="38">
        <v>77439</v>
      </c>
      <c r="N84" s="2">
        <f t="shared" si="17"/>
        <v>583825.81000000006</v>
      </c>
      <c r="O84" s="8">
        <f t="shared" si="18"/>
        <v>908173</v>
      </c>
      <c r="P84" s="30">
        <v>68</v>
      </c>
      <c r="Q84" s="30">
        <v>542</v>
      </c>
      <c r="R84" s="8">
        <f t="shared" si="19"/>
        <v>51230</v>
      </c>
      <c r="S84" s="9">
        <f t="shared" si="27"/>
        <v>69125.505000000005</v>
      </c>
      <c r="T84" s="36">
        <v>11499504</v>
      </c>
      <c r="U84" s="9">
        <f t="shared" si="28"/>
        <v>11499.504000000001</v>
      </c>
      <c r="V84" s="9">
        <f t="shared" si="29"/>
        <v>57626.001000000004</v>
      </c>
      <c r="W84" s="8">
        <f t="shared" si="20"/>
        <v>1152520</v>
      </c>
      <c r="X84" s="8">
        <f t="shared" si="21"/>
        <v>2111923</v>
      </c>
      <c r="Y84" s="11">
        <v>0</v>
      </c>
      <c r="Z84" s="6">
        <v>0</v>
      </c>
      <c r="AA84" s="8">
        <f t="shared" si="22"/>
        <v>2111923</v>
      </c>
      <c r="AB84" s="12">
        <v>0</v>
      </c>
      <c r="AC84" s="12">
        <v>0</v>
      </c>
      <c r="AD84" s="13">
        <f t="shared" si="23"/>
        <v>2111923</v>
      </c>
      <c r="AE84" s="8" t="e">
        <f>IF(#REF!=0," ",#REF!)</f>
        <v>#REF!</v>
      </c>
      <c r="AF84" s="39" t="str">
        <f t="shared" si="24"/>
        <v xml:space="preserve"> </v>
      </c>
      <c r="AG84" s="40" t="str">
        <f t="shared" si="25"/>
        <v xml:space="preserve"> </v>
      </c>
    </row>
    <row r="85" spans="1:33" ht="15.95" customHeight="1">
      <c r="A85" s="37" t="s">
        <v>150</v>
      </c>
      <c r="B85" s="37" t="s">
        <v>366</v>
      </c>
      <c r="C85" s="37" t="s">
        <v>14</v>
      </c>
      <c r="D85" s="37" t="s">
        <v>377</v>
      </c>
      <c r="E85" s="5">
        <v>5786.89</v>
      </c>
      <c r="F85" s="2">
        <f t="shared" si="26"/>
        <v>9131712.4199999999</v>
      </c>
      <c r="G85" s="35">
        <v>1174612.1500000001</v>
      </c>
      <c r="H85" s="7">
        <v>280267</v>
      </c>
      <c r="I85" s="2">
        <f t="shared" si="16"/>
        <v>210200.25</v>
      </c>
      <c r="J85" s="38">
        <v>492826</v>
      </c>
      <c r="K85" s="38">
        <v>48</v>
      </c>
      <c r="L85" s="38">
        <v>1187097</v>
      </c>
      <c r="M85" s="38">
        <v>130851</v>
      </c>
      <c r="N85" s="2">
        <f t="shared" si="17"/>
        <v>3195634.4000000004</v>
      </c>
      <c r="O85" s="8">
        <f t="shared" si="18"/>
        <v>5936078</v>
      </c>
      <c r="P85" s="30">
        <v>48</v>
      </c>
      <c r="Q85" s="30">
        <v>3073</v>
      </c>
      <c r="R85" s="8">
        <f t="shared" si="19"/>
        <v>205031</v>
      </c>
      <c r="S85" s="9">
        <f t="shared" si="27"/>
        <v>423079.52789999999</v>
      </c>
      <c r="T85" s="36">
        <v>78307477</v>
      </c>
      <c r="U85" s="9">
        <f t="shared" si="28"/>
        <v>78307.476999999999</v>
      </c>
      <c r="V85" s="9">
        <f t="shared" si="29"/>
        <v>344772.05089999997</v>
      </c>
      <c r="W85" s="8">
        <f t="shared" si="20"/>
        <v>6895441</v>
      </c>
      <c r="X85" s="8">
        <f t="shared" si="21"/>
        <v>13036550</v>
      </c>
      <c r="Y85" s="11">
        <v>0</v>
      </c>
      <c r="Z85" s="6">
        <v>0</v>
      </c>
      <c r="AA85" s="8">
        <f t="shared" si="22"/>
        <v>13036550</v>
      </c>
      <c r="AB85" s="12">
        <v>0</v>
      </c>
      <c r="AC85" s="12">
        <v>0</v>
      </c>
      <c r="AD85" s="13">
        <f t="shared" si="23"/>
        <v>13036550</v>
      </c>
      <c r="AE85" s="8" t="e">
        <f>IF(#REF!=0," ",#REF!)</f>
        <v>#REF!</v>
      </c>
      <c r="AF85" s="39" t="str">
        <f t="shared" si="24"/>
        <v xml:space="preserve"> </v>
      </c>
      <c r="AG85" s="40" t="str">
        <f t="shared" si="25"/>
        <v xml:space="preserve"> </v>
      </c>
    </row>
    <row r="86" spans="1:33" ht="15.95" customHeight="1">
      <c r="A86" s="37" t="s">
        <v>150</v>
      </c>
      <c r="B86" s="37" t="s">
        <v>366</v>
      </c>
      <c r="C86" s="37" t="s">
        <v>904</v>
      </c>
      <c r="D86" s="37" t="s">
        <v>911</v>
      </c>
      <c r="E86" s="5">
        <v>153.09</v>
      </c>
      <c r="F86" s="2">
        <f t="shared" si="26"/>
        <v>241576.02000000002</v>
      </c>
      <c r="G86" s="35">
        <v>0</v>
      </c>
      <c r="H86" s="7">
        <v>0</v>
      </c>
      <c r="I86" s="2">
        <f t="shared" ref="I86" si="30">ROUND(H86*0.75,2)</f>
        <v>0</v>
      </c>
      <c r="J86" s="38">
        <v>0</v>
      </c>
      <c r="K86" s="38">
        <v>0</v>
      </c>
      <c r="L86" s="38">
        <v>0</v>
      </c>
      <c r="M86" s="38">
        <v>0</v>
      </c>
      <c r="N86" s="2">
        <f t="shared" si="17"/>
        <v>0</v>
      </c>
      <c r="O86" s="8">
        <f t="shared" si="18"/>
        <v>241576</v>
      </c>
      <c r="P86" s="30">
        <v>0</v>
      </c>
      <c r="Q86" s="30">
        <v>0</v>
      </c>
      <c r="R86" s="8">
        <f t="shared" ref="R86" si="31">ROUND(SUM(P86*Q86*1.39),0)</f>
        <v>0</v>
      </c>
      <c r="S86" s="9">
        <f t="shared" si="27"/>
        <v>11192.409900000001</v>
      </c>
      <c r="T86" s="36">
        <v>0</v>
      </c>
      <c r="U86" s="9">
        <f t="shared" ref="U86" si="32">ROUND(T86/1000,4)</f>
        <v>0</v>
      </c>
      <c r="V86" s="9">
        <f t="shared" ref="V86" si="33">IF(S86-U86&lt;0,0,S86-U86)</f>
        <v>11192.409900000001</v>
      </c>
      <c r="W86" s="8">
        <f t="shared" si="20"/>
        <v>223848</v>
      </c>
      <c r="X86" s="8">
        <f t="shared" si="21"/>
        <v>465424</v>
      </c>
      <c r="Y86" s="11">
        <v>0</v>
      </c>
      <c r="Z86" s="6">
        <v>0</v>
      </c>
      <c r="AA86" s="8">
        <f t="shared" si="22"/>
        <v>465424</v>
      </c>
      <c r="AB86" s="12">
        <v>0</v>
      </c>
      <c r="AC86" s="12">
        <v>0</v>
      </c>
      <c r="AD86" s="13">
        <f t="shared" si="23"/>
        <v>465424</v>
      </c>
      <c r="AE86" s="8" t="e">
        <f>IF(#REF!=0," ",#REF!)</f>
        <v>#REF!</v>
      </c>
      <c r="AF86" s="39" t="str">
        <f t="shared" si="24"/>
        <v xml:space="preserve"> </v>
      </c>
      <c r="AG86" s="40" t="str">
        <f t="shared" si="25"/>
        <v xml:space="preserve"> </v>
      </c>
    </row>
    <row r="87" spans="1:33" ht="15.95" customHeight="1">
      <c r="A87" s="37" t="s">
        <v>15</v>
      </c>
      <c r="B87" s="37" t="s">
        <v>378</v>
      </c>
      <c r="C87" s="37" t="s">
        <v>160</v>
      </c>
      <c r="D87" s="37" t="s">
        <v>379</v>
      </c>
      <c r="E87" s="5">
        <v>481.58</v>
      </c>
      <c r="F87" s="2">
        <f t="shared" si="26"/>
        <v>759933.24</v>
      </c>
      <c r="G87" s="35">
        <v>70136.179999999993</v>
      </c>
      <c r="H87" s="7">
        <v>18711</v>
      </c>
      <c r="I87" s="2">
        <f t="shared" si="16"/>
        <v>14033.25</v>
      </c>
      <c r="J87" s="38">
        <v>37845</v>
      </c>
      <c r="K87" s="38">
        <v>0</v>
      </c>
      <c r="L87" s="38">
        <v>0</v>
      </c>
      <c r="M87" s="38">
        <v>31070</v>
      </c>
      <c r="N87" s="2">
        <f t="shared" si="17"/>
        <v>153084.43</v>
      </c>
      <c r="O87" s="8">
        <f t="shared" si="18"/>
        <v>606849</v>
      </c>
      <c r="P87" s="30">
        <v>86</v>
      </c>
      <c r="Q87" s="30">
        <v>228</v>
      </c>
      <c r="R87" s="8">
        <f t="shared" si="19"/>
        <v>27255</v>
      </c>
      <c r="S87" s="9">
        <f t="shared" si="27"/>
        <v>35208.313800000004</v>
      </c>
      <c r="T87" s="36">
        <v>4675745</v>
      </c>
      <c r="U87" s="9">
        <f t="shared" si="28"/>
        <v>4675.7449999999999</v>
      </c>
      <c r="V87" s="9">
        <f t="shared" si="29"/>
        <v>30532.568800000005</v>
      </c>
      <c r="W87" s="8">
        <f t="shared" si="20"/>
        <v>610651</v>
      </c>
      <c r="X87" s="8">
        <f t="shared" si="21"/>
        <v>1244755</v>
      </c>
      <c r="Y87" s="11">
        <v>0</v>
      </c>
      <c r="Z87" s="6">
        <v>0</v>
      </c>
      <c r="AA87" s="8">
        <f t="shared" si="22"/>
        <v>1244755</v>
      </c>
      <c r="AB87" s="12">
        <v>0</v>
      </c>
      <c r="AC87" s="12">
        <v>0</v>
      </c>
      <c r="AD87" s="13">
        <f t="shared" si="23"/>
        <v>1244755</v>
      </c>
      <c r="AE87" s="8" t="e">
        <f>IF(#REF!=0," ",#REF!)</f>
        <v>#REF!</v>
      </c>
      <c r="AF87" s="39" t="str">
        <f t="shared" si="24"/>
        <v xml:space="preserve"> </v>
      </c>
      <c r="AG87" s="40" t="str">
        <f t="shared" si="25"/>
        <v xml:space="preserve"> </v>
      </c>
    </row>
    <row r="88" spans="1:33" ht="15.95" customHeight="1">
      <c r="A88" s="37" t="s">
        <v>15</v>
      </c>
      <c r="B88" s="37" t="s">
        <v>378</v>
      </c>
      <c r="C88" s="37" t="s">
        <v>79</v>
      </c>
      <c r="D88" s="37" t="s">
        <v>380</v>
      </c>
      <c r="E88" s="5">
        <v>255.66</v>
      </c>
      <c r="F88" s="2">
        <f t="shared" si="26"/>
        <v>403431.48</v>
      </c>
      <c r="G88" s="35">
        <v>28600.31</v>
      </c>
      <c r="H88" s="7">
        <v>5221</v>
      </c>
      <c r="I88" s="2">
        <f t="shared" si="16"/>
        <v>3915.75</v>
      </c>
      <c r="J88" s="38">
        <v>10614</v>
      </c>
      <c r="K88" s="38">
        <v>0</v>
      </c>
      <c r="L88" s="38">
        <v>0</v>
      </c>
      <c r="M88" s="38">
        <v>20388</v>
      </c>
      <c r="N88" s="2">
        <f t="shared" si="17"/>
        <v>63518.06</v>
      </c>
      <c r="O88" s="8">
        <f t="shared" si="18"/>
        <v>339913</v>
      </c>
      <c r="P88" s="30">
        <v>79</v>
      </c>
      <c r="Q88" s="30">
        <v>110</v>
      </c>
      <c r="R88" s="8">
        <f t="shared" si="19"/>
        <v>12079</v>
      </c>
      <c r="S88" s="9">
        <f t="shared" si="27"/>
        <v>18691.302599999999</v>
      </c>
      <c r="T88" s="36">
        <v>1906687</v>
      </c>
      <c r="U88" s="9">
        <f t="shared" si="28"/>
        <v>1906.6869999999999</v>
      </c>
      <c r="V88" s="9">
        <f t="shared" si="29"/>
        <v>16784.615599999997</v>
      </c>
      <c r="W88" s="8">
        <f t="shared" si="20"/>
        <v>335692</v>
      </c>
      <c r="X88" s="8">
        <f t="shared" si="21"/>
        <v>687684</v>
      </c>
      <c r="Y88" s="11">
        <v>0</v>
      </c>
      <c r="Z88" s="6">
        <v>0</v>
      </c>
      <c r="AA88" s="8">
        <f t="shared" si="22"/>
        <v>687684</v>
      </c>
      <c r="AB88" s="12">
        <v>0</v>
      </c>
      <c r="AC88" s="12">
        <v>0</v>
      </c>
      <c r="AD88" s="13">
        <f t="shared" si="23"/>
        <v>687684</v>
      </c>
      <c r="AE88" s="8" t="e">
        <f>IF(#REF!=0," ",#REF!)</f>
        <v>#REF!</v>
      </c>
      <c r="AF88" s="39" t="str">
        <f t="shared" si="24"/>
        <v xml:space="preserve"> </v>
      </c>
      <c r="AG88" s="40" t="str">
        <f t="shared" si="25"/>
        <v xml:space="preserve"> </v>
      </c>
    </row>
    <row r="89" spans="1:33" ht="15.95" customHeight="1">
      <c r="A89" s="37" t="s">
        <v>15</v>
      </c>
      <c r="B89" s="37" t="s">
        <v>378</v>
      </c>
      <c r="C89" s="37" t="s">
        <v>51</v>
      </c>
      <c r="D89" s="37" t="s">
        <v>381</v>
      </c>
      <c r="E89" s="5">
        <v>696.82</v>
      </c>
      <c r="F89" s="2">
        <f t="shared" si="26"/>
        <v>1099581.96</v>
      </c>
      <c r="G89" s="35">
        <v>96284.97</v>
      </c>
      <c r="H89" s="7">
        <v>27587</v>
      </c>
      <c r="I89" s="2">
        <f t="shared" si="16"/>
        <v>20690.25</v>
      </c>
      <c r="J89" s="38">
        <v>48895</v>
      </c>
      <c r="K89" s="38">
        <v>0</v>
      </c>
      <c r="L89" s="38">
        <v>127647</v>
      </c>
      <c r="M89" s="38">
        <v>64244</v>
      </c>
      <c r="N89" s="2">
        <f t="shared" si="17"/>
        <v>357761.22</v>
      </c>
      <c r="O89" s="8">
        <f t="shared" si="18"/>
        <v>741821</v>
      </c>
      <c r="P89" s="30">
        <v>95</v>
      </c>
      <c r="Q89" s="30">
        <v>197</v>
      </c>
      <c r="R89" s="8">
        <f t="shared" si="19"/>
        <v>26014</v>
      </c>
      <c r="S89" s="9">
        <f t="shared" si="27"/>
        <v>50944.510199999997</v>
      </c>
      <c r="T89" s="36">
        <v>6393814</v>
      </c>
      <c r="U89" s="9">
        <f t="shared" si="28"/>
        <v>6393.8140000000003</v>
      </c>
      <c r="V89" s="9">
        <f t="shared" si="29"/>
        <v>44550.696199999998</v>
      </c>
      <c r="W89" s="8">
        <f t="shared" si="20"/>
        <v>891014</v>
      </c>
      <c r="X89" s="8">
        <f t="shared" si="21"/>
        <v>1658849</v>
      </c>
      <c r="Y89" s="11">
        <v>0</v>
      </c>
      <c r="Z89" s="6">
        <v>0</v>
      </c>
      <c r="AA89" s="8">
        <f t="shared" si="22"/>
        <v>1658849</v>
      </c>
      <c r="AB89" s="12">
        <v>0</v>
      </c>
      <c r="AC89" s="12">
        <v>0</v>
      </c>
      <c r="AD89" s="13">
        <f t="shared" si="23"/>
        <v>1658849</v>
      </c>
      <c r="AE89" s="8" t="e">
        <f>IF(#REF!=0," ",#REF!)</f>
        <v>#REF!</v>
      </c>
      <c r="AF89" s="39" t="str">
        <f t="shared" si="24"/>
        <v xml:space="preserve"> </v>
      </c>
      <c r="AG89" s="40" t="str">
        <f t="shared" si="25"/>
        <v xml:space="preserve"> </v>
      </c>
    </row>
    <row r="90" spans="1:33" ht="15.95" customHeight="1">
      <c r="A90" s="37" t="s">
        <v>15</v>
      </c>
      <c r="B90" s="37" t="s">
        <v>378</v>
      </c>
      <c r="C90" s="37" t="s">
        <v>192</v>
      </c>
      <c r="D90" s="37" t="s">
        <v>382</v>
      </c>
      <c r="E90" s="5">
        <v>697.17</v>
      </c>
      <c r="F90" s="2">
        <f t="shared" si="26"/>
        <v>1100134.26</v>
      </c>
      <c r="G90" s="35">
        <v>154985.49</v>
      </c>
      <c r="H90" s="7">
        <v>28529</v>
      </c>
      <c r="I90" s="2">
        <f t="shared" si="16"/>
        <v>21396.75</v>
      </c>
      <c r="J90" s="38">
        <v>55251</v>
      </c>
      <c r="K90" s="38">
        <v>0</v>
      </c>
      <c r="L90" s="38">
        <v>135583</v>
      </c>
      <c r="M90" s="38">
        <v>97601</v>
      </c>
      <c r="N90" s="2">
        <f t="shared" si="17"/>
        <v>464817.24</v>
      </c>
      <c r="O90" s="8">
        <f t="shared" si="18"/>
        <v>635317</v>
      </c>
      <c r="P90" s="30">
        <v>88</v>
      </c>
      <c r="Q90" s="30">
        <v>332</v>
      </c>
      <c r="R90" s="8">
        <f t="shared" si="19"/>
        <v>40610</v>
      </c>
      <c r="S90" s="9">
        <f t="shared" si="27"/>
        <v>50970.098700000002</v>
      </c>
      <c r="T90" s="36">
        <v>10332366</v>
      </c>
      <c r="U90" s="9">
        <f t="shared" si="28"/>
        <v>10332.366</v>
      </c>
      <c r="V90" s="9">
        <f t="shared" si="29"/>
        <v>40637.7327</v>
      </c>
      <c r="W90" s="8">
        <f t="shared" si="20"/>
        <v>812755</v>
      </c>
      <c r="X90" s="8">
        <f t="shared" si="21"/>
        <v>1488682</v>
      </c>
      <c r="Y90" s="11">
        <v>0</v>
      </c>
      <c r="Z90" s="6">
        <v>0</v>
      </c>
      <c r="AA90" s="8">
        <f t="shared" si="22"/>
        <v>1488682</v>
      </c>
      <c r="AB90" s="12">
        <v>0</v>
      </c>
      <c r="AC90" s="12">
        <v>0</v>
      </c>
      <c r="AD90" s="13">
        <f t="shared" si="23"/>
        <v>1488682</v>
      </c>
      <c r="AE90" s="8" t="e">
        <f>IF(#REF!=0," ",#REF!)</f>
        <v>#REF!</v>
      </c>
      <c r="AF90" s="39" t="str">
        <f t="shared" si="24"/>
        <v xml:space="preserve"> </v>
      </c>
      <c r="AG90" s="40" t="str">
        <f t="shared" si="25"/>
        <v xml:space="preserve"> </v>
      </c>
    </row>
    <row r="91" spans="1:33" ht="15.95" customHeight="1">
      <c r="A91" s="37" t="s">
        <v>15</v>
      </c>
      <c r="B91" s="37" t="s">
        <v>378</v>
      </c>
      <c r="C91" s="37" t="s">
        <v>214</v>
      </c>
      <c r="D91" s="37" t="s">
        <v>383</v>
      </c>
      <c r="E91" s="5">
        <v>589.61</v>
      </c>
      <c r="F91" s="2">
        <f t="shared" si="26"/>
        <v>930404.58000000007</v>
      </c>
      <c r="G91" s="35">
        <v>72147.77</v>
      </c>
      <c r="H91" s="7">
        <v>27297</v>
      </c>
      <c r="I91" s="2">
        <f t="shared" si="16"/>
        <v>20472.75</v>
      </c>
      <c r="J91" s="38">
        <v>54827</v>
      </c>
      <c r="K91" s="38">
        <v>0</v>
      </c>
      <c r="L91" s="38">
        <v>85462</v>
      </c>
      <c r="M91" s="38">
        <v>47654</v>
      </c>
      <c r="N91" s="2">
        <f t="shared" si="17"/>
        <v>280563.52</v>
      </c>
      <c r="O91" s="8">
        <f t="shared" si="18"/>
        <v>649841</v>
      </c>
      <c r="P91" s="30">
        <v>81</v>
      </c>
      <c r="Q91" s="30">
        <v>325</v>
      </c>
      <c r="R91" s="8">
        <f t="shared" si="19"/>
        <v>36592</v>
      </c>
      <c r="S91" s="9">
        <f t="shared" si="27"/>
        <v>43106.3871</v>
      </c>
      <c r="T91" s="36">
        <v>4809851</v>
      </c>
      <c r="U91" s="9">
        <f t="shared" si="28"/>
        <v>4809.8509999999997</v>
      </c>
      <c r="V91" s="9">
        <f t="shared" si="29"/>
        <v>38296.536099999998</v>
      </c>
      <c r="W91" s="8">
        <f t="shared" si="20"/>
        <v>765931</v>
      </c>
      <c r="X91" s="8">
        <f t="shared" si="21"/>
        <v>1452364</v>
      </c>
      <c r="Y91" s="11">
        <v>0</v>
      </c>
      <c r="Z91" s="6">
        <v>0</v>
      </c>
      <c r="AA91" s="8">
        <f t="shared" si="22"/>
        <v>1452364</v>
      </c>
      <c r="AB91" s="12">
        <v>0</v>
      </c>
      <c r="AC91" s="12">
        <v>0</v>
      </c>
      <c r="AD91" s="13">
        <f t="shared" si="23"/>
        <v>1452364</v>
      </c>
      <c r="AE91" s="8" t="e">
        <f>IF(#REF!=0," ",#REF!)</f>
        <v>#REF!</v>
      </c>
      <c r="AF91" s="39" t="str">
        <f t="shared" si="24"/>
        <v xml:space="preserve"> </v>
      </c>
      <c r="AG91" s="40" t="str">
        <f t="shared" si="25"/>
        <v xml:space="preserve"> </v>
      </c>
    </row>
    <row r="92" spans="1:33" ht="15.95" customHeight="1">
      <c r="A92" s="37" t="s">
        <v>15</v>
      </c>
      <c r="B92" s="37" t="s">
        <v>378</v>
      </c>
      <c r="C92" s="37" t="s">
        <v>120</v>
      </c>
      <c r="D92" s="37" t="s">
        <v>384</v>
      </c>
      <c r="E92" s="5">
        <v>2059.04</v>
      </c>
      <c r="F92" s="2">
        <f t="shared" si="26"/>
        <v>3249165.12</v>
      </c>
      <c r="G92" s="35">
        <v>371709.66</v>
      </c>
      <c r="H92" s="7">
        <v>89922</v>
      </c>
      <c r="I92" s="2">
        <f t="shared" si="16"/>
        <v>67441.5</v>
      </c>
      <c r="J92" s="38">
        <v>181237</v>
      </c>
      <c r="K92" s="38">
        <v>0</v>
      </c>
      <c r="L92" s="38">
        <v>511052</v>
      </c>
      <c r="M92" s="38">
        <v>87795</v>
      </c>
      <c r="N92" s="2">
        <f t="shared" si="17"/>
        <v>1219235.1599999999</v>
      </c>
      <c r="O92" s="8">
        <f t="shared" si="18"/>
        <v>2029930</v>
      </c>
      <c r="P92" s="30">
        <v>73</v>
      </c>
      <c r="Q92" s="30">
        <v>442</v>
      </c>
      <c r="R92" s="8">
        <f t="shared" si="19"/>
        <v>44850</v>
      </c>
      <c r="S92" s="9">
        <f t="shared" si="27"/>
        <v>150536.41440000001</v>
      </c>
      <c r="T92" s="36">
        <v>24780644</v>
      </c>
      <c r="U92" s="9">
        <f t="shared" si="28"/>
        <v>24780.644</v>
      </c>
      <c r="V92" s="9">
        <f t="shared" si="29"/>
        <v>125755.77040000001</v>
      </c>
      <c r="W92" s="8">
        <f t="shared" si="20"/>
        <v>2515115</v>
      </c>
      <c r="X92" s="8">
        <f t="shared" si="21"/>
        <v>4589895</v>
      </c>
      <c r="Y92" s="11">
        <v>0</v>
      </c>
      <c r="Z92" s="6">
        <v>0</v>
      </c>
      <c r="AA92" s="8">
        <f t="shared" si="22"/>
        <v>4589895</v>
      </c>
      <c r="AB92" s="12">
        <v>0</v>
      </c>
      <c r="AC92" s="12">
        <v>0</v>
      </c>
      <c r="AD92" s="13">
        <f t="shared" si="23"/>
        <v>4589895</v>
      </c>
      <c r="AE92" s="8" t="e">
        <f>IF(#REF!=0," ",#REF!)</f>
        <v>#REF!</v>
      </c>
      <c r="AF92" s="39" t="str">
        <f t="shared" si="24"/>
        <v xml:space="preserve"> </v>
      </c>
      <c r="AG92" s="40" t="str">
        <f t="shared" si="25"/>
        <v xml:space="preserve"> </v>
      </c>
    </row>
    <row r="93" spans="1:33" ht="15.95" customHeight="1">
      <c r="A93" s="37" t="s">
        <v>121</v>
      </c>
      <c r="B93" s="37" t="s">
        <v>385</v>
      </c>
      <c r="C93" s="37" t="s">
        <v>192</v>
      </c>
      <c r="D93" s="37" t="s">
        <v>386</v>
      </c>
      <c r="E93" s="5">
        <v>620.63</v>
      </c>
      <c r="F93" s="2">
        <f t="shared" si="26"/>
        <v>979354.14</v>
      </c>
      <c r="G93" s="35">
        <v>390199.75</v>
      </c>
      <c r="H93" s="7">
        <v>110986</v>
      </c>
      <c r="I93" s="2">
        <f t="shared" si="16"/>
        <v>83239.5</v>
      </c>
      <c r="J93" s="38">
        <v>41005</v>
      </c>
      <c r="K93" s="38">
        <v>50574</v>
      </c>
      <c r="L93" s="38">
        <v>164526</v>
      </c>
      <c r="M93" s="38">
        <v>167200</v>
      </c>
      <c r="N93" s="2">
        <f t="shared" si="17"/>
        <v>896744.25</v>
      </c>
      <c r="O93" s="8">
        <f t="shared" si="18"/>
        <v>82610</v>
      </c>
      <c r="P93" s="30">
        <v>167</v>
      </c>
      <c r="Q93" s="30">
        <v>53</v>
      </c>
      <c r="R93" s="8">
        <f t="shared" si="19"/>
        <v>12303</v>
      </c>
      <c r="S93" s="9">
        <f t="shared" si="27"/>
        <v>45374.259299999998</v>
      </c>
      <c r="T93" s="36">
        <v>22581004</v>
      </c>
      <c r="U93" s="9">
        <f t="shared" si="28"/>
        <v>22581.004000000001</v>
      </c>
      <c r="V93" s="9">
        <f t="shared" si="29"/>
        <v>22793.255299999997</v>
      </c>
      <c r="W93" s="8">
        <f t="shared" si="20"/>
        <v>455865</v>
      </c>
      <c r="X93" s="8">
        <f t="shared" si="21"/>
        <v>550778</v>
      </c>
      <c r="Y93" s="11">
        <v>0</v>
      </c>
      <c r="Z93" s="6">
        <v>0</v>
      </c>
      <c r="AA93" s="8">
        <f t="shared" si="22"/>
        <v>550778</v>
      </c>
      <c r="AB93" s="12">
        <v>0</v>
      </c>
      <c r="AC93" s="12">
        <v>0</v>
      </c>
      <c r="AD93" s="13">
        <f t="shared" si="23"/>
        <v>550778</v>
      </c>
      <c r="AE93" s="8" t="e">
        <f>IF(#REF!=0," ",#REF!)</f>
        <v>#REF!</v>
      </c>
      <c r="AF93" s="39" t="str">
        <f t="shared" si="24"/>
        <v xml:space="preserve"> </v>
      </c>
      <c r="AG93" s="40" t="str">
        <f t="shared" si="25"/>
        <v xml:space="preserve"> </v>
      </c>
    </row>
    <row r="94" spans="1:33" ht="15.95" customHeight="1">
      <c r="A94" s="37" t="s">
        <v>121</v>
      </c>
      <c r="B94" s="37" t="s">
        <v>385</v>
      </c>
      <c r="C94" s="37" t="s">
        <v>114</v>
      </c>
      <c r="D94" s="37" t="s">
        <v>387</v>
      </c>
      <c r="E94" s="5">
        <v>224.75</v>
      </c>
      <c r="F94" s="2">
        <f t="shared" si="26"/>
        <v>354655.5</v>
      </c>
      <c r="G94" s="35">
        <v>82316.03</v>
      </c>
      <c r="H94" s="7">
        <v>26448</v>
      </c>
      <c r="I94" s="2">
        <f t="shared" si="16"/>
        <v>19836</v>
      </c>
      <c r="J94" s="38">
        <v>9774</v>
      </c>
      <c r="K94" s="38">
        <v>12231</v>
      </c>
      <c r="L94" s="38">
        <v>32690</v>
      </c>
      <c r="M94" s="38">
        <v>70813</v>
      </c>
      <c r="N94" s="2">
        <f t="shared" si="17"/>
        <v>227660.03</v>
      </c>
      <c r="O94" s="8">
        <f t="shared" si="18"/>
        <v>126995</v>
      </c>
      <c r="P94" s="30">
        <v>167</v>
      </c>
      <c r="Q94" s="30">
        <v>67</v>
      </c>
      <c r="R94" s="8">
        <f t="shared" si="19"/>
        <v>15553</v>
      </c>
      <c r="S94" s="9">
        <f t="shared" si="27"/>
        <v>16431.4725</v>
      </c>
      <c r="T94" s="36">
        <v>4709155</v>
      </c>
      <c r="U94" s="9">
        <f t="shared" si="28"/>
        <v>4709.1549999999997</v>
      </c>
      <c r="V94" s="9">
        <f t="shared" si="29"/>
        <v>11722.317500000001</v>
      </c>
      <c r="W94" s="8">
        <f t="shared" si="20"/>
        <v>234446</v>
      </c>
      <c r="X94" s="8">
        <f t="shared" si="21"/>
        <v>376994</v>
      </c>
      <c r="Y94" s="11">
        <v>0</v>
      </c>
      <c r="Z94" s="6">
        <v>0</v>
      </c>
      <c r="AA94" s="8">
        <f t="shared" si="22"/>
        <v>376994</v>
      </c>
      <c r="AB94" s="12">
        <v>0</v>
      </c>
      <c r="AC94" s="12">
        <v>0</v>
      </c>
      <c r="AD94" s="13">
        <f t="shared" si="23"/>
        <v>376994</v>
      </c>
      <c r="AE94" s="8" t="e">
        <f>IF(#REF!=0," ",#REF!)</f>
        <v>#REF!</v>
      </c>
      <c r="AF94" s="39" t="str">
        <f t="shared" si="24"/>
        <v xml:space="preserve"> </v>
      </c>
      <c r="AG94" s="40" t="str">
        <f t="shared" si="25"/>
        <v xml:space="preserve"> </v>
      </c>
    </row>
    <row r="95" spans="1:33" ht="15.95" customHeight="1">
      <c r="A95" s="37" t="s">
        <v>121</v>
      </c>
      <c r="B95" s="37" t="s">
        <v>385</v>
      </c>
      <c r="C95" s="37" t="s">
        <v>215</v>
      </c>
      <c r="D95" s="37" t="s">
        <v>388</v>
      </c>
      <c r="E95" s="5">
        <v>214.92</v>
      </c>
      <c r="F95" s="2">
        <f t="shared" si="26"/>
        <v>339143.76</v>
      </c>
      <c r="G95" s="35">
        <v>184469.99</v>
      </c>
      <c r="H95" s="7">
        <v>32305</v>
      </c>
      <c r="I95" s="2">
        <f t="shared" si="16"/>
        <v>24228.75</v>
      </c>
      <c r="J95" s="38">
        <v>11943</v>
      </c>
      <c r="K95" s="38">
        <v>14567</v>
      </c>
      <c r="L95" s="38">
        <v>55398</v>
      </c>
      <c r="M95" s="38">
        <v>79705</v>
      </c>
      <c r="N95" s="2">
        <f t="shared" si="17"/>
        <v>370311.74</v>
      </c>
      <c r="O95" s="8">
        <f t="shared" si="18"/>
        <v>0</v>
      </c>
      <c r="P95" s="30">
        <v>167</v>
      </c>
      <c r="Q95" s="30">
        <v>17</v>
      </c>
      <c r="R95" s="8">
        <f t="shared" si="19"/>
        <v>3946</v>
      </c>
      <c r="S95" s="9">
        <f t="shared" si="27"/>
        <v>15712.8012</v>
      </c>
      <c r="T95" s="36">
        <v>11883671</v>
      </c>
      <c r="U95" s="9">
        <f t="shared" si="28"/>
        <v>11883.671</v>
      </c>
      <c r="V95" s="9">
        <f t="shared" si="29"/>
        <v>3829.1301999999996</v>
      </c>
      <c r="W95" s="8">
        <f t="shared" si="20"/>
        <v>76583</v>
      </c>
      <c r="X95" s="8">
        <f t="shared" si="21"/>
        <v>80529</v>
      </c>
      <c r="Y95" s="11">
        <v>0</v>
      </c>
      <c r="Z95" s="6">
        <v>0</v>
      </c>
      <c r="AA95" s="8">
        <f t="shared" si="22"/>
        <v>80529</v>
      </c>
      <c r="AB95" s="12">
        <v>0</v>
      </c>
      <c r="AC95" s="12">
        <v>0</v>
      </c>
      <c r="AD95" s="13">
        <f t="shared" si="23"/>
        <v>80529</v>
      </c>
      <c r="AE95" s="8" t="e">
        <f>IF(#REF!=0," ",#REF!)</f>
        <v>#REF!</v>
      </c>
      <c r="AF95" s="39">
        <f t="shared" si="24"/>
        <v>1</v>
      </c>
      <c r="AG95" s="40" t="str">
        <f t="shared" si="25"/>
        <v xml:space="preserve"> </v>
      </c>
    </row>
    <row r="96" spans="1:33" ht="15.95" customHeight="1">
      <c r="A96" s="37" t="s">
        <v>92</v>
      </c>
      <c r="B96" s="37" t="s">
        <v>389</v>
      </c>
      <c r="C96" s="37" t="s">
        <v>119</v>
      </c>
      <c r="D96" s="37" t="s">
        <v>390</v>
      </c>
      <c r="E96" s="5">
        <v>348.83</v>
      </c>
      <c r="F96" s="2">
        <f t="shared" si="26"/>
        <v>550453.74</v>
      </c>
      <c r="G96" s="35">
        <v>99880.17</v>
      </c>
      <c r="H96" s="7">
        <v>36250</v>
      </c>
      <c r="I96" s="2">
        <f t="shared" si="16"/>
        <v>27187.5</v>
      </c>
      <c r="J96" s="38">
        <v>30745</v>
      </c>
      <c r="K96" s="38">
        <v>0</v>
      </c>
      <c r="L96" s="38">
        <v>0</v>
      </c>
      <c r="M96" s="38">
        <v>29209</v>
      </c>
      <c r="N96" s="2">
        <f t="shared" si="17"/>
        <v>187021.66999999998</v>
      </c>
      <c r="O96" s="8">
        <f t="shared" si="18"/>
        <v>363432</v>
      </c>
      <c r="P96" s="30">
        <v>64</v>
      </c>
      <c r="Q96" s="30">
        <v>78</v>
      </c>
      <c r="R96" s="8">
        <f t="shared" si="19"/>
        <v>6939</v>
      </c>
      <c r="S96" s="9">
        <f t="shared" si="27"/>
        <v>25502.961299999999</v>
      </c>
      <c r="T96" s="36">
        <v>6060690</v>
      </c>
      <c r="U96" s="9">
        <f t="shared" si="28"/>
        <v>6060.69</v>
      </c>
      <c r="V96" s="9">
        <f t="shared" si="29"/>
        <v>19442.2713</v>
      </c>
      <c r="W96" s="8">
        <f t="shared" si="20"/>
        <v>388845</v>
      </c>
      <c r="X96" s="8">
        <f t="shared" si="21"/>
        <v>759216</v>
      </c>
      <c r="Y96" s="11">
        <v>0</v>
      </c>
      <c r="Z96" s="6">
        <v>0</v>
      </c>
      <c r="AA96" s="8">
        <f t="shared" si="22"/>
        <v>759216</v>
      </c>
      <c r="AB96" s="12">
        <v>0</v>
      </c>
      <c r="AC96" s="12">
        <v>0</v>
      </c>
      <c r="AD96" s="13">
        <f t="shared" si="23"/>
        <v>759216</v>
      </c>
      <c r="AE96" s="8" t="e">
        <f>IF(#REF!=0," ",#REF!)</f>
        <v>#REF!</v>
      </c>
      <c r="AF96" s="39" t="str">
        <f t="shared" si="24"/>
        <v xml:space="preserve"> </v>
      </c>
      <c r="AG96" s="40" t="str">
        <f t="shared" si="25"/>
        <v xml:space="preserve"> </v>
      </c>
    </row>
    <row r="97" spans="1:33" ht="15.95" customHeight="1">
      <c r="A97" s="37" t="s">
        <v>92</v>
      </c>
      <c r="B97" s="37" t="s">
        <v>389</v>
      </c>
      <c r="C97" s="37" t="s">
        <v>192</v>
      </c>
      <c r="D97" s="37" t="s">
        <v>391</v>
      </c>
      <c r="E97" s="5">
        <v>33772.160000000003</v>
      </c>
      <c r="F97" s="2">
        <f t="shared" si="26"/>
        <v>53292468.480000004</v>
      </c>
      <c r="G97" s="35">
        <v>13474807.069999998</v>
      </c>
      <c r="H97" s="7">
        <v>3683616</v>
      </c>
      <c r="I97" s="2">
        <f t="shared" si="16"/>
        <v>2762712</v>
      </c>
      <c r="J97" s="38">
        <v>3119583</v>
      </c>
      <c r="K97" s="38">
        <v>147740</v>
      </c>
      <c r="L97" s="38">
        <v>6190376</v>
      </c>
      <c r="M97" s="38">
        <v>295599</v>
      </c>
      <c r="N97" s="2">
        <f t="shared" si="17"/>
        <v>25990817.07</v>
      </c>
      <c r="O97" s="8">
        <f t="shared" si="18"/>
        <v>27301651</v>
      </c>
      <c r="P97" s="30">
        <v>33</v>
      </c>
      <c r="Q97" s="30">
        <v>8918</v>
      </c>
      <c r="R97" s="8">
        <f t="shared" si="19"/>
        <v>409069</v>
      </c>
      <c r="S97" s="9">
        <f t="shared" si="27"/>
        <v>2469082.6176</v>
      </c>
      <c r="T97" s="36">
        <v>837335505</v>
      </c>
      <c r="U97" s="9">
        <f t="shared" si="28"/>
        <v>837335.505</v>
      </c>
      <c r="V97" s="9">
        <f t="shared" si="29"/>
        <v>1631747.1126000001</v>
      </c>
      <c r="W97" s="8">
        <f t="shared" si="20"/>
        <v>32634942</v>
      </c>
      <c r="X97" s="8">
        <f t="shared" si="21"/>
        <v>60345662</v>
      </c>
      <c r="Y97" s="11">
        <v>0</v>
      </c>
      <c r="Z97" s="6">
        <v>0</v>
      </c>
      <c r="AA97" s="8">
        <f t="shared" si="22"/>
        <v>60345662</v>
      </c>
      <c r="AB97" s="12">
        <v>0</v>
      </c>
      <c r="AC97" s="12">
        <v>0</v>
      </c>
      <c r="AD97" s="13">
        <f t="shared" si="23"/>
        <v>60345662</v>
      </c>
      <c r="AE97" s="8" t="e">
        <f>IF(#REF!=0," ",#REF!)</f>
        <v>#REF!</v>
      </c>
      <c r="AF97" s="39" t="str">
        <f t="shared" si="24"/>
        <v xml:space="preserve"> </v>
      </c>
      <c r="AG97" s="40" t="str">
        <f t="shared" si="25"/>
        <v xml:space="preserve"> </v>
      </c>
    </row>
    <row r="98" spans="1:33" ht="15.95" customHeight="1">
      <c r="A98" s="37" t="s">
        <v>92</v>
      </c>
      <c r="B98" s="37" t="s">
        <v>389</v>
      </c>
      <c r="C98" s="37" t="s">
        <v>17</v>
      </c>
      <c r="D98" s="37" t="s">
        <v>392</v>
      </c>
      <c r="E98" s="5">
        <v>23089.72</v>
      </c>
      <c r="F98" s="2">
        <f t="shared" si="26"/>
        <v>36435578.160000004</v>
      </c>
      <c r="G98" s="35">
        <v>12074197.279999997</v>
      </c>
      <c r="H98" s="7">
        <v>2426998</v>
      </c>
      <c r="I98" s="2">
        <f t="shared" si="16"/>
        <v>1820248.5</v>
      </c>
      <c r="J98" s="38">
        <v>2055603</v>
      </c>
      <c r="K98" s="38">
        <v>97302</v>
      </c>
      <c r="L98" s="38">
        <v>4080849</v>
      </c>
      <c r="M98" s="38">
        <v>266598</v>
      </c>
      <c r="N98" s="2">
        <f t="shared" si="17"/>
        <v>20394797.779999997</v>
      </c>
      <c r="O98" s="8">
        <f t="shared" si="18"/>
        <v>16040780</v>
      </c>
      <c r="P98" s="30">
        <v>33</v>
      </c>
      <c r="Q98" s="30">
        <v>8608</v>
      </c>
      <c r="R98" s="8">
        <f t="shared" si="19"/>
        <v>394849</v>
      </c>
      <c r="S98" s="9">
        <f t="shared" si="27"/>
        <v>1688089.4291999999</v>
      </c>
      <c r="T98" s="36">
        <v>760868922</v>
      </c>
      <c r="U98" s="9">
        <f t="shared" si="28"/>
        <v>760868.92200000002</v>
      </c>
      <c r="V98" s="9">
        <f t="shared" si="29"/>
        <v>927220.50719999988</v>
      </c>
      <c r="W98" s="8">
        <f t="shared" si="20"/>
        <v>18544410</v>
      </c>
      <c r="X98" s="8">
        <f t="shared" si="21"/>
        <v>34980039</v>
      </c>
      <c r="Y98" s="11">
        <v>0</v>
      </c>
      <c r="Z98" s="6">
        <v>0</v>
      </c>
      <c r="AA98" s="8">
        <f t="shared" si="22"/>
        <v>34980039</v>
      </c>
      <c r="AB98" s="12">
        <v>0</v>
      </c>
      <c r="AC98" s="12">
        <v>0</v>
      </c>
      <c r="AD98" s="13">
        <f t="shared" si="23"/>
        <v>34980039</v>
      </c>
      <c r="AE98" s="8" t="e">
        <f>IF(#REF!=0," ",#REF!)</f>
        <v>#REF!</v>
      </c>
      <c r="AF98" s="39" t="str">
        <f t="shared" si="24"/>
        <v xml:space="preserve"> </v>
      </c>
      <c r="AG98" s="40" t="str">
        <f t="shared" si="25"/>
        <v xml:space="preserve"> </v>
      </c>
    </row>
    <row r="99" spans="1:33" ht="15.95" customHeight="1">
      <c r="A99" s="37" t="s">
        <v>92</v>
      </c>
      <c r="B99" s="37" t="s">
        <v>389</v>
      </c>
      <c r="C99" s="37" t="s">
        <v>231</v>
      </c>
      <c r="D99" s="37" t="s">
        <v>393</v>
      </c>
      <c r="E99" s="5">
        <v>4389.3100000000004</v>
      </c>
      <c r="F99" s="2">
        <f t="shared" si="26"/>
        <v>6926331.1800000006</v>
      </c>
      <c r="G99" s="35">
        <v>972564.34999999986</v>
      </c>
      <c r="H99" s="7">
        <v>489020</v>
      </c>
      <c r="I99" s="2">
        <f t="shared" si="16"/>
        <v>366765</v>
      </c>
      <c r="J99" s="38">
        <v>413973</v>
      </c>
      <c r="K99" s="38">
        <v>19628</v>
      </c>
      <c r="L99" s="38">
        <v>979195</v>
      </c>
      <c r="M99" s="38">
        <v>263536</v>
      </c>
      <c r="N99" s="2">
        <f t="shared" si="17"/>
        <v>3015661.3499999996</v>
      </c>
      <c r="O99" s="8">
        <f t="shared" si="18"/>
        <v>3910670</v>
      </c>
      <c r="P99" s="30">
        <v>33</v>
      </c>
      <c r="Q99" s="30">
        <v>2238</v>
      </c>
      <c r="R99" s="8">
        <f t="shared" si="19"/>
        <v>102657</v>
      </c>
      <c r="S99" s="9">
        <f t="shared" si="27"/>
        <v>320902.45409999997</v>
      </c>
      <c r="T99" s="36">
        <v>61360527</v>
      </c>
      <c r="U99" s="9">
        <f t="shared" si="28"/>
        <v>61360.527000000002</v>
      </c>
      <c r="V99" s="9">
        <f t="shared" si="29"/>
        <v>259541.92709999997</v>
      </c>
      <c r="W99" s="8">
        <f t="shared" si="20"/>
        <v>5190839</v>
      </c>
      <c r="X99" s="8">
        <f t="shared" si="21"/>
        <v>9204166</v>
      </c>
      <c r="Y99" s="11">
        <v>0</v>
      </c>
      <c r="Z99" s="6">
        <v>0</v>
      </c>
      <c r="AA99" s="8">
        <f t="shared" si="22"/>
        <v>9204166</v>
      </c>
      <c r="AB99" s="12">
        <v>0</v>
      </c>
      <c r="AC99" s="12">
        <v>0</v>
      </c>
      <c r="AD99" s="13">
        <f t="shared" si="23"/>
        <v>9204166</v>
      </c>
      <c r="AE99" s="8" t="e">
        <f>IF(#REF!=0," ",#REF!)</f>
        <v>#REF!</v>
      </c>
      <c r="AF99" s="39" t="str">
        <f t="shared" si="24"/>
        <v xml:space="preserve"> </v>
      </c>
      <c r="AG99" s="40" t="str">
        <f t="shared" si="25"/>
        <v xml:space="preserve"> </v>
      </c>
    </row>
    <row r="100" spans="1:33" ht="15.95" customHeight="1">
      <c r="A100" s="37" t="s">
        <v>92</v>
      </c>
      <c r="B100" s="37" t="s">
        <v>389</v>
      </c>
      <c r="C100" s="37" t="s">
        <v>71</v>
      </c>
      <c r="D100" s="37" t="s">
        <v>394</v>
      </c>
      <c r="E100" s="5">
        <v>1640.25</v>
      </c>
      <c r="F100" s="2">
        <f t="shared" si="26"/>
        <v>2588314.5</v>
      </c>
      <c r="G100" s="35">
        <v>278057.71000000008</v>
      </c>
      <c r="H100" s="7">
        <v>182373</v>
      </c>
      <c r="I100" s="2">
        <f t="shared" si="16"/>
        <v>136779.75</v>
      </c>
      <c r="J100" s="38">
        <v>154330</v>
      </c>
      <c r="K100" s="38">
        <v>7320</v>
      </c>
      <c r="L100" s="38">
        <v>345474</v>
      </c>
      <c r="M100" s="38">
        <v>122139</v>
      </c>
      <c r="N100" s="2">
        <f t="shared" si="17"/>
        <v>1044100.4600000001</v>
      </c>
      <c r="O100" s="8">
        <f t="shared" si="18"/>
        <v>1544214</v>
      </c>
      <c r="P100" s="30">
        <v>55</v>
      </c>
      <c r="Q100" s="30">
        <v>647</v>
      </c>
      <c r="R100" s="8">
        <f t="shared" si="19"/>
        <v>49463</v>
      </c>
      <c r="S100" s="9">
        <f t="shared" si="27"/>
        <v>119918.67750000001</v>
      </c>
      <c r="T100" s="36">
        <v>16801070</v>
      </c>
      <c r="U100" s="9">
        <f t="shared" si="28"/>
        <v>16801.07</v>
      </c>
      <c r="V100" s="9">
        <f t="shared" si="29"/>
        <v>103117.60750000001</v>
      </c>
      <c r="W100" s="8">
        <f t="shared" si="20"/>
        <v>2062352</v>
      </c>
      <c r="X100" s="8">
        <f t="shared" si="21"/>
        <v>3656029</v>
      </c>
      <c r="Y100" s="11">
        <v>0</v>
      </c>
      <c r="Z100" s="6">
        <v>0</v>
      </c>
      <c r="AA100" s="8">
        <f t="shared" si="22"/>
        <v>3656029</v>
      </c>
      <c r="AB100" s="12">
        <v>0</v>
      </c>
      <c r="AC100" s="12">
        <v>0</v>
      </c>
      <c r="AD100" s="13">
        <f t="shared" si="23"/>
        <v>3656029</v>
      </c>
      <c r="AE100" s="8" t="e">
        <f>IF(#REF!=0," ",#REF!)</f>
        <v>#REF!</v>
      </c>
      <c r="AF100" s="39" t="str">
        <f t="shared" si="24"/>
        <v xml:space="preserve"> </v>
      </c>
      <c r="AG100" s="40" t="str">
        <f t="shared" si="25"/>
        <v xml:space="preserve"> </v>
      </c>
    </row>
    <row r="101" spans="1:33" ht="15.95" customHeight="1">
      <c r="A101" s="37" t="s">
        <v>92</v>
      </c>
      <c r="B101" s="37" t="s">
        <v>389</v>
      </c>
      <c r="C101" s="37" t="s">
        <v>18</v>
      </c>
      <c r="D101" s="37" t="s">
        <v>395</v>
      </c>
      <c r="E101" s="5">
        <v>1868.09</v>
      </c>
      <c r="F101" s="2">
        <f t="shared" si="26"/>
        <v>2947846.02</v>
      </c>
      <c r="G101" s="35">
        <v>296280.16000000009</v>
      </c>
      <c r="H101" s="7">
        <v>207090</v>
      </c>
      <c r="I101" s="2">
        <f t="shared" si="16"/>
        <v>155317.5</v>
      </c>
      <c r="J101" s="38">
        <v>175284</v>
      </c>
      <c r="K101" s="38">
        <v>8302</v>
      </c>
      <c r="L101" s="38">
        <v>413585</v>
      </c>
      <c r="M101" s="38">
        <v>134108</v>
      </c>
      <c r="N101" s="2">
        <f t="shared" si="17"/>
        <v>1182876.6600000001</v>
      </c>
      <c r="O101" s="8">
        <f t="shared" si="18"/>
        <v>1764969</v>
      </c>
      <c r="P101" s="30">
        <v>33</v>
      </c>
      <c r="Q101" s="30">
        <v>1046</v>
      </c>
      <c r="R101" s="8">
        <f t="shared" si="19"/>
        <v>47980</v>
      </c>
      <c r="S101" s="9">
        <f t="shared" si="27"/>
        <v>136576.05989999999</v>
      </c>
      <c r="T101" s="36">
        <v>18883514</v>
      </c>
      <c r="U101" s="9">
        <f t="shared" si="28"/>
        <v>18883.513999999999</v>
      </c>
      <c r="V101" s="9">
        <f t="shared" si="29"/>
        <v>117692.5459</v>
      </c>
      <c r="W101" s="8">
        <f t="shared" si="20"/>
        <v>2353851</v>
      </c>
      <c r="X101" s="8">
        <f t="shared" si="21"/>
        <v>4166800</v>
      </c>
      <c r="Y101" s="11">
        <v>0</v>
      </c>
      <c r="Z101" s="6">
        <v>0</v>
      </c>
      <c r="AA101" s="8">
        <f t="shared" si="22"/>
        <v>4166800</v>
      </c>
      <c r="AB101" s="12">
        <v>0</v>
      </c>
      <c r="AC101" s="12">
        <v>0</v>
      </c>
      <c r="AD101" s="13">
        <f t="shared" si="23"/>
        <v>4166800</v>
      </c>
      <c r="AE101" s="8" t="e">
        <f>IF(#REF!=0," ",#REF!)</f>
        <v>#REF!</v>
      </c>
      <c r="AF101" s="39" t="str">
        <f t="shared" si="24"/>
        <v xml:space="preserve"> </v>
      </c>
      <c r="AG101" s="40" t="str">
        <f t="shared" si="25"/>
        <v xml:space="preserve"> </v>
      </c>
    </row>
    <row r="102" spans="1:33" ht="15.95" customHeight="1">
      <c r="A102" s="37" t="s">
        <v>163</v>
      </c>
      <c r="B102" s="37" t="s">
        <v>396</v>
      </c>
      <c r="C102" s="37" t="s">
        <v>25</v>
      </c>
      <c r="D102" s="37" t="s">
        <v>397</v>
      </c>
      <c r="E102" s="5">
        <v>526.67999999999995</v>
      </c>
      <c r="F102" s="2">
        <f t="shared" si="26"/>
        <v>831101.03999999992</v>
      </c>
      <c r="G102" s="35">
        <v>85291.99</v>
      </c>
      <c r="H102" s="7">
        <v>69852</v>
      </c>
      <c r="I102" s="2">
        <f t="shared" si="16"/>
        <v>52389</v>
      </c>
      <c r="J102" s="38">
        <v>35890</v>
      </c>
      <c r="K102" s="38">
        <v>0</v>
      </c>
      <c r="L102" s="38">
        <v>0</v>
      </c>
      <c r="M102" s="38">
        <v>16111</v>
      </c>
      <c r="N102" s="2">
        <f t="shared" si="17"/>
        <v>189681.99</v>
      </c>
      <c r="O102" s="8">
        <f t="shared" si="18"/>
        <v>641419</v>
      </c>
      <c r="P102" s="30">
        <v>55</v>
      </c>
      <c r="Q102" s="30">
        <v>217</v>
      </c>
      <c r="R102" s="8">
        <f t="shared" si="19"/>
        <v>16590</v>
      </c>
      <c r="S102" s="9">
        <f t="shared" si="27"/>
        <v>38505.574800000002</v>
      </c>
      <c r="T102" s="36">
        <v>5245510</v>
      </c>
      <c r="U102" s="9">
        <f t="shared" si="28"/>
        <v>5245.51</v>
      </c>
      <c r="V102" s="9">
        <f t="shared" si="29"/>
        <v>33260.0648</v>
      </c>
      <c r="W102" s="8">
        <f t="shared" si="20"/>
        <v>665201</v>
      </c>
      <c r="X102" s="8">
        <f t="shared" si="21"/>
        <v>1323210</v>
      </c>
      <c r="Y102" s="11">
        <v>0</v>
      </c>
      <c r="Z102" s="6">
        <v>0</v>
      </c>
      <c r="AA102" s="8">
        <f t="shared" si="22"/>
        <v>1323210</v>
      </c>
      <c r="AB102" s="12">
        <v>0</v>
      </c>
      <c r="AC102" s="12">
        <v>0</v>
      </c>
      <c r="AD102" s="13">
        <f t="shared" si="23"/>
        <v>1323210</v>
      </c>
      <c r="AE102" s="8" t="e">
        <f>IF(#REF!=0," ",#REF!)</f>
        <v>#REF!</v>
      </c>
      <c r="AF102" s="39" t="str">
        <f t="shared" si="24"/>
        <v xml:space="preserve"> </v>
      </c>
      <c r="AG102" s="40" t="str">
        <f t="shared" si="25"/>
        <v xml:space="preserve"> </v>
      </c>
    </row>
    <row r="103" spans="1:33" ht="15.95" customHeight="1">
      <c r="A103" s="37" t="s">
        <v>163</v>
      </c>
      <c r="B103" s="37" t="s">
        <v>396</v>
      </c>
      <c r="C103" s="37" t="s">
        <v>51</v>
      </c>
      <c r="D103" s="37" t="s">
        <v>398</v>
      </c>
      <c r="E103" s="5">
        <v>1442.65</v>
      </c>
      <c r="F103" s="2">
        <f t="shared" si="26"/>
        <v>2276501.7000000002</v>
      </c>
      <c r="G103" s="35">
        <v>981375.81</v>
      </c>
      <c r="H103" s="7">
        <v>198524</v>
      </c>
      <c r="I103" s="2">
        <f t="shared" si="16"/>
        <v>148893</v>
      </c>
      <c r="J103" s="38">
        <v>101767</v>
      </c>
      <c r="K103" s="38">
        <v>1389483</v>
      </c>
      <c r="L103" s="38">
        <v>258637</v>
      </c>
      <c r="M103" s="38">
        <v>141622</v>
      </c>
      <c r="N103" s="2">
        <f t="shared" si="17"/>
        <v>3021777.81</v>
      </c>
      <c r="O103" s="8">
        <f t="shared" si="18"/>
        <v>0</v>
      </c>
      <c r="P103" s="30">
        <v>90</v>
      </c>
      <c r="Q103" s="30">
        <v>592</v>
      </c>
      <c r="R103" s="8">
        <f t="shared" si="19"/>
        <v>74059</v>
      </c>
      <c r="S103" s="9">
        <f t="shared" si="27"/>
        <v>105472.1415</v>
      </c>
      <c r="T103" s="36">
        <v>63101118</v>
      </c>
      <c r="U103" s="9">
        <f t="shared" si="28"/>
        <v>63101.118000000002</v>
      </c>
      <c r="V103" s="9">
        <f t="shared" si="29"/>
        <v>42371.023499999996</v>
      </c>
      <c r="W103" s="8">
        <f t="shared" si="20"/>
        <v>847420</v>
      </c>
      <c r="X103" s="8">
        <f t="shared" si="21"/>
        <v>921479</v>
      </c>
      <c r="Y103" s="11">
        <v>0</v>
      </c>
      <c r="Z103" s="6">
        <v>0</v>
      </c>
      <c r="AA103" s="8">
        <f t="shared" si="22"/>
        <v>921479</v>
      </c>
      <c r="AB103" s="12">
        <v>0</v>
      </c>
      <c r="AC103" s="12">
        <v>0</v>
      </c>
      <c r="AD103" s="13">
        <f t="shared" si="23"/>
        <v>921479</v>
      </c>
      <c r="AE103" s="8" t="e">
        <f>IF(#REF!=0," ",#REF!)</f>
        <v>#REF!</v>
      </c>
      <c r="AF103" s="39">
        <f t="shared" si="24"/>
        <v>1</v>
      </c>
      <c r="AG103" s="40" t="str">
        <f t="shared" si="25"/>
        <v xml:space="preserve"> </v>
      </c>
    </row>
    <row r="104" spans="1:33" ht="15.95" customHeight="1">
      <c r="A104" s="37" t="s">
        <v>163</v>
      </c>
      <c r="B104" s="37" t="s">
        <v>396</v>
      </c>
      <c r="C104" s="37" t="s">
        <v>192</v>
      </c>
      <c r="D104" s="37" t="s">
        <v>399</v>
      </c>
      <c r="E104" s="5">
        <v>527.67999999999995</v>
      </c>
      <c r="F104" s="2">
        <f t="shared" si="26"/>
        <v>832679.03999999992</v>
      </c>
      <c r="G104" s="35">
        <v>139559.41</v>
      </c>
      <c r="H104" s="7">
        <v>78284</v>
      </c>
      <c r="I104" s="2">
        <f t="shared" si="16"/>
        <v>58713</v>
      </c>
      <c r="J104" s="38">
        <v>40187</v>
      </c>
      <c r="K104" s="38">
        <v>543412</v>
      </c>
      <c r="L104" s="38">
        <v>82444</v>
      </c>
      <c r="M104" s="38">
        <v>62627</v>
      </c>
      <c r="N104" s="2">
        <f t="shared" si="17"/>
        <v>926942.41</v>
      </c>
      <c r="O104" s="8">
        <f t="shared" si="18"/>
        <v>0</v>
      </c>
      <c r="P104" s="30">
        <v>90</v>
      </c>
      <c r="Q104" s="30">
        <v>171</v>
      </c>
      <c r="R104" s="8">
        <f t="shared" si="19"/>
        <v>21392</v>
      </c>
      <c r="S104" s="9">
        <f t="shared" si="27"/>
        <v>38578.684800000003</v>
      </c>
      <c r="T104" s="36">
        <v>8611337</v>
      </c>
      <c r="U104" s="9">
        <f t="shared" si="28"/>
        <v>8611.3369999999995</v>
      </c>
      <c r="V104" s="9">
        <f t="shared" si="29"/>
        <v>29967.347800000003</v>
      </c>
      <c r="W104" s="8">
        <f t="shared" si="20"/>
        <v>599347</v>
      </c>
      <c r="X104" s="8">
        <f t="shared" si="21"/>
        <v>620739</v>
      </c>
      <c r="Y104" s="11">
        <v>0</v>
      </c>
      <c r="Z104" s="6">
        <v>0</v>
      </c>
      <c r="AA104" s="8">
        <f t="shared" si="22"/>
        <v>620739</v>
      </c>
      <c r="AB104" s="12">
        <v>0</v>
      </c>
      <c r="AC104" s="12">
        <v>0</v>
      </c>
      <c r="AD104" s="13">
        <f t="shared" si="23"/>
        <v>620739</v>
      </c>
      <c r="AE104" s="8" t="e">
        <f>IF(#REF!=0," ",#REF!)</f>
        <v>#REF!</v>
      </c>
      <c r="AF104" s="39">
        <f t="shared" si="24"/>
        <v>1</v>
      </c>
      <c r="AG104" s="40" t="str">
        <f t="shared" si="25"/>
        <v xml:space="preserve"> </v>
      </c>
    </row>
    <row r="105" spans="1:33" ht="15.95" customHeight="1">
      <c r="A105" s="37" t="s">
        <v>241</v>
      </c>
      <c r="B105" s="37" t="s">
        <v>400</v>
      </c>
      <c r="C105" s="37" t="s">
        <v>31</v>
      </c>
      <c r="D105" s="37" t="s">
        <v>401</v>
      </c>
      <c r="E105" s="5">
        <v>498.91</v>
      </c>
      <c r="F105" s="2">
        <f t="shared" si="26"/>
        <v>787279.98</v>
      </c>
      <c r="G105" s="35">
        <v>160948.86000000002</v>
      </c>
      <c r="H105" s="7">
        <v>36395</v>
      </c>
      <c r="I105" s="2">
        <f t="shared" si="16"/>
        <v>27296.25</v>
      </c>
      <c r="J105" s="38">
        <v>47308</v>
      </c>
      <c r="K105" s="38">
        <v>0</v>
      </c>
      <c r="L105" s="38">
        <v>0</v>
      </c>
      <c r="M105" s="38">
        <v>0</v>
      </c>
      <c r="N105" s="2">
        <f t="shared" si="17"/>
        <v>235553.11000000002</v>
      </c>
      <c r="O105" s="8">
        <f t="shared" si="18"/>
        <v>551727</v>
      </c>
      <c r="P105" s="30">
        <v>33</v>
      </c>
      <c r="Q105" s="30">
        <v>100</v>
      </c>
      <c r="R105" s="8">
        <f t="shared" si="19"/>
        <v>4587</v>
      </c>
      <c r="S105" s="9">
        <f t="shared" si="27"/>
        <v>36475.310100000002</v>
      </c>
      <c r="T105" s="36">
        <v>10350409</v>
      </c>
      <c r="U105" s="9">
        <f t="shared" si="28"/>
        <v>10350.409</v>
      </c>
      <c r="V105" s="9">
        <f t="shared" si="29"/>
        <v>26124.901100000003</v>
      </c>
      <c r="W105" s="8">
        <f t="shared" si="20"/>
        <v>522498</v>
      </c>
      <c r="X105" s="8">
        <f t="shared" si="21"/>
        <v>1078812</v>
      </c>
      <c r="Y105" s="11">
        <v>0</v>
      </c>
      <c r="Z105" s="6">
        <v>0</v>
      </c>
      <c r="AA105" s="8">
        <f t="shared" si="22"/>
        <v>1078812</v>
      </c>
      <c r="AB105" s="12">
        <v>0</v>
      </c>
      <c r="AC105" s="12">
        <v>0</v>
      </c>
      <c r="AD105" s="13">
        <f t="shared" si="23"/>
        <v>1078812</v>
      </c>
      <c r="AE105" s="8" t="e">
        <f>IF(#REF!=0," ",#REF!)</f>
        <v>#REF!</v>
      </c>
      <c r="AF105" s="39" t="str">
        <f t="shared" si="24"/>
        <v xml:space="preserve"> </v>
      </c>
      <c r="AG105" s="40" t="str">
        <f t="shared" si="25"/>
        <v xml:space="preserve"> </v>
      </c>
    </row>
    <row r="106" spans="1:33" ht="15.95" customHeight="1">
      <c r="A106" s="37" t="s">
        <v>241</v>
      </c>
      <c r="B106" s="37" t="s">
        <v>400</v>
      </c>
      <c r="C106" s="37" t="s">
        <v>100</v>
      </c>
      <c r="D106" s="37" t="s">
        <v>402</v>
      </c>
      <c r="E106" s="5">
        <v>788.72</v>
      </c>
      <c r="F106" s="2">
        <f t="shared" si="26"/>
        <v>1244600.1600000001</v>
      </c>
      <c r="G106" s="35">
        <v>190627.03</v>
      </c>
      <c r="H106" s="7">
        <v>52784</v>
      </c>
      <c r="I106" s="2">
        <f t="shared" si="16"/>
        <v>39588</v>
      </c>
      <c r="J106" s="38">
        <v>68513</v>
      </c>
      <c r="K106" s="38">
        <v>0</v>
      </c>
      <c r="L106" s="38">
        <v>0</v>
      </c>
      <c r="M106" s="38">
        <v>232</v>
      </c>
      <c r="N106" s="2">
        <f t="shared" si="17"/>
        <v>298960.03000000003</v>
      </c>
      <c r="O106" s="8">
        <f t="shared" si="18"/>
        <v>945640</v>
      </c>
      <c r="P106" s="30">
        <v>33</v>
      </c>
      <c r="Q106" s="30">
        <v>399</v>
      </c>
      <c r="R106" s="8">
        <f t="shared" si="19"/>
        <v>18302</v>
      </c>
      <c r="S106" s="9">
        <f t="shared" si="27"/>
        <v>57663.319199999998</v>
      </c>
      <c r="T106" s="36">
        <v>12346310</v>
      </c>
      <c r="U106" s="9">
        <f t="shared" si="28"/>
        <v>12346.31</v>
      </c>
      <c r="V106" s="9">
        <f t="shared" si="29"/>
        <v>45317.0092</v>
      </c>
      <c r="W106" s="8">
        <f t="shared" si="20"/>
        <v>906340</v>
      </c>
      <c r="X106" s="8">
        <f t="shared" si="21"/>
        <v>1870282</v>
      </c>
      <c r="Y106" s="11">
        <v>0</v>
      </c>
      <c r="Z106" s="6">
        <v>0</v>
      </c>
      <c r="AA106" s="8">
        <f t="shared" si="22"/>
        <v>1870282</v>
      </c>
      <c r="AB106" s="12">
        <v>0</v>
      </c>
      <c r="AC106" s="12">
        <v>0</v>
      </c>
      <c r="AD106" s="13">
        <f t="shared" si="23"/>
        <v>1870282</v>
      </c>
      <c r="AE106" s="8" t="e">
        <f>IF(#REF!=0," ",#REF!)</f>
        <v>#REF!</v>
      </c>
      <c r="AF106" s="39" t="str">
        <f t="shared" si="24"/>
        <v xml:space="preserve"> </v>
      </c>
      <c r="AG106" s="40" t="str">
        <f t="shared" si="25"/>
        <v xml:space="preserve"> </v>
      </c>
    </row>
    <row r="107" spans="1:33" ht="15.95" customHeight="1">
      <c r="A107" s="37" t="s">
        <v>241</v>
      </c>
      <c r="B107" s="37" t="s">
        <v>400</v>
      </c>
      <c r="C107" s="37" t="s">
        <v>51</v>
      </c>
      <c r="D107" s="37" t="s">
        <v>403</v>
      </c>
      <c r="E107" s="5">
        <v>2615.48</v>
      </c>
      <c r="F107" s="2">
        <f t="shared" si="26"/>
        <v>4127227.44</v>
      </c>
      <c r="G107" s="35">
        <v>1459605.0100000002</v>
      </c>
      <c r="H107" s="7">
        <v>185904</v>
      </c>
      <c r="I107" s="2">
        <f t="shared" si="16"/>
        <v>139428</v>
      </c>
      <c r="J107" s="38">
        <v>241138</v>
      </c>
      <c r="K107" s="38">
        <v>8405</v>
      </c>
      <c r="L107" s="38">
        <v>342953</v>
      </c>
      <c r="M107" s="38">
        <v>90343</v>
      </c>
      <c r="N107" s="2">
        <f t="shared" si="17"/>
        <v>2281872.0100000002</v>
      </c>
      <c r="O107" s="8">
        <f t="shared" si="18"/>
        <v>1845355</v>
      </c>
      <c r="P107" s="30">
        <v>66</v>
      </c>
      <c r="Q107" s="30">
        <v>1111</v>
      </c>
      <c r="R107" s="8">
        <f t="shared" si="19"/>
        <v>101923</v>
      </c>
      <c r="S107" s="9">
        <f t="shared" si="27"/>
        <v>191217.74280000001</v>
      </c>
      <c r="T107" s="36">
        <v>93146458</v>
      </c>
      <c r="U107" s="9">
        <f t="shared" si="28"/>
        <v>93146.457999999999</v>
      </c>
      <c r="V107" s="9">
        <f t="shared" si="29"/>
        <v>98071.284800000009</v>
      </c>
      <c r="W107" s="8">
        <f t="shared" si="20"/>
        <v>1961426</v>
      </c>
      <c r="X107" s="8">
        <f t="shared" si="21"/>
        <v>3908704</v>
      </c>
      <c r="Y107" s="11">
        <v>0</v>
      </c>
      <c r="Z107" s="6">
        <v>0</v>
      </c>
      <c r="AA107" s="8">
        <f t="shared" si="22"/>
        <v>3908704</v>
      </c>
      <c r="AB107" s="12">
        <v>0</v>
      </c>
      <c r="AC107" s="12">
        <v>0</v>
      </c>
      <c r="AD107" s="13">
        <f t="shared" si="23"/>
        <v>3908704</v>
      </c>
      <c r="AE107" s="8" t="e">
        <f>IF(#REF!=0," ",#REF!)</f>
        <v>#REF!</v>
      </c>
      <c r="AF107" s="39" t="str">
        <f t="shared" si="24"/>
        <v xml:space="preserve"> </v>
      </c>
      <c r="AG107" s="40" t="str">
        <f t="shared" si="25"/>
        <v xml:space="preserve"> </v>
      </c>
    </row>
    <row r="108" spans="1:33" ht="15.95" customHeight="1">
      <c r="A108" s="37" t="s">
        <v>241</v>
      </c>
      <c r="B108" s="37" t="s">
        <v>400</v>
      </c>
      <c r="C108" s="37" t="s">
        <v>192</v>
      </c>
      <c r="D108" s="37" t="s">
        <v>404</v>
      </c>
      <c r="E108" s="5">
        <v>384.31</v>
      </c>
      <c r="F108" s="2">
        <f t="shared" si="26"/>
        <v>606441.18000000005</v>
      </c>
      <c r="G108" s="35">
        <v>90923.849999999991</v>
      </c>
      <c r="H108" s="7">
        <v>41410</v>
      </c>
      <c r="I108" s="2">
        <f t="shared" si="16"/>
        <v>31057.5</v>
      </c>
      <c r="J108" s="38">
        <v>53768</v>
      </c>
      <c r="K108" s="38">
        <v>1857</v>
      </c>
      <c r="L108" s="38">
        <v>75347</v>
      </c>
      <c r="M108" s="38">
        <v>51411</v>
      </c>
      <c r="N108" s="2">
        <f t="shared" si="17"/>
        <v>304364.34999999998</v>
      </c>
      <c r="O108" s="8">
        <f t="shared" si="18"/>
        <v>302077</v>
      </c>
      <c r="P108" s="30">
        <v>92</v>
      </c>
      <c r="Q108" s="30">
        <v>140</v>
      </c>
      <c r="R108" s="8">
        <f t="shared" si="19"/>
        <v>17903</v>
      </c>
      <c r="S108" s="9">
        <f t="shared" si="27"/>
        <v>28096.9041</v>
      </c>
      <c r="T108" s="36">
        <v>5232091</v>
      </c>
      <c r="U108" s="9">
        <f t="shared" si="28"/>
        <v>5232.0910000000003</v>
      </c>
      <c r="V108" s="9">
        <f t="shared" si="29"/>
        <v>22864.813099999999</v>
      </c>
      <c r="W108" s="8">
        <f t="shared" si="20"/>
        <v>457296</v>
      </c>
      <c r="X108" s="8">
        <f t="shared" si="21"/>
        <v>777276</v>
      </c>
      <c r="Y108" s="11">
        <v>0</v>
      </c>
      <c r="Z108" s="6">
        <v>0</v>
      </c>
      <c r="AA108" s="8">
        <f t="shared" si="22"/>
        <v>777276</v>
      </c>
      <c r="AB108" s="12">
        <v>0</v>
      </c>
      <c r="AC108" s="12">
        <v>0</v>
      </c>
      <c r="AD108" s="13">
        <f t="shared" si="23"/>
        <v>777276</v>
      </c>
      <c r="AE108" s="8" t="e">
        <f>IF(#REF!=0," ",#REF!)</f>
        <v>#REF!</v>
      </c>
      <c r="AF108" s="39" t="str">
        <f t="shared" si="24"/>
        <v xml:space="preserve"> </v>
      </c>
      <c r="AG108" s="40" t="str">
        <f t="shared" si="25"/>
        <v xml:space="preserve"> </v>
      </c>
    </row>
    <row r="109" spans="1:33" ht="15.95" customHeight="1">
      <c r="A109" s="37" t="s">
        <v>241</v>
      </c>
      <c r="B109" s="37" t="s">
        <v>400</v>
      </c>
      <c r="C109" s="37" t="s">
        <v>96</v>
      </c>
      <c r="D109" s="37" t="s">
        <v>405</v>
      </c>
      <c r="E109" s="5">
        <v>667.07</v>
      </c>
      <c r="F109" s="2">
        <f t="shared" si="26"/>
        <v>1052636.46</v>
      </c>
      <c r="G109" s="35">
        <v>168334.82</v>
      </c>
      <c r="H109" s="7">
        <v>46742</v>
      </c>
      <c r="I109" s="2">
        <f t="shared" si="16"/>
        <v>35056.5</v>
      </c>
      <c r="J109" s="38">
        <v>60611</v>
      </c>
      <c r="K109" s="38">
        <v>2120</v>
      </c>
      <c r="L109" s="38">
        <v>123541</v>
      </c>
      <c r="M109" s="38">
        <v>53752</v>
      </c>
      <c r="N109" s="2">
        <f t="shared" si="17"/>
        <v>443415.32</v>
      </c>
      <c r="O109" s="8">
        <f t="shared" si="18"/>
        <v>609221</v>
      </c>
      <c r="P109" s="30">
        <v>75</v>
      </c>
      <c r="Q109" s="30">
        <v>278</v>
      </c>
      <c r="R109" s="8">
        <f t="shared" si="19"/>
        <v>28982</v>
      </c>
      <c r="S109" s="9">
        <f t="shared" si="27"/>
        <v>48769.487699999998</v>
      </c>
      <c r="T109" s="36">
        <v>9461032</v>
      </c>
      <c r="U109" s="9">
        <f t="shared" si="28"/>
        <v>9461.0319999999992</v>
      </c>
      <c r="V109" s="9">
        <f t="shared" si="29"/>
        <v>39308.455699999999</v>
      </c>
      <c r="W109" s="8">
        <f t="shared" si="20"/>
        <v>786169</v>
      </c>
      <c r="X109" s="8">
        <f t="shared" si="21"/>
        <v>1424372</v>
      </c>
      <c r="Y109" s="11">
        <v>0</v>
      </c>
      <c r="Z109" s="6">
        <v>0</v>
      </c>
      <c r="AA109" s="8">
        <f t="shared" si="22"/>
        <v>1424372</v>
      </c>
      <c r="AB109" s="12">
        <v>0</v>
      </c>
      <c r="AC109" s="12">
        <v>0</v>
      </c>
      <c r="AD109" s="13">
        <f t="shared" si="23"/>
        <v>1424372</v>
      </c>
      <c r="AE109" s="8" t="e">
        <f>IF(#REF!=0," ",#REF!)</f>
        <v>#REF!</v>
      </c>
      <c r="AF109" s="39" t="str">
        <f t="shared" si="24"/>
        <v xml:space="preserve"> </v>
      </c>
      <c r="AG109" s="40" t="str">
        <f t="shared" si="25"/>
        <v xml:space="preserve"> </v>
      </c>
    </row>
    <row r="110" spans="1:33" ht="15.95" customHeight="1">
      <c r="A110" s="37" t="s">
        <v>241</v>
      </c>
      <c r="B110" s="37" t="s">
        <v>400</v>
      </c>
      <c r="C110" s="37" t="s">
        <v>214</v>
      </c>
      <c r="D110" s="37" t="s">
        <v>406</v>
      </c>
      <c r="E110" s="5">
        <v>574.54</v>
      </c>
      <c r="F110" s="2">
        <f t="shared" si="26"/>
        <v>906624.12</v>
      </c>
      <c r="G110" s="35">
        <v>265785.42000000004</v>
      </c>
      <c r="H110" s="7">
        <v>37831</v>
      </c>
      <c r="I110" s="2">
        <f t="shared" si="16"/>
        <v>28373.25</v>
      </c>
      <c r="J110" s="38">
        <v>49055</v>
      </c>
      <c r="K110" s="38">
        <v>1714</v>
      </c>
      <c r="L110" s="38">
        <v>114662</v>
      </c>
      <c r="M110" s="38">
        <v>40613</v>
      </c>
      <c r="N110" s="2">
        <f t="shared" si="17"/>
        <v>500202.67000000004</v>
      </c>
      <c r="O110" s="8">
        <f t="shared" si="18"/>
        <v>406421</v>
      </c>
      <c r="P110" s="30">
        <v>92</v>
      </c>
      <c r="Q110" s="30">
        <v>105</v>
      </c>
      <c r="R110" s="8">
        <f t="shared" si="19"/>
        <v>13427</v>
      </c>
      <c r="S110" s="9">
        <f t="shared" si="27"/>
        <v>42004.619400000003</v>
      </c>
      <c r="T110" s="36">
        <v>15856175</v>
      </c>
      <c r="U110" s="9">
        <f t="shared" si="28"/>
        <v>15856.174999999999</v>
      </c>
      <c r="V110" s="9">
        <f t="shared" si="29"/>
        <v>26148.444400000004</v>
      </c>
      <c r="W110" s="8">
        <f t="shared" si="20"/>
        <v>522969</v>
      </c>
      <c r="X110" s="8">
        <f t="shared" si="21"/>
        <v>942817</v>
      </c>
      <c r="Y110" s="11">
        <v>0</v>
      </c>
      <c r="Z110" s="6">
        <v>0</v>
      </c>
      <c r="AA110" s="8">
        <f t="shared" si="22"/>
        <v>942817</v>
      </c>
      <c r="AB110" s="12">
        <v>0</v>
      </c>
      <c r="AC110" s="12">
        <v>0</v>
      </c>
      <c r="AD110" s="13">
        <f t="shared" si="23"/>
        <v>942817</v>
      </c>
      <c r="AE110" s="8" t="e">
        <f>IF(#REF!=0," ",#REF!)</f>
        <v>#REF!</v>
      </c>
      <c r="AF110" s="39" t="str">
        <f t="shared" si="24"/>
        <v xml:space="preserve"> </v>
      </c>
      <c r="AG110" s="40" t="str">
        <f t="shared" si="25"/>
        <v xml:space="preserve"> </v>
      </c>
    </row>
    <row r="111" spans="1:33" ht="15.95" customHeight="1">
      <c r="A111" s="37" t="s">
        <v>241</v>
      </c>
      <c r="B111" s="37" t="s">
        <v>400</v>
      </c>
      <c r="C111" s="37" t="s">
        <v>29</v>
      </c>
      <c r="D111" s="37" t="s">
        <v>407</v>
      </c>
      <c r="E111" s="5">
        <v>24964</v>
      </c>
      <c r="F111" s="2">
        <f t="shared" si="26"/>
        <v>39393192</v>
      </c>
      <c r="G111" s="35">
        <v>6480094.8600000003</v>
      </c>
      <c r="H111" s="7">
        <v>1836656</v>
      </c>
      <c r="I111" s="2">
        <f t="shared" si="16"/>
        <v>1377492</v>
      </c>
      <c r="J111" s="38">
        <v>2381833</v>
      </c>
      <c r="K111" s="38">
        <v>83117</v>
      </c>
      <c r="L111" s="38">
        <v>6085094</v>
      </c>
      <c r="M111" s="38">
        <v>33780</v>
      </c>
      <c r="N111" s="2">
        <f t="shared" si="17"/>
        <v>16441410.859999999</v>
      </c>
      <c r="O111" s="8">
        <f t="shared" si="18"/>
        <v>22951781</v>
      </c>
      <c r="P111" s="30">
        <v>33</v>
      </c>
      <c r="Q111" s="30">
        <v>8884</v>
      </c>
      <c r="R111" s="8">
        <f t="shared" si="19"/>
        <v>407509</v>
      </c>
      <c r="S111" s="9">
        <f t="shared" si="27"/>
        <v>1825118.04</v>
      </c>
      <c r="T111" s="36">
        <v>413535090</v>
      </c>
      <c r="U111" s="9">
        <f t="shared" si="28"/>
        <v>413535.09</v>
      </c>
      <c r="V111" s="9">
        <f t="shared" si="29"/>
        <v>1411582.95</v>
      </c>
      <c r="W111" s="8">
        <f t="shared" si="20"/>
        <v>28231659</v>
      </c>
      <c r="X111" s="8">
        <f t="shared" si="21"/>
        <v>51590949</v>
      </c>
      <c r="Y111" s="11">
        <v>0</v>
      </c>
      <c r="Z111" s="6">
        <v>0</v>
      </c>
      <c r="AA111" s="8">
        <f t="shared" si="22"/>
        <v>51590949</v>
      </c>
      <c r="AB111" s="12">
        <v>0</v>
      </c>
      <c r="AC111" s="12">
        <v>0</v>
      </c>
      <c r="AD111" s="13">
        <f t="shared" si="23"/>
        <v>51590949</v>
      </c>
      <c r="AE111" s="8" t="e">
        <f>IF(#REF!=0," ",#REF!)</f>
        <v>#REF!</v>
      </c>
      <c r="AF111" s="39" t="str">
        <f t="shared" si="24"/>
        <v xml:space="preserve"> </v>
      </c>
      <c r="AG111" s="40" t="str">
        <f t="shared" si="25"/>
        <v xml:space="preserve"> </v>
      </c>
    </row>
    <row r="112" spans="1:33" ht="15.95" customHeight="1">
      <c r="A112" s="37" t="s">
        <v>241</v>
      </c>
      <c r="B112" s="37" t="s">
        <v>400</v>
      </c>
      <c r="C112" s="37" t="s">
        <v>93</v>
      </c>
      <c r="D112" s="37" t="s">
        <v>408</v>
      </c>
      <c r="E112" s="5">
        <v>739.93</v>
      </c>
      <c r="F112" s="2">
        <f t="shared" si="26"/>
        <v>1167609.54</v>
      </c>
      <c r="G112" s="35">
        <v>204722.93</v>
      </c>
      <c r="H112" s="7">
        <v>54787</v>
      </c>
      <c r="I112" s="2">
        <f t="shared" si="16"/>
        <v>41090.25</v>
      </c>
      <c r="J112" s="38">
        <v>71036</v>
      </c>
      <c r="K112" s="38">
        <v>2494</v>
      </c>
      <c r="L112" s="38">
        <v>142703</v>
      </c>
      <c r="M112" s="38">
        <v>51193</v>
      </c>
      <c r="N112" s="2">
        <f t="shared" si="17"/>
        <v>513239.18</v>
      </c>
      <c r="O112" s="8">
        <f t="shared" si="18"/>
        <v>654370</v>
      </c>
      <c r="P112" s="30">
        <v>77</v>
      </c>
      <c r="Q112" s="30">
        <v>168</v>
      </c>
      <c r="R112" s="8">
        <f t="shared" si="19"/>
        <v>17981</v>
      </c>
      <c r="S112" s="9">
        <f t="shared" si="27"/>
        <v>54096.282299999999</v>
      </c>
      <c r="T112" s="36">
        <v>12549591</v>
      </c>
      <c r="U112" s="9">
        <f t="shared" si="28"/>
        <v>12549.591</v>
      </c>
      <c r="V112" s="9">
        <f t="shared" si="29"/>
        <v>41546.691299999999</v>
      </c>
      <c r="W112" s="8">
        <f t="shared" si="20"/>
        <v>830934</v>
      </c>
      <c r="X112" s="8">
        <f t="shared" si="21"/>
        <v>1503285</v>
      </c>
      <c r="Y112" s="11">
        <v>0</v>
      </c>
      <c r="Z112" s="6">
        <v>0</v>
      </c>
      <c r="AA112" s="8">
        <f t="shared" si="22"/>
        <v>1503285</v>
      </c>
      <c r="AB112" s="12">
        <v>0</v>
      </c>
      <c r="AC112" s="12">
        <v>0</v>
      </c>
      <c r="AD112" s="13">
        <f t="shared" si="23"/>
        <v>1503285</v>
      </c>
      <c r="AE112" s="8" t="e">
        <f>IF(#REF!=0," ",#REF!)</f>
        <v>#REF!</v>
      </c>
      <c r="AF112" s="39" t="str">
        <f t="shared" si="24"/>
        <v xml:space="preserve"> </v>
      </c>
      <c r="AG112" s="40" t="str">
        <f t="shared" si="25"/>
        <v xml:space="preserve"> </v>
      </c>
    </row>
    <row r="113" spans="1:33" ht="15.95" customHeight="1">
      <c r="A113" s="37" t="s">
        <v>241</v>
      </c>
      <c r="B113" s="37" t="s">
        <v>400</v>
      </c>
      <c r="C113" s="37" t="s">
        <v>13</v>
      </c>
      <c r="D113" s="37" t="s">
        <v>409</v>
      </c>
      <c r="E113" s="5">
        <v>2840.57</v>
      </c>
      <c r="F113" s="2">
        <f t="shared" si="26"/>
        <v>4482419.46</v>
      </c>
      <c r="G113" s="35">
        <v>935887.03</v>
      </c>
      <c r="H113" s="7">
        <v>192092</v>
      </c>
      <c r="I113" s="2">
        <f t="shared" si="16"/>
        <v>144069</v>
      </c>
      <c r="J113" s="38">
        <v>249208</v>
      </c>
      <c r="K113" s="38">
        <v>8653</v>
      </c>
      <c r="L113" s="38">
        <v>349021</v>
      </c>
      <c r="M113" s="38">
        <v>102439</v>
      </c>
      <c r="N113" s="2">
        <f t="shared" si="17"/>
        <v>1789277.03</v>
      </c>
      <c r="O113" s="8">
        <f t="shared" si="18"/>
        <v>2693142</v>
      </c>
      <c r="P113" s="30">
        <v>35</v>
      </c>
      <c r="Q113" s="30">
        <v>1156</v>
      </c>
      <c r="R113" s="8">
        <f t="shared" si="19"/>
        <v>56239</v>
      </c>
      <c r="S113" s="9">
        <f t="shared" si="27"/>
        <v>207674.07269999999</v>
      </c>
      <c r="T113" s="36">
        <v>55907230</v>
      </c>
      <c r="U113" s="9">
        <f t="shared" si="28"/>
        <v>55907.23</v>
      </c>
      <c r="V113" s="9">
        <f t="shared" si="29"/>
        <v>151766.84269999998</v>
      </c>
      <c r="W113" s="8">
        <f t="shared" si="20"/>
        <v>3035337</v>
      </c>
      <c r="X113" s="8">
        <f t="shared" si="21"/>
        <v>5784718</v>
      </c>
      <c r="Y113" s="11">
        <v>0</v>
      </c>
      <c r="Z113" s="6">
        <v>0</v>
      </c>
      <c r="AA113" s="8">
        <f t="shared" si="22"/>
        <v>5784718</v>
      </c>
      <c r="AB113" s="12">
        <v>0</v>
      </c>
      <c r="AC113" s="12">
        <v>0</v>
      </c>
      <c r="AD113" s="13">
        <f t="shared" si="23"/>
        <v>5784718</v>
      </c>
      <c r="AE113" s="8" t="e">
        <f>IF(#REF!=0," ",#REF!)</f>
        <v>#REF!</v>
      </c>
      <c r="AF113" s="39" t="str">
        <f t="shared" si="24"/>
        <v xml:space="preserve"> </v>
      </c>
      <c r="AG113" s="40" t="str">
        <f t="shared" si="25"/>
        <v xml:space="preserve"> </v>
      </c>
    </row>
    <row r="114" spans="1:33" ht="15.95" customHeight="1">
      <c r="A114" s="37" t="s">
        <v>241</v>
      </c>
      <c r="B114" s="37" t="s">
        <v>400</v>
      </c>
      <c r="C114" s="37" t="s">
        <v>30</v>
      </c>
      <c r="D114" s="37" t="s">
        <v>410</v>
      </c>
      <c r="E114" s="5">
        <v>606.92999999999995</v>
      </c>
      <c r="F114" s="2">
        <f t="shared" si="26"/>
        <v>957735.53999999992</v>
      </c>
      <c r="G114" s="35">
        <v>145040.44999999998</v>
      </c>
      <c r="H114" s="7">
        <v>32376</v>
      </c>
      <c r="I114" s="2">
        <f t="shared" si="16"/>
        <v>24282</v>
      </c>
      <c r="J114" s="38">
        <v>41992</v>
      </c>
      <c r="K114" s="38">
        <v>1465</v>
      </c>
      <c r="L114" s="38">
        <v>83610</v>
      </c>
      <c r="M114" s="38">
        <v>153655</v>
      </c>
      <c r="N114" s="2">
        <f t="shared" si="17"/>
        <v>450044.44999999995</v>
      </c>
      <c r="O114" s="8">
        <f t="shared" si="18"/>
        <v>507691</v>
      </c>
      <c r="P114" s="30">
        <v>123</v>
      </c>
      <c r="Q114" s="30">
        <v>172</v>
      </c>
      <c r="R114" s="8">
        <f t="shared" si="19"/>
        <v>29407</v>
      </c>
      <c r="S114" s="9">
        <f t="shared" si="27"/>
        <v>44372.652300000002</v>
      </c>
      <c r="T114" s="36">
        <v>8562461</v>
      </c>
      <c r="U114" s="9">
        <f t="shared" si="28"/>
        <v>8562.4609999999993</v>
      </c>
      <c r="V114" s="9">
        <f t="shared" si="29"/>
        <v>35810.191300000006</v>
      </c>
      <c r="W114" s="8">
        <f t="shared" si="20"/>
        <v>716204</v>
      </c>
      <c r="X114" s="8">
        <f t="shared" si="21"/>
        <v>1253302</v>
      </c>
      <c r="Y114" s="11">
        <v>0</v>
      </c>
      <c r="Z114" s="6">
        <v>0</v>
      </c>
      <c r="AA114" s="8">
        <f t="shared" si="22"/>
        <v>1253302</v>
      </c>
      <c r="AB114" s="12">
        <v>0</v>
      </c>
      <c r="AC114" s="12">
        <v>0</v>
      </c>
      <c r="AD114" s="13">
        <f t="shared" si="23"/>
        <v>1253302</v>
      </c>
      <c r="AE114" s="8" t="e">
        <f>IF(#REF!=0," ",#REF!)</f>
        <v>#REF!</v>
      </c>
      <c r="AF114" s="39" t="str">
        <f t="shared" si="24"/>
        <v xml:space="preserve"> </v>
      </c>
      <c r="AG114" s="40" t="str">
        <f t="shared" si="25"/>
        <v xml:space="preserve"> </v>
      </c>
    </row>
    <row r="115" spans="1:33" ht="15.95" customHeight="1">
      <c r="A115" s="37" t="s">
        <v>129</v>
      </c>
      <c r="B115" s="37" t="s">
        <v>411</v>
      </c>
      <c r="C115" s="37" t="s">
        <v>51</v>
      </c>
      <c r="D115" s="37" t="s">
        <v>412</v>
      </c>
      <c r="E115" s="5">
        <v>1066.55</v>
      </c>
      <c r="F115" s="2">
        <f t="shared" si="26"/>
        <v>1683015.9</v>
      </c>
      <c r="G115" s="35">
        <v>268595.12000000005</v>
      </c>
      <c r="H115" s="7">
        <v>82096</v>
      </c>
      <c r="I115" s="2">
        <f t="shared" si="16"/>
        <v>61572</v>
      </c>
      <c r="J115" s="38">
        <v>105154</v>
      </c>
      <c r="K115" s="38">
        <v>37101</v>
      </c>
      <c r="L115" s="38">
        <v>259046</v>
      </c>
      <c r="M115" s="38">
        <v>147781</v>
      </c>
      <c r="N115" s="2">
        <f t="shared" si="17"/>
        <v>879249.12000000011</v>
      </c>
      <c r="O115" s="8">
        <f t="shared" si="18"/>
        <v>803767</v>
      </c>
      <c r="P115" s="30">
        <v>110</v>
      </c>
      <c r="Q115" s="30">
        <v>161</v>
      </c>
      <c r="R115" s="8">
        <f t="shared" si="19"/>
        <v>24617</v>
      </c>
      <c r="S115" s="9">
        <f t="shared" si="27"/>
        <v>77975.470499999996</v>
      </c>
      <c r="T115" s="36">
        <v>16349224</v>
      </c>
      <c r="U115" s="9">
        <f t="shared" si="28"/>
        <v>16349.224</v>
      </c>
      <c r="V115" s="9">
        <f t="shared" si="29"/>
        <v>61626.246499999994</v>
      </c>
      <c r="W115" s="8">
        <f t="shared" si="20"/>
        <v>1232525</v>
      </c>
      <c r="X115" s="8">
        <f t="shared" si="21"/>
        <v>2060909</v>
      </c>
      <c r="Y115" s="11">
        <v>0</v>
      </c>
      <c r="Z115" s="6">
        <v>0</v>
      </c>
      <c r="AA115" s="8">
        <f t="shared" si="22"/>
        <v>2060909</v>
      </c>
      <c r="AB115" s="12">
        <v>0</v>
      </c>
      <c r="AC115" s="12">
        <v>0</v>
      </c>
      <c r="AD115" s="13">
        <f t="shared" si="23"/>
        <v>2060909</v>
      </c>
      <c r="AE115" s="8" t="e">
        <f>IF(#REF!=0," ",#REF!)</f>
        <v>#REF!</v>
      </c>
      <c r="AF115" s="39" t="str">
        <f t="shared" si="24"/>
        <v xml:space="preserve"> </v>
      </c>
      <c r="AG115" s="40" t="str">
        <f t="shared" si="25"/>
        <v xml:space="preserve"> </v>
      </c>
    </row>
    <row r="116" spans="1:33" ht="15.95" customHeight="1">
      <c r="A116" s="37" t="s">
        <v>129</v>
      </c>
      <c r="B116" s="37" t="s">
        <v>411</v>
      </c>
      <c r="C116" s="37" t="s">
        <v>130</v>
      </c>
      <c r="D116" s="37" t="s">
        <v>413</v>
      </c>
      <c r="E116" s="5">
        <v>431.78</v>
      </c>
      <c r="F116" s="2">
        <f t="shared" si="26"/>
        <v>681348.84</v>
      </c>
      <c r="G116" s="35">
        <v>134984.22</v>
      </c>
      <c r="H116" s="7">
        <v>25292</v>
      </c>
      <c r="I116" s="2">
        <f t="shared" si="16"/>
        <v>18969</v>
      </c>
      <c r="J116" s="38">
        <v>32280</v>
      </c>
      <c r="K116" s="38">
        <v>11455</v>
      </c>
      <c r="L116" s="38">
        <v>111466</v>
      </c>
      <c r="M116" s="38">
        <v>50310</v>
      </c>
      <c r="N116" s="2">
        <f t="shared" si="17"/>
        <v>359464.22</v>
      </c>
      <c r="O116" s="8">
        <f t="shared" si="18"/>
        <v>321885</v>
      </c>
      <c r="P116" s="30">
        <v>167</v>
      </c>
      <c r="Q116" s="30">
        <v>46</v>
      </c>
      <c r="R116" s="8">
        <f t="shared" si="19"/>
        <v>10678</v>
      </c>
      <c r="S116" s="9">
        <f t="shared" si="27"/>
        <v>31567.435799999999</v>
      </c>
      <c r="T116" s="36">
        <v>8119109</v>
      </c>
      <c r="U116" s="9">
        <f t="shared" si="28"/>
        <v>8119.1090000000004</v>
      </c>
      <c r="V116" s="9">
        <f t="shared" si="29"/>
        <v>23448.326799999999</v>
      </c>
      <c r="W116" s="8">
        <f t="shared" si="20"/>
        <v>468967</v>
      </c>
      <c r="X116" s="8">
        <f t="shared" si="21"/>
        <v>801530</v>
      </c>
      <c r="Y116" s="11">
        <v>0</v>
      </c>
      <c r="Z116" s="6">
        <v>0</v>
      </c>
      <c r="AA116" s="8">
        <f t="shared" si="22"/>
        <v>801530</v>
      </c>
      <c r="AB116" s="12">
        <v>0</v>
      </c>
      <c r="AC116" s="12">
        <v>0</v>
      </c>
      <c r="AD116" s="13">
        <f t="shared" si="23"/>
        <v>801530</v>
      </c>
      <c r="AE116" s="8" t="e">
        <f>IF(#REF!=0," ",#REF!)</f>
        <v>#REF!</v>
      </c>
      <c r="AF116" s="39" t="str">
        <f t="shared" si="24"/>
        <v xml:space="preserve"> </v>
      </c>
      <c r="AG116" s="40" t="str">
        <f t="shared" si="25"/>
        <v xml:space="preserve"> </v>
      </c>
    </row>
    <row r="117" spans="1:33" ht="15.95" customHeight="1">
      <c r="A117" s="37" t="s">
        <v>129</v>
      </c>
      <c r="B117" s="37" t="s">
        <v>411</v>
      </c>
      <c r="C117" s="37" t="s">
        <v>131</v>
      </c>
      <c r="D117" s="37" t="s">
        <v>414</v>
      </c>
      <c r="E117" s="5">
        <v>446.5</v>
      </c>
      <c r="F117" s="2">
        <f t="shared" si="26"/>
        <v>704577</v>
      </c>
      <c r="G117" s="35">
        <v>136863.42000000001</v>
      </c>
      <c r="H117" s="7">
        <v>25647</v>
      </c>
      <c r="I117" s="2">
        <f t="shared" si="16"/>
        <v>19235.25</v>
      </c>
      <c r="J117" s="38">
        <v>32742</v>
      </c>
      <c r="K117" s="38">
        <v>11596</v>
      </c>
      <c r="L117" s="38">
        <v>93042</v>
      </c>
      <c r="M117" s="38">
        <v>49920</v>
      </c>
      <c r="N117" s="2">
        <f t="shared" si="17"/>
        <v>343398.67000000004</v>
      </c>
      <c r="O117" s="8">
        <f t="shared" si="18"/>
        <v>361178</v>
      </c>
      <c r="P117" s="30">
        <v>123</v>
      </c>
      <c r="Q117" s="30">
        <v>130</v>
      </c>
      <c r="R117" s="8">
        <f t="shared" si="19"/>
        <v>22226</v>
      </c>
      <c r="S117" s="9">
        <f t="shared" si="27"/>
        <v>32643.615000000002</v>
      </c>
      <c r="T117" s="36">
        <v>8336898</v>
      </c>
      <c r="U117" s="9">
        <f t="shared" si="28"/>
        <v>8336.8979999999992</v>
      </c>
      <c r="V117" s="9">
        <f t="shared" si="29"/>
        <v>24306.717000000004</v>
      </c>
      <c r="W117" s="8">
        <f t="shared" si="20"/>
        <v>486134</v>
      </c>
      <c r="X117" s="8">
        <f t="shared" si="21"/>
        <v>869538</v>
      </c>
      <c r="Y117" s="11">
        <v>0</v>
      </c>
      <c r="Z117" s="6">
        <v>0</v>
      </c>
      <c r="AA117" s="8">
        <f t="shared" si="22"/>
        <v>869538</v>
      </c>
      <c r="AB117" s="12">
        <v>0</v>
      </c>
      <c r="AC117" s="12">
        <v>5866</v>
      </c>
      <c r="AD117" s="13">
        <f t="shared" si="23"/>
        <v>863672</v>
      </c>
      <c r="AE117" s="8" t="e">
        <f>IF(#REF!=0," ",#REF!)</f>
        <v>#REF!</v>
      </c>
      <c r="AF117" s="39" t="str">
        <f t="shared" si="24"/>
        <v xml:space="preserve"> </v>
      </c>
      <c r="AG117" s="40" t="str">
        <f t="shared" si="25"/>
        <v xml:space="preserve"> </v>
      </c>
    </row>
    <row r="118" spans="1:33" ht="15.95" customHeight="1">
      <c r="A118" s="37" t="s">
        <v>244</v>
      </c>
      <c r="B118" s="37" t="s">
        <v>415</v>
      </c>
      <c r="C118" s="37" t="s">
        <v>211</v>
      </c>
      <c r="D118" s="37" t="s">
        <v>906</v>
      </c>
      <c r="E118" s="5">
        <v>1138.72</v>
      </c>
      <c r="F118" s="2">
        <f t="shared" si="26"/>
        <v>1796900.1600000001</v>
      </c>
      <c r="G118" s="35">
        <v>107878.97</v>
      </c>
      <c r="H118" s="7">
        <v>57935</v>
      </c>
      <c r="I118" s="2">
        <f t="shared" si="16"/>
        <v>43451.25</v>
      </c>
      <c r="J118" s="38">
        <v>77754</v>
      </c>
      <c r="K118" s="38">
        <v>874</v>
      </c>
      <c r="L118" s="38">
        <v>70115</v>
      </c>
      <c r="M118" s="38">
        <v>27964</v>
      </c>
      <c r="N118" s="2">
        <f t="shared" si="17"/>
        <v>328037.21999999997</v>
      </c>
      <c r="O118" s="8">
        <f t="shared" si="18"/>
        <v>1468863</v>
      </c>
      <c r="P118" s="30">
        <v>167</v>
      </c>
      <c r="Q118" s="30">
        <v>30</v>
      </c>
      <c r="R118" s="8">
        <f t="shared" si="19"/>
        <v>6964</v>
      </c>
      <c r="S118" s="9">
        <f t="shared" si="27"/>
        <v>83251.819199999998</v>
      </c>
      <c r="T118" s="36">
        <v>5847099</v>
      </c>
      <c r="U118" s="9">
        <f t="shared" si="28"/>
        <v>5847.0990000000002</v>
      </c>
      <c r="V118" s="9">
        <f t="shared" si="29"/>
        <v>77404.720199999996</v>
      </c>
      <c r="W118" s="8">
        <f t="shared" si="20"/>
        <v>1548094</v>
      </c>
      <c r="X118" s="8">
        <f t="shared" si="21"/>
        <v>3023921</v>
      </c>
      <c r="Y118" s="11">
        <v>0</v>
      </c>
      <c r="Z118" s="6">
        <v>0</v>
      </c>
      <c r="AA118" s="8">
        <f t="shared" si="22"/>
        <v>3023921</v>
      </c>
      <c r="AB118" s="12">
        <v>0</v>
      </c>
      <c r="AC118" s="12">
        <v>0</v>
      </c>
      <c r="AD118" s="13">
        <f t="shared" si="23"/>
        <v>3023921</v>
      </c>
      <c r="AE118" s="8" t="e">
        <f>IF(#REF!=0," ",#REF!)</f>
        <v>#REF!</v>
      </c>
      <c r="AF118" s="39" t="str">
        <f t="shared" si="24"/>
        <v xml:space="preserve"> </v>
      </c>
      <c r="AG118" s="40" t="str">
        <f t="shared" si="25"/>
        <v xml:space="preserve"> </v>
      </c>
    </row>
    <row r="119" spans="1:33" ht="15.95" customHeight="1">
      <c r="A119" s="37" t="s">
        <v>244</v>
      </c>
      <c r="B119" s="37" t="s">
        <v>415</v>
      </c>
      <c r="C119" s="37" t="s">
        <v>193</v>
      </c>
      <c r="D119" s="37" t="s">
        <v>416</v>
      </c>
      <c r="E119" s="5">
        <v>993.01</v>
      </c>
      <c r="F119" s="2">
        <f t="shared" si="26"/>
        <v>1566969.78</v>
      </c>
      <c r="G119" s="35">
        <v>797734.9</v>
      </c>
      <c r="H119" s="7">
        <v>95760</v>
      </c>
      <c r="I119" s="2">
        <f t="shared" si="16"/>
        <v>71820</v>
      </c>
      <c r="J119" s="38">
        <v>92411</v>
      </c>
      <c r="K119" s="38">
        <v>1136</v>
      </c>
      <c r="L119" s="38">
        <v>182196</v>
      </c>
      <c r="M119" s="38">
        <v>29157</v>
      </c>
      <c r="N119" s="2">
        <f t="shared" si="17"/>
        <v>1174454.8999999999</v>
      </c>
      <c r="O119" s="8">
        <f t="shared" si="18"/>
        <v>392515</v>
      </c>
      <c r="P119" s="30">
        <v>40</v>
      </c>
      <c r="Q119" s="30">
        <v>581</v>
      </c>
      <c r="R119" s="8">
        <f t="shared" si="19"/>
        <v>32304</v>
      </c>
      <c r="S119" s="9">
        <f t="shared" si="27"/>
        <v>72598.9611</v>
      </c>
      <c r="T119" s="36">
        <v>48736082</v>
      </c>
      <c r="U119" s="9">
        <f t="shared" si="28"/>
        <v>48736.082000000002</v>
      </c>
      <c r="V119" s="9">
        <f t="shared" si="29"/>
        <v>23862.879099999998</v>
      </c>
      <c r="W119" s="8">
        <f t="shared" si="20"/>
        <v>477258</v>
      </c>
      <c r="X119" s="8">
        <f t="shared" si="21"/>
        <v>902077</v>
      </c>
      <c r="Y119" s="11">
        <v>0</v>
      </c>
      <c r="Z119" s="6">
        <v>0</v>
      </c>
      <c r="AA119" s="8">
        <f t="shared" si="22"/>
        <v>902077</v>
      </c>
      <c r="AB119" s="12">
        <v>0</v>
      </c>
      <c r="AC119" s="12">
        <v>0</v>
      </c>
      <c r="AD119" s="13">
        <f t="shared" si="23"/>
        <v>902077</v>
      </c>
      <c r="AE119" s="8" t="e">
        <f>IF(#REF!=0," ",#REF!)</f>
        <v>#REF!</v>
      </c>
      <c r="AF119" s="39" t="str">
        <f t="shared" si="24"/>
        <v xml:space="preserve"> </v>
      </c>
      <c r="AG119" s="40" t="str">
        <f t="shared" si="25"/>
        <v xml:space="preserve"> </v>
      </c>
    </row>
    <row r="120" spans="1:33" ht="15.95" customHeight="1">
      <c r="A120" s="37" t="s">
        <v>244</v>
      </c>
      <c r="B120" s="37" t="s">
        <v>415</v>
      </c>
      <c r="C120" s="37" t="s">
        <v>245</v>
      </c>
      <c r="D120" s="37" t="s">
        <v>417</v>
      </c>
      <c r="E120" s="5">
        <v>814.32</v>
      </c>
      <c r="F120" s="2">
        <f t="shared" si="26"/>
        <v>1284996.96</v>
      </c>
      <c r="G120" s="35">
        <v>189910.55</v>
      </c>
      <c r="H120" s="7">
        <v>60015</v>
      </c>
      <c r="I120" s="2">
        <f t="shared" si="16"/>
        <v>45011.25</v>
      </c>
      <c r="J120" s="38">
        <v>58131</v>
      </c>
      <c r="K120" s="38">
        <v>710</v>
      </c>
      <c r="L120" s="38">
        <v>129823</v>
      </c>
      <c r="M120" s="38">
        <v>70445</v>
      </c>
      <c r="N120" s="2">
        <f t="shared" si="17"/>
        <v>494030.8</v>
      </c>
      <c r="O120" s="8">
        <f t="shared" si="18"/>
        <v>790966</v>
      </c>
      <c r="P120" s="30">
        <v>123</v>
      </c>
      <c r="Q120" s="30">
        <v>164</v>
      </c>
      <c r="R120" s="8">
        <f t="shared" si="19"/>
        <v>28039</v>
      </c>
      <c r="S120" s="9">
        <f t="shared" si="27"/>
        <v>59534.9352</v>
      </c>
      <c r="T120" s="36">
        <v>12128059</v>
      </c>
      <c r="U120" s="9">
        <f t="shared" si="28"/>
        <v>12128.058999999999</v>
      </c>
      <c r="V120" s="9">
        <f t="shared" si="29"/>
        <v>47406.876199999999</v>
      </c>
      <c r="W120" s="8">
        <f t="shared" si="20"/>
        <v>948138</v>
      </c>
      <c r="X120" s="8">
        <f t="shared" si="21"/>
        <v>1767143</v>
      </c>
      <c r="Y120" s="11">
        <v>0</v>
      </c>
      <c r="Z120" s="6">
        <v>0</v>
      </c>
      <c r="AA120" s="8">
        <f t="shared" si="22"/>
        <v>1767143</v>
      </c>
      <c r="AB120" s="12">
        <v>0</v>
      </c>
      <c r="AC120" s="12">
        <v>0</v>
      </c>
      <c r="AD120" s="13">
        <f t="shared" si="23"/>
        <v>1767143</v>
      </c>
      <c r="AE120" s="8" t="e">
        <f>IF(#REF!=0," ",#REF!)</f>
        <v>#REF!</v>
      </c>
      <c r="AF120" s="39" t="str">
        <f t="shared" si="24"/>
        <v xml:space="preserve"> </v>
      </c>
      <c r="AG120" s="40" t="str">
        <f t="shared" si="25"/>
        <v xml:space="preserve"> </v>
      </c>
    </row>
    <row r="121" spans="1:33" ht="15.95" customHeight="1">
      <c r="A121" s="37" t="s">
        <v>244</v>
      </c>
      <c r="B121" s="37" t="s">
        <v>415</v>
      </c>
      <c r="C121" s="37" t="s">
        <v>26</v>
      </c>
      <c r="D121" s="37" t="s">
        <v>418</v>
      </c>
      <c r="E121" s="5">
        <v>377.44</v>
      </c>
      <c r="F121" s="2">
        <f t="shared" si="26"/>
        <v>595600.31999999995</v>
      </c>
      <c r="G121" s="35">
        <v>119807.06</v>
      </c>
      <c r="H121" s="7">
        <v>29270</v>
      </c>
      <c r="I121" s="2">
        <f t="shared" si="16"/>
        <v>21952.5</v>
      </c>
      <c r="J121" s="38">
        <v>29679</v>
      </c>
      <c r="K121" s="38">
        <v>363</v>
      </c>
      <c r="L121" s="38">
        <v>91253</v>
      </c>
      <c r="M121" s="38">
        <v>72132</v>
      </c>
      <c r="N121" s="2">
        <f t="shared" si="17"/>
        <v>335186.56</v>
      </c>
      <c r="O121" s="8">
        <f t="shared" si="18"/>
        <v>260414</v>
      </c>
      <c r="P121" s="30">
        <v>110</v>
      </c>
      <c r="Q121" s="30">
        <v>161</v>
      </c>
      <c r="R121" s="8">
        <f t="shared" si="19"/>
        <v>24617</v>
      </c>
      <c r="S121" s="9">
        <f t="shared" si="27"/>
        <v>27594.6384</v>
      </c>
      <c r="T121" s="36">
        <v>7051622</v>
      </c>
      <c r="U121" s="9">
        <f t="shared" si="28"/>
        <v>7051.6220000000003</v>
      </c>
      <c r="V121" s="9">
        <f t="shared" si="29"/>
        <v>20543.0164</v>
      </c>
      <c r="W121" s="8">
        <f t="shared" si="20"/>
        <v>410860</v>
      </c>
      <c r="X121" s="8">
        <f t="shared" si="21"/>
        <v>695891</v>
      </c>
      <c r="Y121" s="11">
        <v>0</v>
      </c>
      <c r="Z121" s="6">
        <v>0</v>
      </c>
      <c r="AA121" s="8">
        <f t="shared" si="22"/>
        <v>695891</v>
      </c>
      <c r="AB121" s="12">
        <v>0</v>
      </c>
      <c r="AC121" s="12">
        <v>0</v>
      </c>
      <c r="AD121" s="13">
        <f t="shared" si="23"/>
        <v>695891</v>
      </c>
      <c r="AE121" s="8" t="e">
        <f>IF(#REF!=0," ",#REF!)</f>
        <v>#REF!</v>
      </c>
      <c r="AF121" s="39" t="str">
        <f t="shared" si="24"/>
        <v xml:space="preserve"> </v>
      </c>
      <c r="AG121" s="40" t="str">
        <f t="shared" si="25"/>
        <v xml:space="preserve"> </v>
      </c>
    </row>
    <row r="122" spans="1:33" ht="15.95" customHeight="1">
      <c r="A122" s="37" t="s">
        <v>244</v>
      </c>
      <c r="B122" s="37" t="s">
        <v>415</v>
      </c>
      <c r="C122" s="37" t="s">
        <v>176</v>
      </c>
      <c r="D122" s="37" t="s">
        <v>419</v>
      </c>
      <c r="E122" s="5">
        <v>2647.22</v>
      </c>
      <c r="F122" s="2">
        <f t="shared" si="26"/>
        <v>4177313.1599999997</v>
      </c>
      <c r="G122" s="35">
        <v>675767.32000000007</v>
      </c>
      <c r="H122" s="7">
        <v>237302</v>
      </c>
      <c r="I122" s="2">
        <f t="shared" si="16"/>
        <v>177976.5</v>
      </c>
      <c r="J122" s="38">
        <v>233080</v>
      </c>
      <c r="K122" s="38">
        <v>2853</v>
      </c>
      <c r="L122" s="38">
        <v>588608</v>
      </c>
      <c r="M122" s="38">
        <v>34574</v>
      </c>
      <c r="N122" s="2">
        <f t="shared" si="17"/>
        <v>1712858.82</v>
      </c>
      <c r="O122" s="8">
        <f t="shared" si="18"/>
        <v>2464454</v>
      </c>
      <c r="P122" s="30">
        <v>64</v>
      </c>
      <c r="Q122" s="30">
        <v>964</v>
      </c>
      <c r="R122" s="8">
        <f t="shared" si="19"/>
        <v>85757</v>
      </c>
      <c r="S122" s="9">
        <f t="shared" si="27"/>
        <v>193538.2542</v>
      </c>
      <c r="T122" s="36">
        <v>41934772</v>
      </c>
      <c r="U122" s="9">
        <f t="shared" si="28"/>
        <v>41934.771999999997</v>
      </c>
      <c r="V122" s="9">
        <f t="shared" si="29"/>
        <v>151603.4822</v>
      </c>
      <c r="W122" s="8">
        <f t="shared" si="20"/>
        <v>3032070</v>
      </c>
      <c r="X122" s="8">
        <f t="shared" si="21"/>
        <v>5582281</v>
      </c>
      <c r="Y122" s="11">
        <v>0</v>
      </c>
      <c r="Z122" s="6">
        <v>0</v>
      </c>
      <c r="AA122" s="8">
        <f t="shared" si="22"/>
        <v>5582281</v>
      </c>
      <c r="AB122" s="12">
        <v>0</v>
      </c>
      <c r="AC122" s="12">
        <v>0</v>
      </c>
      <c r="AD122" s="13">
        <f t="shared" si="23"/>
        <v>5582281</v>
      </c>
      <c r="AE122" s="8" t="e">
        <f>IF(#REF!=0," ",#REF!)</f>
        <v>#REF!</v>
      </c>
      <c r="AF122" s="39" t="str">
        <f t="shared" si="24"/>
        <v xml:space="preserve"> </v>
      </c>
      <c r="AG122" s="40" t="str">
        <f t="shared" si="25"/>
        <v xml:space="preserve"> </v>
      </c>
    </row>
    <row r="123" spans="1:33" ht="15.95" customHeight="1">
      <c r="A123" s="37" t="s">
        <v>177</v>
      </c>
      <c r="B123" s="37" t="s">
        <v>420</v>
      </c>
      <c r="C123" s="37" t="s">
        <v>211</v>
      </c>
      <c r="D123" s="37" t="s">
        <v>421</v>
      </c>
      <c r="E123" s="5">
        <v>110.17</v>
      </c>
      <c r="F123" s="2">
        <f t="shared" si="26"/>
        <v>173848.26</v>
      </c>
      <c r="G123" s="35">
        <v>124376.87</v>
      </c>
      <c r="H123" s="7">
        <v>5753</v>
      </c>
      <c r="I123" s="2">
        <f t="shared" si="16"/>
        <v>4314.75</v>
      </c>
      <c r="J123" s="38">
        <v>7714</v>
      </c>
      <c r="K123" s="38">
        <v>0</v>
      </c>
      <c r="L123" s="38">
        <v>0</v>
      </c>
      <c r="M123" s="38">
        <v>20648</v>
      </c>
      <c r="N123" s="2">
        <f t="shared" si="17"/>
        <v>157053.62</v>
      </c>
      <c r="O123" s="8">
        <f t="shared" si="18"/>
        <v>16795</v>
      </c>
      <c r="P123" s="30">
        <v>125</v>
      </c>
      <c r="Q123" s="30">
        <v>36</v>
      </c>
      <c r="R123" s="8">
        <f t="shared" si="19"/>
        <v>6255</v>
      </c>
      <c r="S123" s="9">
        <f t="shared" si="27"/>
        <v>8054.5286999999998</v>
      </c>
      <c r="T123" s="36">
        <v>8029494</v>
      </c>
      <c r="U123" s="9">
        <f t="shared" si="28"/>
        <v>8029.4939999999997</v>
      </c>
      <c r="V123" s="9">
        <f t="shared" si="29"/>
        <v>25.034700000000157</v>
      </c>
      <c r="W123" s="8">
        <f t="shared" si="20"/>
        <v>501</v>
      </c>
      <c r="X123" s="8">
        <f t="shared" si="21"/>
        <v>23551</v>
      </c>
      <c r="Y123" s="11">
        <v>0</v>
      </c>
      <c r="Z123" s="6">
        <v>0</v>
      </c>
      <c r="AA123" s="8">
        <f t="shared" si="22"/>
        <v>23551</v>
      </c>
      <c r="AB123" s="12">
        <v>0</v>
      </c>
      <c r="AC123" s="12">
        <v>0</v>
      </c>
      <c r="AD123" s="13">
        <f t="shared" si="23"/>
        <v>23551</v>
      </c>
      <c r="AE123" s="8" t="e">
        <f>IF(#REF!=0," ",#REF!)</f>
        <v>#REF!</v>
      </c>
      <c r="AF123" s="39" t="str">
        <f t="shared" si="24"/>
        <v xml:space="preserve"> </v>
      </c>
      <c r="AG123" s="40" t="str">
        <f t="shared" si="25"/>
        <v xml:space="preserve"> </v>
      </c>
    </row>
    <row r="124" spans="1:33" ht="15.95" customHeight="1">
      <c r="A124" s="37" t="s">
        <v>177</v>
      </c>
      <c r="B124" s="37" t="s">
        <v>420</v>
      </c>
      <c r="C124" s="37" t="s">
        <v>132</v>
      </c>
      <c r="D124" s="37" t="s">
        <v>422</v>
      </c>
      <c r="E124" s="5">
        <v>1301.05</v>
      </c>
      <c r="F124" s="2">
        <f t="shared" si="26"/>
        <v>2053056.9</v>
      </c>
      <c r="G124" s="35">
        <v>243889.34</v>
      </c>
      <c r="H124" s="7">
        <v>92145</v>
      </c>
      <c r="I124" s="2">
        <f t="shared" si="16"/>
        <v>69108.75</v>
      </c>
      <c r="J124" s="38">
        <v>126203</v>
      </c>
      <c r="K124" s="38">
        <v>0</v>
      </c>
      <c r="L124" s="38">
        <v>0</v>
      </c>
      <c r="M124" s="38">
        <v>857</v>
      </c>
      <c r="N124" s="2">
        <f t="shared" si="17"/>
        <v>440058.08999999997</v>
      </c>
      <c r="O124" s="8">
        <f t="shared" si="18"/>
        <v>1612999</v>
      </c>
      <c r="P124" s="30">
        <v>33</v>
      </c>
      <c r="Q124" s="30">
        <v>600</v>
      </c>
      <c r="R124" s="8">
        <f t="shared" si="19"/>
        <v>27522</v>
      </c>
      <c r="S124" s="9">
        <f t="shared" si="27"/>
        <v>95119.765499999994</v>
      </c>
      <c r="T124" s="36">
        <v>14871301</v>
      </c>
      <c r="U124" s="9">
        <f t="shared" si="28"/>
        <v>14871.300999999999</v>
      </c>
      <c r="V124" s="9">
        <f t="shared" si="29"/>
        <v>80248.464500000002</v>
      </c>
      <c r="W124" s="8">
        <f t="shared" si="20"/>
        <v>1604969</v>
      </c>
      <c r="X124" s="8">
        <f t="shared" si="21"/>
        <v>3245490</v>
      </c>
      <c r="Y124" s="11">
        <v>0</v>
      </c>
      <c r="Z124" s="6">
        <v>0</v>
      </c>
      <c r="AA124" s="8">
        <f t="shared" si="22"/>
        <v>3245490</v>
      </c>
      <c r="AB124" s="12">
        <v>0</v>
      </c>
      <c r="AC124" s="12">
        <v>0</v>
      </c>
      <c r="AD124" s="13">
        <f t="shared" si="23"/>
        <v>3245490</v>
      </c>
      <c r="AE124" s="8" t="e">
        <f>IF(#REF!=0," ",#REF!)</f>
        <v>#REF!</v>
      </c>
      <c r="AF124" s="39" t="str">
        <f t="shared" si="24"/>
        <v xml:space="preserve"> </v>
      </c>
      <c r="AG124" s="40" t="str">
        <f t="shared" si="25"/>
        <v xml:space="preserve"> </v>
      </c>
    </row>
    <row r="125" spans="1:33" ht="15.95" customHeight="1">
      <c r="A125" s="37" t="s">
        <v>177</v>
      </c>
      <c r="B125" s="37" t="s">
        <v>420</v>
      </c>
      <c r="C125" s="37" t="s">
        <v>133</v>
      </c>
      <c r="D125" s="37" t="s">
        <v>423</v>
      </c>
      <c r="E125" s="5">
        <v>213.31</v>
      </c>
      <c r="F125" s="2">
        <f t="shared" si="26"/>
        <v>336603.18</v>
      </c>
      <c r="G125" s="35">
        <v>61807.619999999995</v>
      </c>
      <c r="H125" s="7">
        <v>13800</v>
      </c>
      <c r="I125" s="2">
        <f t="shared" si="16"/>
        <v>10350</v>
      </c>
      <c r="J125" s="38">
        <v>18920</v>
      </c>
      <c r="K125" s="38">
        <v>0</v>
      </c>
      <c r="L125" s="38">
        <v>0</v>
      </c>
      <c r="M125" s="38">
        <v>34970</v>
      </c>
      <c r="N125" s="2">
        <f t="shared" si="17"/>
        <v>126047.62</v>
      </c>
      <c r="O125" s="8">
        <f t="shared" si="18"/>
        <v>210556</v>
      </c>
      <c r="P125" s="30">
        <v>79</v>
      </c>
      <c r="Q125" s="30">
        <v>111</v>
      </c>
      <c r="R125" s="8">
        <f t="shared" si="19"/>
        <v>12189</v>
      </c>
      <c r="S125" s="9">
        <f t="shared" si="27"/>
        <v>15595.0941</v>
      </c>
      <c r="T125" s="36">
        <v>3805888</v>
      </c>
      <c r="U125" s="9">
        <f t="shared" si="28"/>
        <v>3805.8879999999999</v>
      </c>
      <c r="V125" s="9">
        <f t="shared" si="29"/>
        <v>11789.206099999999</v>
      </c>
      <c r="W125" s="8">
        <f t="shared" si="20"/>
        <v>235784</v>
      </c>
      <c r="X125" s="8">
        <f t="shared" si="21"/>
        <v>458529</v>
      </c>
      <c r="Y125" s="11">
        <v>0</v>
      </c>
      <c r="Z125" s="6">
        <v>0</v>
      </c>
      <c r="AA125" s="8">
        <f t="shared" si="22"/>
        <v>458529</v>
      </c>
      <c r="AB125" s="12">
        <v>0</v>
      </c>
      <c r="AC125" s="12">
        <v>0</v>
      </c>
      <c r="AD125" s="13">
        <f t="shared" si="23"/>
        <v>458529</v>
      </c>
      <c r="AE125" s="8" t="e">
        <f>IF(#REF!=0," ",#REF!)</f>
        <v>#REF!</v>
      </c>
      <c r="AF125" s="39" t="str">
        <f t="shared" si="24"/>
        <v xml:space="preserve"> </v>
      </c>
      <c r="AG125" s="40" t="str">
        <f t="shared" si="25"/>
        <v xml:space="preserve"> </v>
      </c>
    </row>
    <row r="126" spans="1:33" ht="15.95" customHeight="1">
      <c r="A126" s="37" t="s">
        <v>177</v>
      </c>
      <c r="B126" s="37" t="s">
        <v>420</v>
      </c>
      <c r="C126" s="37" t="s">
        <v>156</v>
      </c>
      <c r="D126" s="37" t="s">
        <v>424</v>
      </c>
      <c r="E126" s="5">
        <v>440.2</v>
      </c>
      <c r="F126" s="2">
        <f t="shared" si="26"/>
        <v>694635.6</v>
      </c>
      <c r="G126" s="35">
        <v>110063.64</v>
      </c>
      <c r="H126" s="7">
        <v>27655</v>
      </c>
      <c r="I126" s="2">
        <f t="shared" si="16"/>
        <v>20741.25</v>
      </c>
      <c r="J126" s="38">
        <v>37644</v>
      </c>
      <c r="K126" s="38">
        <v>0</v>
      </c>
      <c r="L126" s="38">
        <v>0</v>
      </c>
      <c r="M126" s="38">
        <v>10630</v>
      </c>
      <c r="N126" s="2">
        <f t="shared" si="17"/>
        <v>179078.89</v>
      </c>
      <c r="O126" s="8">
        <f t="shared" si="18"/>
        <v>515557</v>
      </c>
      <c r="P126" s="30">
        <v>33</v>
      </c>
      <c r="Q126" s="30">
        <v>245</v>
      </c>
      <c r="R126" s="8">
        <f t="shared" si="19"/>
        <v>11238</v>
      </c>
      <c r="S126" s="9">
        <f t="shared" si="27"/>
        <v>32183.022000000001</v>
      </c>
      <c r="T126" s="36">
        <v>6555309</v>
      </c>
      <c r="U126" s="9">
        <f t="shared" si="28"/>
        <v>6555.3090000000002</v>
      </c>
      <c r="V126" s="9">
        <f t="shared" si="29"/>
        <v>25627.713</v>
      </c>
      <c r="W126" s="8">
        <f t="shared" si="20"/>
        <v>512554</v>
      </c>
      <c r="X126" s="8">
        <f t="shared" si="21"/>
        <v>1039349</v>
      </c>
      <c r="Y126" s="11">
        <v>0</v>
      </c>
      <c r="Z126" s="6">
        <v>0</v>
      </c>
      <c r="AA126" s="8">
        <f t="shared" si="22"/>
        <v>1039349</v>
      </c>
      <c r="AB126" s="12">
        <v>0</v>
      </c>
      <c r="AC126" s="12">
        <v>0</v>
      </c>
      <c r="AD126" s="13">
        <f t="shared" si="23"/>
        <v>1039349</v>
      </c>
      <c r="AE126" s="8" t="e">
        <f>IF(#REF!=0," ",#REF!)</f>
        <v>#REF!</v>
      </c>
      <c r="AF126" s="39" t="str">
        <f t="shared" si="24"/>
        <v xml:space="preserve"> </v>
      </c>
      <c r="AG126" s="40" t="str">
        <f t="shared" si="25"/>
        <v xml:space="preserve"> </v>
      </c>
    </row>
    <row r="127" spans="1:33" ht="15.95" customHeight="1">
      <c r="A127" s="37" t="s">
        <v>177</v>
      </c>
      <c r="B127" s="37" t="s">
        <v>420</v>
      </c>
      <c r="C127" s="37" t="s">
        <v>106</v>
      </c>
      <c r="D127" s="37" t="s">
        <v>425</v>
      </c>
      <c r="E127" s="5">
        <v>600.73</v>
      </c>
      <c r="F127" s="2">
        <f t="shared" si="26"/>
        <v>947951.94000000006</v>
      </c>
      <c r="G127" s="35">
        <v>240565.01</v>
      </c>
      <c r="H127" s="7">
        <v>34663</v>
      </c>
      <c r="I127" s="2">
        <f t="shared" si="16"/>
        <v>25997.25</v>
      </c>
      <c r="J127" s="38">
        <v>47449</v>
      </c>
      <c r="K127" s="38">
        <v>0</v>
      </c>
      <c r="L127" s="38">
        <v>0</v>
      </c>
      <c r="M127" s="38">
        <v>154</v>
      </c>
      <c r="N127" s="2">
        <f t="shared" si="17"/>
        <v>314165.26</v>
      </c>
      <c r="O127" s="8">
        <f t="shared" si="18"/>
        <v>633787</v>
      </c>
      <c r="P127" s="30">
        <v>33</v>
      </c>
      <c r="Q127" s="30">
        <v>236</v>
      </c>
      <c r="R127" s="8">
        <f t="shared" si="19"/>
        <v>10825</v>
      </c>
      <c r="S127" s="9">
        <f t="shared" si="27"/>
        <v>43919.370300000002</v>
      </c>
      <c r="T127" s="36">
        <v>14932651</v>
      </c>
      <c r="U127" s="9">
        <f t="shared" si="28"/>
        <v>14932.651</v>
      </c>
      <c r="V127" s="9">
        <f t="shared" si="29"/>
        <v>28986.719300000004</v>
      </c>
      <c r="W127" s="8">
        <f t="shared" si="20"/>
        <v>579734</v>
      </c>
      <c r="X127" s="8">
        <f t="shared" si="21"/>
        <v>1224346</v>
      </c>
      <c r="Y127" s="11">
        <v>0</v>
      </c>
      <c r="Z127" s="6">
        <v>0</v>
      </c>
      <c r="AA127" s="8">
        <f t="shared" si="22"/>
        <v>1224346</v>
      </c>
      <c r="AB127" s="12">
        <v>0</v>
      </c>
      <c r="AC127" s="12">
        <v>0</v>
      </c>
      <c r="AD127" s="13">
        <f t="shared" si="23"/>
        <v>1224346</v>
      </c>
      <c r="AE127" s="8" t="e">
        <f>IF(#REF!=0," ",#REF!)</f>
        <v>#REF!</v>
      </c>
      <c r="AF127" s="39" t="str">
        <f t="shared" si="24"/>
        <v xml:space="preserve"> </v>
      </c>
      <c r="AG127" s="40" t="str">
        <f t="shared" si="25"/>
        <v xml:space="preserve"> </v>
      </c>
    </row>
    <row r="128" spans="1:33" ht="15.95" customHeight="1">
      <c r="A128" s="37" t="s">
        <v>177</v>
      </c>
      <c r="B128" s="37" t="s">
        <v>420</v>
      </c>
      <c r="C128" s="37" t="s">
        <v>192</v>
      </c>
      <c r="D128" s="37" t="s">
        <v>426</v>
      </c>
      <c r="E128" s="5">
        <v>2624.13</v>
      </c>
      <c r="F128" s="2">
        <f t="shared" si="26"/>
        <v>4140877.14</v>
      </c>
      <c r="G128" s="35">
        <v>554977.97</v>
      </c>
      <c r="H128" s="7">
        <v>334427</v>
      </c>
      <c r="I128" s="2">
        <f t="shared" si="16"/>
        <v>250820.25</v>
      </c>
      <c r="J128" s="38">
        <v>235195</v>
      </c>
      <c r="K128" s="38">
        <v>161545</v>
      </c>
      <c r="L128" s="38">
        <v>584317</v>
      </c>
      <c r="M128" s="38">
        <v>219228</v>
      </c>
      <c r="N128" s="2">
        <f t="shared" si="17"/>
        <v>2006083.22</v>
      </c>
      <c r="O128" s="8">
        <f t="shared" si="18"/>
        <v>2134794</v>
      </c>
      <c r="P128" s="30">
        <v>59</v>
      </c>
      <c r="Q128" s="30">
        <v>1347</v>
      </c>
      <c r="R128" s="8">
        <f t="shared" si="19"/>
        <v>110467</v>
      </c>
      <c r="S128" s="9">
        <f t="shared" si="27"/>
        <v>191850.14430000001</v>
      </c>
      <c r="T128" s="36">
        <v>34686123</v>
      </c>
      <c r="U128" s="9">
        <f t="shared" si="28"/>
        <v>34686.123</v>
      </c>
      <c r="V128" s="9">
        <f t="shared" si="29"/>
        <v>157164.02130000002</v>
      </c>
      <c r="W128" s="8">
        <f t="shared" si="20"/>
        <v>3143280</v>
      </c>
      <c r="X128" s="8">
        <f t="shared" si="21"/>
        <v>5388541</v>
      </c>
      <c r="Y128" s="11">
        <v>0</v>
      </c>
      <c r="Z128" s="6">
        <v>0</v>
      </c>
      <c r="AA128" s="8">
        <f t="shared" si="22"/>
        <v>5388541</v>
      </c>
      <c r="AB128" s="12">
        <v>0</v>
      </c>
      <c r="AC128" s="12">
        <v>0</v>
      </c>
      <c r="AD128" s="13">
        <f t="shared" si="23"/>
        <v>5388541</v>
      </c>
      <c r="AE128" s="8" t="e">
        <f>IF(#REF!=0," ",#REF!)</f>
        <v>#REF!</v>
      </c>
      <c r="AF128" s="39" t="str">
        <f t="shared" si="24"/>
        <v xml:space="preserve"> </v>
      </c>
      <c r="AG128" s="40" t="str">
        <f t="shared" si="25"/>
        <v xml:space="preserve"> </v>
      </c>
    </row>
    <row r="129" spans="1:33" ht="15.95" customHeight="1">
      <c r="A129" s="37" t="s">
        <v>177</v>
      </c>
      <c r="B129" s="37" t="s">
        <v>420</v>
      </c>
      <c r="C129" s="37" t="s">
        <v>96</v>
      </c>
      <c r="D129" s="37" t="s">
        <v>427</v>
      </c>
      <c r="E129" s="5">
        <v>2337.3200000000002</v>
      </c>
      <c r="F129" s="2">
        <f t="shared" si="26"/>
        <v>3688290.9600000004</v>
      </c>
      <c r="G129" s="35">
        <v>514457.15</v>
      </c>
      <c r="H129" s="7">
        <v>153282</v>
      </c>
      <c r="I129" s="2">
        <f t="shared" si="16"/>
        <v>114961.5</v>
      </c>
      <c r="J129" s="38">
        <v>208753</v>
      </c>
      <c r="K129" s="38">
        <v>143546</v>
      </c>
      <c r="L129" s="38">
        <v>502171</v>
      </c>
      <c r="M129" s="38">
        <v>142804</v>
      </c>
      <c r="N129" s="2">
        <f t="shared" si="17"/>
        <v>1626692.65</v>
      </c>
      <c r="O129" s="8">
        <f t="shared" si="18"/>
        <v>2061598</v>
      </c>
      <c r="P129" s="30">
        <v>33</v>
      </c>
      <c r="Q129" s="30">
        <v>1128</v>
      </c>
      <c r="R129" s="8">
        <f t="shared" si="19"/>
        <v>51741</v>
      </c>
      <c r="S129" s="9">
        <f t="shared" si="27"/>
        <v>170881.46520000001</v>
      </c>
      <c r="T129" s="36">
        <v>31979645</v>
      </c>
      <c r="U129" s="9">
        <f t="shared" si="28"/>
        <v>31979.645</v>
      </c>
      <c r="V129" s="9">
        <f t="shared" si="29"/>
        <v>138901.82020000002</v>
      </c>
      <c r="W129" s="8">
        <f t="shared" si="20"/>
        <v>2778036</v>
      </c>
      <c r="X129" s="8">
        <f t="shared" si="21"/>
        <v>4891375</v>
      </c>
      <c r="Y129" s="11">
        <v>0</v>
      </c>
      <c r="Z129" s="6">
        <v>0</v>
      </c>
      <c r="AA129" s="8">
        <f t="shared" si="22"/>
        <v>4891375</v>
      </c>
      <c r="AB129" s="12">
        <v>0</v>
      </c>
      <c r="AC129" s="12">
        <v>0</v>
      </c>
      <c r="AD129" s="13">
        <f t="shared" si="23"/>
        <v>4891375</v>
      </c>
      <c r="AE129" s="8" t="e">
        <f>IF(#REF!=0," ",#REF!)</f>
        <v>#REF!</v>
      </c>
      <c r="AF129" s="39" t="str">
        <f t="shared" si="24"/>
        <v xml:space="preserve"> </v>
      </c>
      <c r="AG129" s="40" t="str">
        <f t="shared" si="25"/>
        <v xml:space="preserve"> </v>
      </c>
    </row>
    <row r="130" spans="1:33" ht="15.95" customHeight="1">
      <c r="A130" s="37" t="s">
        <v>177</v>
      </c>
      <c r="B130" s="37" t="s">
        <v>420</v>
      </c>
      <c r="C130" s="37" t="s">
        <v>230</v>
      </c>
      <c r="D130" s="37" t="s">
        <v>428</v>
      </c>
      <c r="E130" s="5">
        <v>1095.94</v>
      </c>
      <c r="F130" s="2">
        <f t="shared" si="26"/>
        <v>1729393.32</v>
      </c>
      <c r="G130" s="35">
        <v>208328.95</v>
      </c>
      <c r="H130" s="7">
        <v>74755</v>
      </c>
      <c r="I130" s="2">
        <f t="shared" si="16"/>
        <v>56066.25</v>
      </c>
      <c r="J130" s="38">
        <v>101174</v>
      </c>
      <c r="K130" s="38">
        <v>69021</v>
      </c>
      <c r="L130" s="38">
        <v>234494</v>
      </c>
      <c r="M130" s="38">
        <v>34842</v>
      </c>
      <c r="N130" s="2">
        <f t="shared" si="17"/>
        <v>703926.2</v>
      </c>
      <c r="O130" s="8">
        <f t="shared" si="18"/>
        <v>1025467</v>
      </c>
      <c r="P130" s="30">
        <v>33</v>
      </c>
      <c r="Q130" s="30">
        <v>484</v>
      </c>
      <c r="R130" s="8">
        <f t="shared" si="19"/>
        <v>22201</v>
      </c>
      <c r="S130" s="9">
        <f t="shared" si="27"/>
        <v>80124.1734</v>
      </c>
      <c r="T130" s="36">
        <v>12874938</v>
      </c>
      <c r="U130" s="9">
        <f t="shared" si="28"/>
        <v>12874.938</v>
      </c>
      <c r="V130" s="9">
        <f t="shared" si="29"/>
        <v>67249.235400000005</v>
      </c>
      <c r="W130" s="8">
        <f t="shared" si="20"/>
        <v>1344985</v>
      </c>
      <c r="X130" s="8">
        <f t="shared" si="21"/>
        <v>2392653</v>
      </c>
      <c r="Y130" s="11">
        <v>0</v>
      </c>
      <c r="Z130" s="6">
        <v>0</v>
      </c>
      <c r="AA130" s="8">
        <f t="shared" si="22"/>
        <v>2392653</v>
      </c>
      <c r="AB130" s="12">
        <v>0</v>
      </c>
      <c r="AC130" s="12">
        <v>0</v>
      </c>
      <c r="AD130" s="13">
        <f t="shared" si="23"/>
        <v>2392653</v>
      </c>
      <c r="AE130" s="8" t="e">
        <f>IF(#REF!=0," ",#REF!)</f>
        <v>#REF!</v>
      </c>
      <c r="AF130" s="39" t="str">
        <f t="shared" si="24"/>
        <v xml:space="preserve"> </v>
      </c>
      <c r="AG130" s="40" t="str">
        <f t="shared" si="25"/>
        <v xml:space="preserve"> </v>
      </c>
    </row>
    <row r="131" spans="1:33" ht="15.95" customHeight="1">
      <c r="A131" s="37" t="s">
        <v>177</v>
      </c>
      <c r="B131" s="37" t="s">
        <v>420</v>
      </c>
      <c r="C131" s="37" t="s">
        <v>245</v>
      </c>
      <c r="D131" s="37" t="s">
        <v>429</v>
      </c>
      <c r="E131" s="5">
        <v>652.11</v>
      </c>
      <c r="F131" s="2">
        <f t="shared" si="26"/>
        <v>1029029.5800000001</v>
      </c>
      <c r="G131" s="35">
        <v>127776.45</v>
      </c>
      <c r="H131" s="7">
        <v>42910</v>
      </c>
      <c r="I131" s="2">
        <f t="shared" si="16"/>
        <v>32182.5</v>
      </c>
      <c r="J131" s="38">
        <v>58622</v>
      </c>
      <c r="K131" s="38">
        <v>40144</v>
      </c>
      <c r="L131" s="38">
        <v>153325</v>
      </c>
      <c r="M131" s="38">
        <v>151872</v>
      </c>
      <c r="N131" s="2">
        <f t="shared" si="17"/>
        <v>563921.94999999995</v>
      </c>
      <c r="O131" s="8">
        <f t="shared" si="18"/>
        <v>465108</v>
      </c>
      <c r="P131" s="30">
        <v>68</v>
      </c>
      <c r="Q131" s="30">
        <v>364</v>
      </c>
      <c r="R131" s="8">
        <f t="shared" si="19"/>
        <v>34405</v>
      </c>
      <c r="S131" s="9">
        <f t="shared" si="27"/>
        <v>47675.7621</v>
      </c>
      <c r="T131" s="36">
        <v>7800760</v>
      </c>
      <c r="U131" s="9">
        <f t="shared" si="28"/>
        <v>7800.76</v>
      </c>
      <c r="V131" s="9">
        <f t="shared" si="29"/>
        <v>39875.002099999998</v>
      </c>
      <c r="W131" s="8">
        <f t="shared" si="20"/>
        <v>797500</v>
      </c>
      <c r="X131" s="8">
        <f t="shared" si="21"/>
        <v>1297013</v>
      </c>
      <c r="Y131" s="11">
        <v>0</v>
      </c>
      <c r="Z131" s="6">
        <v>0</v>
      </c>
      <c r="AA131" s="8">
        <f t="shared" si="22"/>
        <v>1297013</v>
      </c>
      <c r="AB131" s="12">
        <v>0</v>
      </c>
      <c r="AC131" s="12">
        <v>0</v>
      </c>
      <c r="AD131" s="13">
        <f t="shared" si="23"/>
        <v>1297013</v>
      </c>
      <c r="AE131" s="8" t="e">
        <f>IF(#REF!=0," ",#REF!)</f>
        <v>#REF!</v>
      </c>
      <c r="AF131" s="39" t="str">
        <f t="shared" si="24"/>
        <v xml:space="preserve"> </v>
      </c>
      <c r="AG131" s="40" t="str">
        <f t="shared" si="25"/>
        <v xml:space="preserve"> </v>
      </c>
    </row>
    <row r="132" spans="1:33" ht="15.95" customHeight="1">
      <c r="A132" s="37" t="s">
        <v>177</v>
      </c>
      <c r="B132" s="37" t="s">
        <v>420</v>
      </c>
      <c r="C132" s="37" t="s">
        <v>39</v>
      </c>
      <c r="D132" s="37" t="s">
        <v>430</v>
      </c>
      <c r="E132" s="5">
        <v>886.8</v>
      </c>
      <c r="F132" s="2">
        <f t="shared" si="26"/>
        <v>1399370.4</v>
      </c>
      <c r="G132" s="35">
        <v>312643.66000000003</v>
      </c>
      <c r="H132" s="7">
        <v>50621</v>
      </c>
      <c r="I132" s="2">
        <f t="shared" si="16"/>
        <v>37965.75</v>
      </c>
      <c r="J132" s="38">
        <v>69570</v>
      </c>
      <c r="K132" s="38">
        <v>47256</v>
      </c>
      <c r="L132" s="38">
        <v>164745</v>
      </c>
      <c r="M132" s="38">
        <v>4898</v>
      </c>
      <c r="N132" s="2">
        <f t="shared" ref="N132:N195" si="34">SUM(G132+I132+J132+K132+L132+M132)</f>
        <v>637078.41</v>
      </c>
      <c r="O132" s="8">
        <f t="shared" ref="O132:O195" si="35">IF(F132&gt;N132,ROUND(SUM(F132-N132),0),0)</f>
        <v>762292</v>
      </c>
      <c r="P132" s="30">
        <v>33</v>
      </c>
      <c r="Q132" s="30">
        <v>248</v>
      </c>
      <c r="R132" s="8">
        <f t="shared" si="19"/>
        <v>11376</v>
      </c>
      <c r="S132" s="9">
        <f t="shared" si="27"/>
        <v>64833.947999999997</v>
      </c>
      <c r="T132" s="36">
        <v>19750073</v>
      </c>
      <c r="U132" s="9">
        <f t="shared" si="28"/>
        <v>19750.073</v>
      </c>
      <c r="V132" s="9">
        <f t="shared" si="29"/>
        <v>45083.875</v>
      </c>
      <c r="W132" s="8">
        <f t="shared" ref="W132:W195" si="36">IF(V132&gt;0,ROUND(SUM(V132*$W$3),0),0)</f>
        <v>901678</v>
      </c>
      <c r="X132" s="8">
        <f t="shared" ref="X132:X195" si="37">SUM(O132+R132+W132)</f>
        <v>1675346</v>
      </c>
      <c r="Y132" s="11">
        <v>0</v>
      </c>
      <c r="Z132" s="6">
        <v>0</v>
      </c>
      <c r="AA132" s="8">
        <f t="shared" ref="AA132:AA195" si="38">ROUND(X132+Z132,0)</f>
        <v>1675346</v>
      </c>
      <c r="AB132" s="12">
        <v>0</v>
      </c>
      <c r="AC132" s="12">
        <v>0</v>
      </c>
      <c r="AD132" s="13">
        <f t="shared" ref="AD132:AD195" si="39">SUM(AA132+AB132-AC132)</f>
        <v>1675346</v>
      </c>
      <c r="AE132" s="8" t="e">
        <f>IF(#REF!=0," ",#REF!)</f>
        <v>#REF!</v>
      </c>
      <c r="AF132" s="39" t="str">
        <f t="shared" ref="AF132:AF195" si="40">IF(O132&gt;0," ",1)</f>
        <v xml:space="preserve"> </v>
      </c>
      <c r="AG132" s="40" t="str">
        <f t="shared" ref="AG132:AG195" si="41">IF(W132&gt;0," ",1)</f>
        <v xml:space="preserve"> </v>
      </c>
    </row>
    <row r="133" spans="1:33" ht="15.95" customHeight="1">
      <c r="A133" s="37" t="s">
        <v>177</v>
      </c>
      <c r="B133" s="37" t="s">
        <v>420</v>
      </c>
      <c r="C133" s="37" t="s">
        <v>26</v>
      </c>
      <c r="D133" s="37" t="s">
        <v>431</v>
      </c>
      <c r="E133" s="5">
        <v>520.6</v>
      </c>
      <c r="F133" s="2">
        <f t="shared" ref="F133:F196" si="42">SUM(E133*$F$3)</f>
        <v>821506.8</v>
      </c>
      <c r="G133" s="35">
        <v>75452.930000000008</v>
      </c>
      <c r="H133" s="7">
        <v>33144</v>
      </c>
      <c r="I133" s="2">
        <f t="shared" ref="I133:I196" si="43">ROUND(H133*0.75,2)</f>
        <v>24858</v>
      </c>
      <c r="J133" s="38">
        <v>45021</v>
      </c>
      <c r="K133" s="38">
        <v>30952</v>
      </c>
      <c r="L133" s="38">
        <v>116868</v>
      </c>
      <c r="M133" s="38">
        <v>63147</v>
      </c>
      <c r="N133" s="2">
        <f t="shared" si="34"/>
        <v>356298.93</v>
      </c>
      <c r="O133" s="8">
        <f t="shared" si="35"/>
        <v>465208</v>
      </c>
      <c r="P133" s="30">
        <v>90</v>
      </c>
      <c r="Q133" s="30">
        <v>94</v>
      </c>
      <c r="R133" s="8">
        <f t="shared" ref="R133:R196" si="44">ROUND(SUM(P133*Q133*1.39),0)</f>
        <v>11759</v>
      </c>
      <c r="S133" s="9">
        <f t="shared" ref="S133:S196" si="45">ROUND(SUM(E133*$S$3),4)</f>
        <v>38061.065999999999</v>
      </c>
      <c r="T133" s="36">
        <v>4735985</v>
      </c>
      <c r="U133" s="9">
        <f t="shared" si="28"/>
        <v>4735.9849999999997</v>
      </c>
      <c r="V133" s="9">
        <f t="shared" si="29"/>
        <v>33325.080999999998</v>
      </c>
      <c r="W133" s="8">
        <f t="shared" si="36"/>
        <v>666502</v>
      </c>
      <c r="X133" s="8">
        <f t="shared" si="37"/>
        <v>1143469</v>
      </c>
      <c r="Y133" s="11">
        <v>0</v>
      </c>
      <c r="Z133" s="6">
        <v>0</v>
      </c>
      <c r="AA133" s="8">
        <f t="shared" si="38"/>
        <v>1143469</v>
      </c>
      <c r="AB133" s="12">
        <v>0</v>
      </c>
      <c r="AC133" s="12">
        <v>0</v>
      </c>
      <c r="AD133" s="13">
        <f t="shared" si="39"/>
        <v>1143469</v>
      </c>
      <c r="AE133" s="8" t="e">
        <f>IF(#REF!=0," ",#REF!)</f>
        <v>#REF!</v>
      </c>
      <c r="AF133" s="39" t="str">
        <f t="shared" si="40"/>
        <v xml:space="preserve"> </v>
      </c>
      <c r="AG133" s="40" t="str">
        <f t="shared" si="41"/>
        <v xml:space="preserve"> </v>
      </c>
    </row>
    <row r="134" spans="1:33" ht="15.95" customHeight="1">
      <c r="A134" s="37" t="s">
        <v>177</v>
      </c>
      <c r="B134" s="37" t="s">
        <v>420</v>
      </c>
      <c r="C134" s="37" t="s">
        <v>135</v>
      </c>
      <c r="D134" s="37" t="s">
        <v>432</v>
      </c>
      <c r="E134" s="5">
        <v>637.39</v>
      </c>
      <c r="F134" s="2">
        <f t="shared" si="42"/>
        <v>1005801.4199999999</v>
      </c>
      <c r="G134" s="35">
        <v>290719.7</v>
      </c>
      <c r="H134" s="7">
        <v>40677</v>
      </c>
      <c r="I134" s="2">
        <f t="shared" si="43"/>
        <v>30507.75</v>
      </c>
      <c r="J134" s="38">
        <v>55764</v>
      </c>
      <c r="K134" s="38">
        <v>38044</v>
      </c>
      <c r="L134" s="38">
        <v>139448</v>
      </c>
      <c r="M134" s="38">
        <v>26667</v>
      </c>
      <c r="N134" s="2">
        <f t="shared" si="34"/>
        <v>581150.44999999995</v>
      </c>
      <c r="O134" s="8">
        <f t="shared" si="35"/>
        <v>424651</v>
      </c>
      <c r="P134" s="30">
        <v>81</v>
      </c>
      <c r="Q134" s="30">
        <v>262</v>
      </c>
      <c r="R134" s="8">
        <f t="shared" si="44"/>
        <v>29499</v>
      </c>
      <c r="S134" s="9">
        <f t="shared" si="45"/>
        <v>46599.582900000001</v>
      </c>
      <c r="T134" s="36">
        <v>18671785</v>
      </c>
      <c r="U134" s="9">
        <f t="shared" ref="U134:U197" si="46">ROUND(T134/1000,4)</f>
        <v>18671.785</v>
      </c>
      <c r="V134" s="9">
        <f t="shared" ref="V134:V197" si="47">IF(S134-U134&lt;0,0,S134-U134)</f>
        <v>27927.797900000001</v>
      </c>
      <c r="W134" s="8">
        <f t="shared" si="36"/>
        <v>558556</v>
      </c>
      <c r="X134" s="8">
        <f t="shared" si="37"/>
        <v>1012706</v>
      </c>
      <c r="Y134" s="11">
        <v>0</v>
      </c>
      <c r="Z134" s="6">
        <v>0</v>
      </c>
      <c r="AA134" s="8">
        <f t="shared" si="38"/>
        <v>1012706</v>
      </c>
      <c r="AB134" s="12">
        <v>0</v>
      </c>
      <c r="AC134" s="12">
        <v>0</v>
      </c>
      <c r="AD134" s="13">
        <f t="shared" si="39"/>
        <v>1012706</v>
      </c>
      <c r="AE134" s="8" t="e">
        <f>IF(#REF!=0," ",#REF!)</f>
        <v>#REF!</v>
      </c>
      <c r="AF134" s="39" t="str">
        <f t="shared" si="40"/>
        <v xml:space="preserve"> </v>
      </c>
      <c r="AG134" s="40" t="str">
        <f t="shared" si="41"/>
        <v xml:space="preserve"> </v>
      </c>
    </row>
    <row r="135" spans="1:33" ht="15.95" customHeight="1">
      <c r="A135" s="37" t="s">
        <v>177</v>
      </c>
      <c r="B135" s="37" t="s">
        <v>420</v>
      </c>
      <c r="C135" s="37" t="s">
        <v>194</v>
      </c>
      <c r="D135" s="37" t="s">
        <v>433</v>
      </c>
      <c r="E135" s="5">
        <v>1838.35</v>
      </c>
      <c r="F135" s="2">
        <f t="shared" si="42"/>
        <v>2900916.3</v>
      </c>
      <c r="G135" s="35">
        <v>405956.89999999997</v>
      </c>
      <c r="H135" s="7">
        <v>123539</v>
      </c>
      <c r="I135" s="2">
        <f t="shared" si="43"/>
        <v>92654.25</v>
      </c>
      <c r="J135" s="38">
        <v>167577</v>
      </c>
      <c r="K135" s="38">
        <v>115262</v>
      </c>
      <c r="L135" s="38">
        <v>399663</v>
      </c>
      <c r="M135" s="38">
        <v>115424</v>
      </c>
      <c r="N135" s="2">
        <f t="shared" si="34"/>
        <v>1296537.1499999999</v>
      </c>
      <c r="O135" s="8">
        <f t="shared" si="35"/>
        <v>1604379</v>
      </c>
      <c r="P135" s="30">
        <v>57</v>
      </c>
      <c r="Q135" s="30">
        <v>806</v>
      </c>
      <c r="R135" s="8">
        <f t="shared" si="44"/>
        <v>63859</v>
      </c>
      <c r="S135" s="9">
        <f t="shared" si="45"/>
        <v>134401.76850000001</v>
      </c>
      <c r="T135" s="36">
        <v>25136650</v>
      </c>
      <c r="U135" s="9">
        <f t="shared" si="46"/>
        <v>25136.65</v>
      </c>
      <c r="V135" s="9">
        <f t="shared" si="47"/>
        <v>109265.11850000001</v>
      </c>
      <c r="W135" s="8">
        <f t="shared" si="36"/>
        <v>2185302</v>
      </c>
      <c r="X135" s="8">
        <f t="shared" si="37"/>
        <v>3853540</v>
      </c>
      <c r="Y135" s="11">
        <v>0</v>
      </c>
      <c r="Z135" s="6">
        <v>0</v>
      </c>
      <c r="AA135" s="8">
        <f t="shared" si="38"/>
        <v>3853540</v>
      </c>
      <c r="AB135" s="12">
        <v>0</v>
      </c>
      <c r="AC135" s="12">
        <v>0</v>
      </c>
      <c r="AD135" s="13">
        <f t="shared" si="39"/>
        <v>3853540</v>
      </c>
      <c r="AE135" s="8" t="e">
        <f>IF(#REF!=0," ",#REF!)</f>
        <v>#REF!</v>
      </c>
      <c r="AF135" s="39" t="str">
        <f t="shared" si="40"/>
        <v xml:space="preserve"> </v>
      </c>
      <c r="AG135" s="40" t="str">
        <f t="shared" si="41"/>
        <v xml:space="preserve"> </v>
      </c>
    </row>
    <row r="136" spans="1:33" ht="15.95" customHeight="1">
      <c r="A136" s="37" t="s">
        <v>177</v>
      </c>
      <c r="B136" s="37" t="s">
        <v>420</v>
      </c>
      <c r="C136" s="37" t="s">
        <v>27</v>
      </c>
      <c r="D136" s="37" t="s">
        <v>434</v>
      </c>
      <c r="E136" s="5">
        <v>6161.35</v>
      </c>
      <c r="F136" s="2">
        <f t="shared" si="42"/>
        <v>9722610.3000000007</v>
      </c>
      <c r="G136" s="35">
        <v>2227518.44</v>
      </c>
      <c r="H136" s="7">
        <v>433328</v>
      </c>
      <c r="I136" s="2">
        <f t="shared" si="43"/>
        <v>324996</v>
      </c>
      <c r="J136" s="38">
        <v>590812</v>
      </c>
      <c r="K136" s="38">
        <v>406614</v>
      </c>
      <c r="L136" s="38">
        <v>1494435</v>
      </c>
      <c r="M136" s="38">
        <v>0</v>
      </c>
      <c r="N136" s="2">
        <f t="shared" si="34"/>
        <v>5044375.4399999995</v>
      </c>
      <c r="O136" s="8">
        <f t="shared" si="35"/>
        <v>4678235</v>
      </c>
      <c r="P136" s="30">
        <v>33</v>
      </c>
      <c r="Q136" s="30">
        <v>2445</v>
      </c>
      <c r="R136" s="8">
        <f t="shared" si="44"/>
        <v>112152</v>
      </c>
      <c r="S136" s="9">
        <f t="shared" si="45"/>
        <v>450456.29849999998</v>
      </c>
      <c r="T136" s="36">
        <v>141160864</v>
      </c>
      <c r="U136" s="9">
        <f t="shared" si="46"/>
        <v>141160.864</v>
      </c>
      <c r="V136" s="9">
        <f t="shared" si="47"/>
        <v>309295.43449999997</v>
      </c>
      <c r="W136" s="8">
        <f t="shared" si="36"/>
        <v>6185909</v>
      </c>
      <c r="X136" s="8">
        <f t="shared" si="37"/>
        <v>10976296</v>
      </c>
      <c r="Y136" s="11">
        <v>0</v>
      </c>
      <c r="Z136" s="6">
        <v>0</v>
      </c>
      <c r="AA136" s="8">
        <f t="shared" si="38"/>
        <v>10976296</v>
      </c>
      <c r="AB136" s="12">
        <v>0</v>
      </c>
      <c r="AC136" s="12">
        <v>0</v>
      </c>
      <c r="AD136" s="13">
        <f t="shared" si="39"/>
        <v>10976296</v>
      </c>
      <c r="AE136" s="8" t="e">
        <f>IF(#REF!=0," ",#REF!)</f>
        <v>#REF!</v>
      </c>
      <c r="AF136" s="39" t="str">
        <f t="shared" si="40"/>
        <v xml:space="preserve"> </v>
      </c>
      <c r="AG136" s="40" t="str">
        <f t="shared" si="41"/>
        <v xml:space="preserve"> </v>
      </c>
    </row>
    <row r="137" spans="1:33" ht="15.95" customHeight="1">
      <c r="A137" s="37" t="s">
        <v>177</v>
      </c>
      <c r="B137" s="37" t="s">
        <v>420</v>
      </c>
      <c r="C137" s="37" t="s">
        <v>120</v>
      </c>
      <c r="D137" s="37" t="s">
        <v>435</v>
      </c>
      <c r="E137" s="5">
        <v>1049.06</v>
      </c>
      <c r="F137" s="2">
        <f t="shared" si="42"/>
        <v>1655416.68</v>
      </c>
      <c r="G137" s="35">
        <v>216107.03999999998</v>
      </c>
      <c r="H137" s="7">
        <v>67967</v>
      </c>
      <c r="I137" s="2">
        <f t="shared" si="43"/>
        <v>50975.25</v>
      </c>
      <c r="J137" s="38">
        <v>92584</v>
      </c>
      <c r="K137" s="38">
        <v>63498</v>
      </c>
      <c r="L137" s="38">
        <v>232974</v>
      </c>
      <c r="M137" s="38">
        <v>15521</v>
      </c>
      <c r="N137" s="2">
        <f t="shared" si="34"/>
        <v>671659.29</v>
      </c>
      <c r="O137" s="8">
        <f t="shared" si="35"/>
        <v>983757</v>
      </c>
      <c r="P137" s="30">
        <v>55</v>
      </c>
      <c r="Q137" s="30">
        <v>491</v>
      </c>
      <c r="R137" s="8">
        <f t="shared" si="44"/>
        <v>37537</v>
      </c>
      <c r="S137" s="9">
        <f t="shared" si="45"/>
        <v>76696.776599999997</v>
      </c>
      <c r="T137" s="36">
        <v>13788037</v>
      </c>
      <c r="U137" s="9">
        <f t="shared" si="46"/>
        <v>13788.037</v>
      </c>
      <c r="V137" s="9">
        <f t="shared" si="47"/>
        <v>62908.739600000001</v>
      </c>
      <c r="W137" s="8">
        <f t="shared" si="36"/>
        <v>1258175</v>
      </c>
      <c r="X137" s="8">
        <f t="shared" si="37"/>
        <v>2279469</v>
      </c>
      <c r="Y137" s="11">
        <v>0</v>
      </c>
      <c r="Z137" s="6">
        <v>0</v>
      </c>
      <c r="AA137" s="8">
        <f t="shared" si="38"/>
        <v>2279469</v>
      </c>
      <c r="AB137" s="12">
        <v>0</v>
      </c>
      <c r="AC137" s="12">
        <v>5869</v>
      </c>
      <c r="AD137" s="13">
        <f t="shared" si="39"/>
        <v>2273600</v>
      </c>
      <c r="AE137" s="8" t="e">
        <f>IF(#REF!=0," ",#REF!)</f>
        <v>#REF!</v>
      </c>
      <c r="AF137" s="39" t="str">
        <f t="shared" si="40"/>
        <v xml:space="preserve"> </v>
      </c>
      <c r="AG137" s="40" t="str">
        <f t="shared" si="41"/>
        <v xml:space="preserve"> </v>
      </c>
    </row>
    <row r="138" spans="1:33" ht="15.95" customHeight="1">
      <c r="A138" s="37" t="s">
        <v>183</v>
      </c>
      <c r="B138" s="37" t="s">
        <v>436</v>
      </c>
      <c r="C138" s="37" t="s">
        <v>230</v>
      </c>
      <c r="D138" s="37" t="s">
        <v>437</v>
      </c>
      <c r="E138" s="5">
        <v>707.5</v>
      </c>
      <c r="F138" s="2">
        <f t="shared" si="42"/>
        <v>1116435</v>
      </c>
      <c r="G138" s="35">
        <v>428482.16000000003</v>
      </c>
      <c r="H138" s="7">
        <v>61679</v>
      </c>
      <c r="I138" s="2">
        <f t="shared" si="43"/>
        <v>46259.25</v>
      </c>
      <c r="J138" s="38">
        <v>46751</v>
      </c>
      <c r="K138" s="38">
        <v>94719</v>
      </c>
      <c r="L138" s="38">
        <v>196391</v>
      </c>
      <c r="M138" s="38">
        <v>100536</v>
      </c>
      <c r="N138" s="2">
        <f t="shared" si="34"/>
        <v>913138.41</v>
      </c>
      <c r="O138" s="8">
        <f t="shared" si="35"/>
        <v>203297</v>
      </c>
      <c r="P138" s="30">
        <v>108</v>
      </c>
      <c r="Q138" s="30">
        <v>249</v>
      </c>
      <c r="R138" s="8">
        <f t="shared" si="44"/>
        <v>37380</v>
      </c>
      <c r="S138" s="9">
        <f t="shared" si="45"/>
        <v>51725.324999999997</v>
      </c>
      <c r="T138" s="36">
        <v>26613799</v>
      </c>
      <c r="U138" s="9">
        <f t="shared" si="46"/>
        <v>26613.798999999999</v>
      </c>
      <c r="V138" s="9">
        <f t="shared" si="47"/>
        <v>25111.525999999998</v>
      </c>
      <c r="W138" s="8">
        <f t="shared" si="36"/>
        <v>502231</v>
      </c>
      <c r="X138" s="8">
        <f t="shared" si="37"/>
        <v>742908</v>
      </c>
      <c r="Y138" s="11">
        <v>0</v>
      </c>
      <c r="Z138" s="6">
        <v>0</v>
      </c>
      <c r="AA138" s="8">
        <f t="shared" si="38"/>
        <v>742908</v>
      </c>
      <c r="AB138" s="12">
        <v>0</v>
      </c>
      <c r="AC138" s="12">
        <v>0</v>
      </c>
      <c r="AD138" s="13">
        <f t="shared" si="39"/>
        <v>742908</v>
      </c>
      <c r="AE138" s="8" t="e">
        <f>IF(#REF!=0," ",#REF!)</f>
        <v>#REF!</v>
      </c>
      <c r="AF138" s="39" t="str">
        <f t="shared" si="40"/>
        <v xml:space="preserve"> </v>
      </c>
      <c r="AG138" s="40" t="str">
        <f t="shared" si="41"/>
        <v xml:space="preserve"> </v>
      </c>
    </row>
    <row r="139" spans="1:33" ht="15.95" customHeight="1">
      <c r="A139" s="37" t="s">
        <v>183</v>
      </c>
      <c r="B139" s="37" t="s">
        <v>436</v>
      </c>
      <c r="C139" s="37" t="s">
        <v>56</v>
      </c>
      <c r="D139" s="37" t="s">
        <v>438</v>
      </c>
      <c r="E139" s="5">
        <v>930.83</v>
      </c>
      <c r="F139" s="2">
        <f t="shared" si="42"/>
        <v>1468849.74</v>
      </c>
      <c r="G139" s="35">
        <v>610463.7699999999</v>
      </c>
      <c r="H139" s="7">
        <v>92781</v>
      </c>
      <c r="I139" s="2">
        <f t="shared" si="43"/>
        <v>69585.75</v>
      </c>
      <c r="J139" s="38">
        <v>70494</v>
      </c>
      <c r="K139" s="38">
        <v>142334</v>
      </c>
      <c r="L139" s="38">
        <v>243427</v>
      </c>
      <c r="M139" s="38">
        <v>88935</v>
      </c>
      <c r="N139" s="2">
        <f t="shared" si="34"/>
        <v>1225239.52</v>
      </c>
      <c r="O139" s="8">
        <f t="shared" si="35"/>
        <v>243610</v>
      </c>
      <c r="P139" s="30">
        <v>141</v>
      </c>
      <c r="Q139" s="30">
        <v>230</v>
      </c>
      <c r="R139" s="8">
        <f t="shared" si="44"/>
        <v>45078</v>
      </c>
      <c r="S139" s="9">
        <f t="shared" si="45"/>
        <v>68052.981299999999</v>
      </c>
      <c r="T139" s="36">
        <v>37063065</v>
      </c>
      <c r="U139" s="9">
        <f t="shared" si="46"/>
        <v>37063.065000000002</v>
      </c>
      <c r="V139" s="9">
        <f t="shared" si="47"/>
        <v>30989.916299999997</v>
      </c>
      <c r="W139" s="8">
        <f t="shared" si="36"/>
        <v>619798</v>
      </c>
      <c r="X139" s="8">
        <f t="shared" si="37"/>
        <v>908486</v>
      </c>
      <c r="Y139" s="11">
        <v>0</v>
      </c>
      <c r="Z139" s="6">
        <v>0</v>
      </c>
      <c r="AA139" s="8">
        <f t="shared" si="38"/>
        <v>908486</v>
      </c>
      <c r="AB139" s="12">
        <v>0</v>
      </c>
      <c r="AC139" s="12">
        <v>0</v>
      </c>
      <c r="AD139" s="13">
        <f t="shared" si="39"/>
        <v>908486</v>
      </c>
      <c r="AE139" s="8" t="e">
        <f>IF(#REF!=0," ",#REF!)</f>
        <v>#REF!</v>
      </c>
      <c r="AF139" s="39" t="str">
        <f t="shared" si="40"/>
        <v xml:space="preserve"> </v>
      </c>
      <c r="AG139" s="40" t="str">
        <f t="shared" si="41"/>
        <v xml:space="preserve"> </v>
      </c>
    </row>
    <row r="140" spans="1:33" ht="15.95" customHeight="1">
      <c r="A140" s="37" t="s">
        <v>183</v>
      </c>
      <c r="B140" s="37" t="s">
        <v>436</v>
      </c>
      <c r="C140" s="37" t="s">
        <v>88</v>
      </c>
      <c r="D140" s="37" t="s">
        <v>439</v>
      </c>
      <c r="E140" s="5">
        <v>2960.71</v>
      </c>
      <c r="F140" s="2">
        <f t="shared" si="42"/>
        <v>4672000.38</v>
      </c>
      <c r="G140" s="35">
        <v>1469191.76</v>
      </c>
      <c r="H140" s="7">
        <v>343391</v>
      </c>
      <c r="I140" s="2">
        <f t="shared" si="43"/>
        <v>257543.25</v>
      </c>
      <c r="J140" s="38">
        <v>260573</v>
      </c>
      <c r="K140" s="38">
        <v>527080</v>
      </c>
      <c r="L140" s="38">
        <v>759885</v>
      </c>
      <c r="M140" s="38">
        <v>63777</v>
      </c>
      <c r="N140" s="2">
        <f t="shared" si="34"/>
        <v>3338050.01</v>
      </c>
      <c r="O140" s="8">
        <f t="shared" si="35"/>
        <v>1333950</v>
      </c>
      <c r="P140" s="30">
        <v>48</v>
      </c>
      <c r="Q140" s="30">
        <v>1170</v>
      </c>
      <c r="R140" s="8">
        <f t="shared" si="44"/>
        <v>78062</v>
      </c>
      <c r="S140" s="9">
        <f t="shared" si="45"/>
        <v>216457.50810000001</v>
      </c>
      <c r="T140" s="36">
        <v>92808153</v>
      </c>
      <c r="U140" s="9">
        <f t="shared" si="46"/>
        <v>92808.153000000006</v>
      </c>
      <c r="V140" s="9">
        <f t="shared" si="47"/>
        <v>123649.3551</v>
      </c>
      <c r="W140" s="8">
        <f t="shared" si="36"/>
        <v>2472987</v>
      </c>
      <c r="X140" s="8">
        <f t="shared" si="37"/>
        <v>3884999</v>
      </c>
      <c r="Y140" s="11">
        <v>0</v>
      </c>
      <c r="Z140" s="6">
        <v>0</v>
      </c>
      <c r="AA140" s="8">
        <f t="shared" si="38"/>
        <v>3884999</v>
      </c>
      <c r="AB140" s="12">
        <v>0</v>
      </c>
      <c r="AC140" s="12">
        <v>0</v>
      </c>
      <c r="AD140" s="13">
        <f t="shared" si="39"/>
        <v>3884999</v>
      </c>
      <c r="AE140" s="8" t="e">
        <f>IF(#REF!=0," ",#REF!)</f>
        <v>#REF!</v>
      </c>
      <c r="AF140" s="39" t="str">
        <f t="shared" si="40"/>
        <v xml:space="preserve"> </v>
      </c>
      <c r="AG140" s="40" t="str">
        <f t="shared" si="41"/>
        <v xml:space="preserve"> </v>
      </c>
    </row>
    <row r="141" spans="1:33" ht="15.95" customHeight="1">
      <c r="A141" s="37" t="s">
        <v>183</v>
      </c>
      <c r="B141" s="37" t="s">
        <v>436</v>
      </c>
      <c r="C141" s="37" t="s">
        <v>152</v>
      </c>
      <c r="D141" s="37" t="s">
        <v>440</v>
      </c>
      <c r="E141" s="5">
        <v>3492.5</v>
      </c>
      <c r="F141" s="2">
        <f t="shared" si="42"/>
        <v>5511165</v>
      </c>
      <c r="G141" s="35">
        <v>1164085.43</v>
      </c>
      <c r="H141" s="7">
        <v>401751</v>
      </c>
      <c r="I141" s="2">
        <f t="shared" si="43"/>
        <v>301313.25</v>
      </c>
      <c r="J141" s="38">
        <v>305021</v>
      </c>
      <c r="K141" s="38">
        <v>616517</v>
      </c>
      <c r="L141" s="38">
        <v>784818</v>
      </c>
      <c r="M141" s="38">
        <v>51215</v>
      </c>
      <c r="N141" s="2">
        <f t="shared" si="34"/>
        <v>3222969.6799999997</v>
      </c>
      <c r="O141" s="8">
        <f t="shared" si="35"/>
        <v>2288195</v>
      </c>
      <c r="P141" s="30">
        <v>62</v>
      </c>
      <c r="Q141" s="30">
        <v>652</v>
      </c>
      <c r="R141" s="8">
        <f t="shared" si="44"/>
        <v>56189</v>
      </c>
      <c r="S141" s="9">
        <f t="shared" si="45"/>
        <v>255336.67499999999</v>
      </c>
      <c r="T141" s="36">
        <v>73200868</v>
      </c>
      <c r="U141" s="9">
        <f t="shared" si="46"/>
        <v>73200.868000000002</v>
      </c>
      <c r="V141" s="9">
        <f t="shared" si="47"/>
        <v>182135.80699999997</v>
      </c>
      <c r="W141" s="8">
        <f t="shared" si="36"/>
        <v>3642716</v>
      </c>
      <c r="X141" s="8">
        <f t="shared" si="37"/>
        <v>5987100</v>
      </c>
      <c r="Y141" s="11">
        <v>0</v>
      </c>
      <c r="Z141" s="6">
        <v>0</v>
      </c>
      <c r="AA141" s="8">
        <f t="shared" si="38"/>
        <v>5987100</v>
      </c>
      <c r="AB141" s="12">
        <v>0</v>
      </c>
      <c r="AC141" s="12">
        <v>0</v>
      </c>
      <c r="AD141" s="13">
        <f t="shared" si="39"/>
        <v>5987100</v>
      </c>
      <c r="AE141" s="8" t="e">
        <f>IF(#REF!=0," ",#REF!)</f>
        <v>#REF!</v>
      </c>
      <c r="AF141" s="39" t="str">
        <f t="shared" si="40"/>
        <v xml:space="preserve"> </v>
      </c>
      <c r="AG141" s="40" t="str">
        <f t="shared" si="41"/>
        <v xml:space="preserve"> </v>
      </c>
    </row>
    <row r="142" spans="1:33" ht="15.95" customHeight="1">
      <c r="A142" s="37" t="s">
        <v>11</v>
      </c>
      <c r="B142" s="37" t="s">
        <v>441</v>
      </c>
      <c r="C142" s="37" t="s">
        <v>151</v>
      </c>
      <c r="D142" s="37" t="s">
        <v>442</v>
      </c>
      <c r="E142" s="5">
        <v>229.3</v>
      </c>
      <c r="F142" s="2">
        <f t="shared" si="42"/>
        <v>361835.4</v>
      </c>
      <c r="G142" s="35">
        <v>593412.79</v>
      </c>
      <c r="H142" s="7">
        <v>24420</v>
      </c>
      <c r="I142" s="2">
        <f t="shared" si="43"/>
        <v>18315</v>
      </c>
      <c r="J142" s="38">
        <v>19694</v>
      </c>
      <c r="K142" s="38">
        <v>0</v>
      </c>
      <c r="L142" s="38">
        <v>0</v>
      </c>
      <c r="M142" s="38">
        <v>22654</v>
      </c>
      <c r="N142" s="2">
        <f t="shared" si="34"/>
        <v>654075.79</v>
      </c>
      <c r="O142" s="8">
        <f t="shared" si="35"/>
        <v>0</v>
      </c>
      <c r="P142" s="30">
        <v>73</v>
      </c>
      <c r="Q142" s="30">
        <v>107</v>
      </c>
      <c r="R142" s="8">
        <f t="shared" si="44"/>
        <v>10857</v>
      </c>
      <c r="S142" s="9">
        <f t="shared" si="45"/>
        <v>16764.123</v>
      </c>
      <c r="T142" s="36">
        <v>35386209</v>
      </c>
      <c r="U142" s="9">
        <f t="shared" si="46"/>
        <v>35386.209000000003</v>
      </c>
      <c r="V142" s="9">
        <f t="shared" si="47"/>
        <v>0</v>
      </c>
      <c r="W142" s="8">
        <f t="shared" si="36"/>
        <v>0</v>
      </c>
      <c r="X142" s="8">
        <f t="shared" si="37"/>
        <v>10857</v>
      </c>
      <c r="Y142" s="11">
        <v>0</v>
      </c>
      <c r="Z142" s="6">
        <v>0</v>
      </c>
      <c r="AA142" s="8">
        <f t="shared" si="38"/>
        <v>10857</v>
      </c>
      <c r="AB142" s="12">
        <v>0</v>
      </c>
      <c r="AC142" s="12">
        <v>3040</v>
      </c>
      <c r="AD142" s="13">
        <f t="shared" si="39"/>
        <v>7817</v>
      </c>
      <c r="AE142" s="8" t="e">
        <f>IF(#REF!=0," ",#REF!)</f>
        <v>#REF!</v>
      </c>
      <c r="AF142" s="39">
        <f t="shared" si="40"/>
        <v>1</v>
      </c>
      <c r="AG142" s="40">
        <f t="shared" si="41"/>
        <v>1</v>
      </c>
    </row>
    <row r="143" spans="1:33" ht="15.95" customHeight="1">
      <c r="A143" s="37" t="s">
        <v>11</v>
      </c>
      <c r="B143" s="37" t="s">
        <v>441</v>
      </c>
      <c r="C143" s="37" t="s">
        <v>218</v>
      </c>
      <c r="D143" s="37" t="s">
        <v>443</v>
      </c>
      <c r="E143" s="5">
        <v>266.66000000000003</v>
      </c>
      <c r="F143" s="2">
        <f t="shared" si="42"/>
        <v>420789.48000000004</v>
      </c>
      <c r="G143" s="35">
        <v>47670.78</v>
      </c>
      <c r="H143" s="7">
        <v>29244</v>
      </c>
      <c r="I143" s="2">
        <f t="shared" si="43"/>
        <v>21933</v>
      </c>
      <c r="J143" s="38">
        <v>23625</v>
      </c>
      <c r="K143" s="38">
        <v>0</v>
      </c>
      <c r="L143" s="38">
        <v>0</v>
      </c>
      <c r="M143" s="38">
        <v>16117</v>
      </c>
      <c r="N143" s="2">
        <f t="shared" si="34"/>
        <v>109345.78</v>
      </c>
      <c r="O143" s="8">
        <f t="shared" si="35"/>
        <v>311444</v>
      </c>
      <c r="P143" s="30">
        <v>62</v>
      </c>
      <c r="Q143" s="30">
        <v>141</v>
      </c>
      <c r="R143" s="8">
        <f t="shared" si="44"/>
        <v>12151</v>
      </c>
      <c r="S143" s="9">
        <f t="shared" si="45"/>
        <v>19495.512599999998</v>
      </c>
      <c r="T143" s="36">
        <v>2682655</v>
      </c>
      <c r="U143" s="9">
        <f t="shared" si="46"/>
        <v>2682.6550000000002</v>
      </c>
      <c r="V143" s="9">
        <f t="shared" si="47"/>
        <v>16812.857599999999</v>
      </c>
      <c r="W143" s="8">
        <f t="shared" si="36"/>
        <v>336257</v>
      </c>
      <c r="X143" s="8">
        <f t="shared" si="37"/>
        <v>659852</v>
      </c>
      <c r="Y143" s="11">
        <v>0</v>
      </c>
      <c r="Z143" s="6">
        <v>0</v>
      </c>
      <c r="AA143" s="8">
        <f t="shared" si="38"/>
        <v>659852</v>
      </c>
      <c r="AB143" s="12">
        <v>0</v>
      </c>
      <c r="AC143" s="12">
        <v>0</v>
      </c>
      <c r="AD143" s="13">
        <f t="shared" si="39"/>
        <v>659852</v>
      </c>
      <c r="AE143" s="8" t="e">
        <f>IF(#REF!=0," ",#REF!)</f>
        <v>#REF!</v>
      </c>
      <c r="AF143" s="39" t="str">
        <f t="shared" si="40"/>
        <v xml:space="preserve"> </v>
      </c>
      <c r="AG143" s="40" t="str">
        <f t="shared" si="41"/>
        <v xml:space="preserve"> </v>
      </c>
    </row>
    <row r="144" spans="1:33" ht="15.95" customHeight="1">
      <c r="A144" s="37" t="s">
        <v>11</v>
      </c>
      <c r="B144" s="37" t="s">
        <v>441</v>
      </c>
      <c r="C144" s="37" t="s">
        <v>186</v>
      </c>
      <c r="D144" s="37" t="s">
        <v>444</v>
      </c>
      <c r="E144" s="5">
        <v>188.7</v>
      </c>
      <c r="F144" s="2">
        <f t="shared" si="42"/>
        <v>297768.59999999998</v>
      </c>
      <c r="G144" s="35">
        <v>9793.92</v>
      </c>
      <c r="H144" s="7">
        <v>13622</v>
      </c>
      <c r="I144" s="2">
        <f t="shared" si="43"/>
        <v>10216.5</v>
      </c>
      <c r="J144" s="38">
        <v>10760</v>
      </c>
      <c r="K144" s="38">
        <v>0</v>
      </c>
      <c r="L144" s="38">
        <v>0</v>
      </c>
      <c r="M144" s="38">
        <v>7605</v>
      </c>
      <c r="N144" s="2">
        <f t="shared" si="34"/>
        <v>38375.42</v>
      </c>
      <c r="O144" s="8">
        <f t="shared" si="35"/>
        <v>259393</v>
      </c>
      <c r="P144" s="30">
        <v>77</v>
      </c>
      <c r="Q144" s="30">
        <v>81</v>
      </c>
      <c r="R144" s="8">
        <f t="shared" si="44"/>
        <v>8669</v>
      </c>
      <c r="S144" s="9">
        <f t="shared" si="45"/>
        <v>13795.857</v>
      </c>
      <c r="T144" s="36">
        <v>569745</v>
      </c>
      <c r="U144" s="9">
        <f t="shared" si="46"/>
        <v>569.745</v>
      </c>
      <c r="V144" s="9">
        <f t="shared" si="47"/>
        <v>13226.111999999999</v>
      </c>
      <c r="W144" s="8">
        <f t="shared" si="36"/>
        <v>264522</v>
      </c>
      <c r="X144" s="8">
        <f t="shared" si="37"/>
        <v>532584</v>
      </c>
      <c r="Y144" s="11">
        <v>0</v>
      </c>
      <c r="Z144" s="6">
        <v>0</v>
      </c>
      <c r="AA144" s="8">
        <f t="shared" si="38"/>
        <v>532584</v>
      </c>
      <c r="AB144" s="12">
        <v>0</v>
      </c>
      <c r="AC144" s="12">
        <v>0</v>
      </c>
      <c r="AD144" s="13">
        <f t="shared" si="39"/>
        <v>532584</v>
      </c>
      <c r="AE144" s="8" t="e">
        <f>IF(#REF!=0," ",#REF!)</f>
        <v>#REF!</v>
      </c>
      <c r="AF144" s="39" t="str">
        <f t="shared" si="40"/>
        <v xml:space="preserve"> </v>
      </c>
      <c r="AG144" s="40" t="str">
        <f t="shared" si="41"/>
        <v xml:space="preserve"> </v>
      </c>
    </row>
    <row r="145" spans="1:33" ht="15.95" customHeight="1">
      <c r="A145" s="37" t="s">
        <v>11</v>
      </c>
      <c r="B145" s="37" t="s">
        <v>441</v>
      </c>
      <c r="C145" s="37" t="s">
        <v>156</v>
      </c>
      <c r="D145" s="37" t="s">
        <v>445</v>
      </c>
      <c r="E145" s="5">
        <v>473.38</v>
      </c>
      <c r="F145" s="2">
        <f t="shared" si="42"/>
        <v>746993.64</v>
      </c>
      <c r="G145" s="35">
        <v>142677</v>
      </c>
      <c r="H145" s="7">
        <v>51448</v>
      </c>
      <c r="I145" s="2">
        <f t="shared" si="43"/>
        <v>38586</v>
      </c>
      <c r="J145" s="38">
        <v>41238</v>
      </c>
      <c r="K145" s="38">
        <v>0</v>
      </c>
      <c r="L145" s="38">
        <v>0</v>
      </c>
      <c r="M145" s="38">
        <v>23149</v>
      </c>
      <c r="N145" s="2">
        <f t="shared" si="34"/>
        <v>245650</v>
      </c>
      <c r="O145" s="8">
        <f t="shared" si="35"/>
        <v>501344</v>
      </c>
      <c r="P145" s="30">
        <v>35</v>
      </c>
      <c r="Q145" s="30">
        <v>217</v>
      </c>
      <c r="R145" s="8">
        <f t="shared" si="44"/>
        <v>10557</v>
      </c>
      <c r="S145" s="9">
        <f t="shared" si="45"/>
        <v>34608.811800000003</v>
      </c>
      <c r="T145" s="36">
        <v>8542567</v>
      </c>
      <c r="U145" s="9">
        <f t="shared" si="46"/>
        <v>8542.5669999999991</v>
      </c>
      <c r="V145" s="9">
        <f t="shared" si="47"/>
        <v>26066.244800000004</v>
      </c>
      <c r="W145" s="8">
        <f t="shared" si="36"/>
        <v>521325</v>
      </c>
      <c r="X145" s="8">
        <f t="shared" si="37"/>
        <v>1033226</v>
      </c>
      <c r="Y145" s="11">
        <v>0</v>
      </c>
      <c r="Z145" s="6">
        <v>0</v>
      </c>
      <c r="AA145" s="8">
        <f t="shared" si="38"/>
        <v>1033226</v>
      </c>
      <c r="AB145" s="12">
        <v>0</v>
      </c>
      <c r="AC145" s="12">
        <v>0</v>
      </c>
      <c r="AD145" s="13">
        <f t="shared" si="39"/>
        <v>1033226</v>
      </c>
      <c r="AE145" s="8" t="e">
        <f>IF(#REF!=0," ",#REF!)</f>
        <v>#REF!</v>
      </c>
      <c r="AF145" s="39" t="str">
        <f t="shared" si="40"/>
        <v xml:space="preserve"> </v>
      </c>
      <c r="AG145" s="40" t="str">
        <f t="shared" si="41"/>
        <v xml:space="preserve"> </v>
      </c>
    </row>
    <row r="146" spans="1:33" ht="15.95" customHeight="1">
      <c r="A146" s="37" t="s">
        <v>11</v>
      </c>
      <c r="B146" s="37" t="s">
        <v>441</v>
      </c>
      <c r="C146" s="37" t="s">
        <v>51</v>
      </c>
      <c r="D146" s="37" t="s">
        <v>446</v>
      </c>
      <c r="E146" s="5">
        <v>2878.45</v>
      </c>
      <c r="F146" s="2">
        <f t="shared" si="42"/>
        <v>4542194.0999999996</v>
      </c>
      <c r="G146" s="35">
        <v>756373.4</v>
      </c>
      <c r="H146" s="7">
        <v>306225</v>
      </c>
      <c r="I146" s="2">
        <f t="shared" si="43"/>
        <v>229668.75</v>
      </c>
      <c r="J146" s="38">
        <v>246033</v>
      </c>
      <c r="K146" s="38">
        <v>0</v>
      </c>
      <c r="L146" s="38">
        <v>556759</v>
      </c>
      <c r="M146" s="38">
        <v>144614</v>
      </c>
      <c r="N146" s="2">
        <f t="shared" si="34"/>
        <v>1933448.15</v>
      </c>
      <c r="O146" s="8">
        <f t="shared" si="35"/>
        <v>2608746</v>
      </c>
      <c r="P146" s="30">
        <v>64</v>
      </c>
      <c r="Q146" s="30">
        <v>1395</v>
      </c>
      <c r="R146" s="8">
        <f t="shared" si="44"/>
        <v>124099</v>
      </c>
      <c r="S146" s="9">
        <f t="shared" si="45"/>
        <v>210443.47949999999</v>
      </c>
      <c r="T146" s="36">
        <v>45685128</v>
      </c>
      <c r="U146" s="9">
        <f t="shared" si="46"/>
        <v>45685.127999999997</v>
      </c>
      <c r="V146" s="9">
        <f t="shared" si="47"/>
        <v>164758.35149999999</v>
      </c>
      <c r="W146" s="8">
        <f t="shared" si="36"/>
        <v>3295167</v>
      </c>
      <c r="X146" s="8">
        <f t="shared" si="37"/>
        <v>6028012</v>
      </c>
      <c r="Y146" s="11">
        <v>0</v>
      </c>
      <c r="Z146" s="6">
        <v>0</v>
      </c>
      <c r="AA146" s="8">
        <f t="shared" si="38"/>
        <v>6028012</v>
      </c>
      <c r="AB146" s="12">
        <v>0</v>
      </c>
      <c r="AC146" s="12">
        <v>0</v>
      </c>
      <c r="AD146" s="13">
        <f t="shared" si="39"/>
        <v>6028012</v>
      </c>
      <c r="AE146" s="8" t="e">
        <f>IF(#REF!=0," ",#REF!)</f>
        <v>#REF!</v>
      </c>
      <c r="AF146" s="39" t="str">
        <f t="shared" si="40"/>
        <v xml:space="preserve"> </v>
      </c>
      <c r="AG146" s="40" t="str">
        <f t="shared" si="41"/>
        <v xml:space="preserve"> </v>
      </c>
    </row>
    <row r="147" spans="1:33" ht="15.95" customHeight="1">
      <c r="A147" s="37" t="s">
        <v>11</v>
      </c>
      <c r="B147" s="37" t="s">
        <v>441</v>
      </c>
      <c r="C147" s="37" t="s">
        <v>192</v>
      </c>
      <c r="D147" s="37" t="s">
        <v>447</v>
      </c>
      <c r="E147" s="5">
        <v>3830.6</v>
      </c>
      <c r="F147" s="2">
        <f t="shared" si="42"/>
        <v>6044686.7999999998</v>
      </c>
      <c r="G147" s="35">
        <v>2859416.56</v>
      </c>
      <c r="H147" s="7">
        <v>445521</v>
      </c>
      <c r="I147" s="2">
        <f t="shared" si="43"/>
        <v>334140.75</v>
      </c>
      <c r="J147" s="38">
        <v>358372</v>
      </c>
      <c r="K147" s="38">
        <v>0</v>
      </c>
      <c r="L147" s="38">
        <v>614832</v>
      </c>
      <c r="M147" s="38">
        <v>160926</v>
      </c>
      <c r="N147" s="2">
        <f t="shared" si="34"/>
        <v>4327687.3100000005</v>
      </c>
      <c r="O147" s="8">
        <f t="shared" si="35"/>
        <v>1716999</v>
      </c>
      <c r="P147" s="30">
        <v>33</v>
      </c>
      <c r="Q147" s="30">
        <v>2195</v>
      </c>
      <c r="R147" s="8">
        <f t="shared" si="44"/>
        <v>100685</v>
      </c>
      <c r="S147" s="9">
        <f t="shared" si="45"/>
        <v>280055.16600000003</v>
      </c>
      <c r="T147" s="36">
        <v>174354668</v>
      </c>
      <c r="U147" s="9">
        <f t="shared" si="46"/>
        <v>174354.66800000001</v>
      </c>
      <c r="V147" s="9">
        <f t="shared" si="47"/>
        <v>105700.49800000002</v>
      </c>
      <c r="W147" s="8">
        <f t="shared" si="36"/>
        <v>2114010</v>
      </c>
      <c r="X147" s="8">
        <f t="shared" si="37"/>
        <v>3931694</v>
      </c>
      <c r="Y147" s="11">
        <v>0</v>
      </c>
      <c r="Z147" s="6">
        <v>0</v>
      </c>
      <c r="AA147" s="8">
        <f t="shared" si="38"/>
        <v>3931694</v>
      </c>
      <c r="AB147" s="12">
        <v>0</v>
      </c>
      <c r="AC147" s="12">
        <v>0</v>
      </c>
      <c r="AD147" s="13">
        <f t="shared" si="39"/>
        <v>3931694</v>
      </c>
      <c r="AE147" s="8" t="e">
        <f>IF(#REF!=0," ",#REF!)</f>
        <v>#REF!</v>
      </c>
      <c r="AF147" s="39" t="str">
        <f t="shared" si="40"/>
        <v xml:space="preserve"> </v>
      </c>
      <c r="AG147" s="40" t="str">
        <f t="shared" si="41"/>
        <v xml:space="preserve"> </v>
      </c>
    </row>
    <row r="148" spans="1:33" ht="15.95" customHeight="1">
      <c r="A148" s="37" t="s">
        <v>11</v>
      </c>
      <c r="B148" s="37" t="s">
        <v>441</v>
      </c>
      <c r="C148" s="37" t="s">
        <v>96</v>
      </c>
      <c r="D148" s="37" t="s">
        <v>448</v>
      </c>
      <c r="E148" s="5">
        <v>1615.41</v>
      </c>
      <c r="F148" s="2">
        <f t="shared" si="42"/>
        <v>2549116.98</v>
      </c>
      <c r="G148" s="35">
        <v>201485.28</v>
      </c>
      <c r="H148" s="7">
        <v>174059</v>
      </c>
      <c r="I148" s="2">
        <f t="shared" si="43"/>
        <v>130544.25</v>
      </c>
      <c r="J148" s="38">
        <v>140037</v>
      </c>
      <c r="K148" s="38">
        <v>0</v>
      </c>
      <c r="L148" s="38">
        <v>210827</v>
      </c>
      <c r="M148" s="38">
        <v>85635</v>
      </c>
      <c r="N148" s="2">
        <f t="shared" si="34"/>
        <v>768528.53</v>
      </c>
      <c r="O148" s="8">
        <f t="shared" si="35"/>
        <v>1780588</v>
      </c>
      <c r="P148" s="30">
        <v>57</v>
      </c>
      <c r="Q148" s="30">
        <v>799</v>
      </c>
      <c r="R148" s="8">
        <f t="shared" si="44"/>
        <v>63305</v>
      </c>
      <c r="S148" s="9">
        <f t="shared" si="45"/>
        <v>118102.6251</v>
      </c>
      <c r="T148" s="36">
        <v>12171783</v>
      </c>
      <c r="U148" s="9">
        <f t="shared" si="46"/>
        <v>12171.782999999999</v>
      </c>
      <c r="V148" s="9">
        <f t="shared" si="47"/>
        <v>105930.84210000001</v>
      </c>
      <c r="W148" s="8">
        <f t="shared" si="36"/>
        <v>2118617</v>
      </c>
      <c r="X148" s="8">
        <f t="shared" si="37"/>
        <v>3962510</v>
      </c>
      <c r="Y148" s="11">
        <v>0</v>
      </c>
      <c r="Z148" s="6">
        <v>0</v>
      </c>
      <c r="AA148" s="8">
        <f t="shared" si="38"/>
        <v>3962510</v>
      </c>
      <c r="AB148" s="12">
        <v>0</v>
      </c>
      <c r="AC148" s="12">
        <v>0</v>
      </c>
      <c r="AD148" s="13">
        <f t="shared" si="39"/>
        <v>3962510</v>
      </c>
      <c r="AE148" s="8" t="e">
        <f>IF(#REF!=0," ",#REF!)</f>
        <v>#REF!</v>
      </c>
      <c r="AF148" s="39" t="str">
        <f t="shared" si="40"/>
        <v xml:space="preserve"> </v>
      </c>
      <c r="AG148" s="40" t="str">
        <f t="shared" si="41"/>
        <v xml:space="preserve"> </v>
      </c>
    </row>
    <row r="149" spans="1:33" ht="15.95" customHeight="1">
      <c r="A149" s="37" t="s">
        <v>11</v>
      </c>
      <c r="B149" s="37" t="s">
        <v>441</v>
      </c>
      <c r="C149" s="37" t="s">
        <v>214</v>
      </c>
      <c r="D149" s="37" t="s">
        <v>449</v>
      </c>
      <c r="E149" s="5">
        <v>998.73</v>
      </c>
      <c r="F149" s="2">
        <f t="shared" si="42"/>
        <v>1575995.94</v>
      </c>
      <c r="G149" s="35">
        <v>147301.25</v>
      </c>
      <c r="H149" s="7">
        <v>110373</v>
      </c>
      <c r="I149" s="2">
        <f t="shared" si="43"/>
        <v>82779.75</v>
      </c>
      <c r="J149" s="38">
        <v>88519</v>
      </c>
      <c r="K149" s="38">
        <v>0</v>
      </c>
      <c r="L149" s="38">
        <v>213472</v>
      </c>
      <c r="M149" s="38">
        <v>49010</v>
      </c>
      <c r="N149" s="2">
        <f t="shared" si="34"/>
        <v>581082</v>
      </c>
      <c r="O149" s="8">
        <f t="shared" si="35"/>
        <v>994914</v>
      </c>
      <c r="P149" s="30">
        <v>66</v>
      </c>
      <c r="Q149" s="30">
        <v>437</v>
      </c>
      <c r="R149" s="8">
        <f t="shared" si="44"/>
        <v>40090</v>
      </c>
      <c r="S149" s="9">
        <f t="shared" si="45"/>
        <v>73017.150299999994</v>
      </c>
      <c r="T149" s="36">
        <v>8303340</v>
      </c>
      <c r="U149" s="9">
        <f t="shared" si="46"/>
        <v>8303.34</v>
      </c>
      <c r="V149" s="9">
        <f t="shared" si="47"/>
        <v>64713.810299999997</v>
      </c>
      <c r="W149" s="8">
        <f t="shared" si="36"/>
        <v>1294276</v>
      </c>
      <c r="X149" s="8">
        <f t="shared" si="37"/>
        <v>2329280</v>
      </c>
      <c r="Y149" s="11">
        <v>0</v>
      </c>
      <c r="Z149" s="6">
        <v>0</v>
      </c>
      <c r="AA149" s="8">
        <f t="shared" si="38"/>
        <v>2329280</v>
      </c>
      <c r="AB149" s="12">
        <v>0</v>
      </c>
      <c r="AC149" s="12">
        <v>0</v>
      </c>
      <c r="AD149" s="13">
        <f t="shared" si="39"/>
        <v>2329280</v>
      </c>
      <c r="AE149" s="8" t="e">
        <f>IF(#REF!=0," ",#REF!)</f>
        <v>#REF!</v>
      </c>
      <c r="AF149" s="39" t="str">
        <f t="shared" si="40"/>
        <v xml:space="preserve"> </v>
      </c>
      <c r="AG149" s="40" t="str">
        <f t="shared" si="41"/>
        <v xml:space="preserve"> </v>
      </c>
    </row>
    <row r="150" spans="1:33" ht="15.95" customHeight="1">
      <c r="A150" s="37" t="s">
        <v>11</v>
      </c>
      <c r="B150" s="37" t="s">
        <v>441</v>
      </c>
      <c r="C150" s="37" t="s">
        <v>230</v>
      </c>
      <c r="D150" s="37" t="s">
        <v>450</v>
      </c>
      <c r="E150" s="5">
        <v>467.53</v>
      </c>
      <c r="F150" s="2">
        <f t="shared" si="42"/>
        <v>737762.34</v>
      </c>
      <c r="G150" s="35">
        <v>67316.34</v>
      </c>
      <c r="H150" s="7">
        <v>47126</v>
      </c>
      <c r="I150" s="2">
        <f t="shared" si="43"/>
        <v>35344.5</v>
      </c>
      <c r="J150" s="38">
        <v>37790</v>
      </c>
      <c r="K150" s="38">
        <v>0</v>
      </c>
      <c r="L150" s="38">
        <v>140668</v>
      </c>
      <c r="M150" s="38">
        <v>29487</v>
      </c>
      <c r="N150" s="2">
        <f t="shared" si="34"/>
        <v>310605.83999999997</v>
      </c>
      <c r="O150" s="8">
        <f t="shared" si="35"/>
        <v>427157</v>
      </c>
      <c r="P150" s="30">
        <v>90</v>
      </c>
      <c r="Q150" s="30">
        <v>111</v>
      </c>
      <c r="R150" s="8">
        <f t="shared" si="44"/>
        <v>13886</v>
      </c>
      <c r="S150" s="9">
        <f t="shared" si="45"/>
        <v>34181.118300000002</v>
      </c>
      <c r="T150" s="36">
        <v>4265159</v>
      </c>
      <c r="U150" s="9">
        <f t="shared" si="46"/>
        <v>4265.1589999999997</v>
      </c>
      <c r="V150" s="9">
        <f t="shared" si="47"/>
        <v>29915.959300000002</v>
      </c>
      <c r="W150" s="8">
        <f t="shared" si="36"/>
        <v>598319</v>
      </c>
      <c r="X150" s="8">
        <f t="shared" si="37"/>
        <v>1039362</v>
      </c>
      <c r="Y150" s="11">
        <v>0</v>
      </c>
      <c r="Z150" s="6">
        <v>0</v>
      </c>
      <c r="AA150" s="8">
        <f t="shared" si="38"/>
        <v>1039362</v>
      </c>
      <c r="AB150" s="12">
        <v>0</v>
      </c>
      <c r="AC150" s="12">
        <v>0</v>
      </c>
      <c r="AD150" s="13">
        <f t="shared" si="39"/>
        <v>1039362</v>
      </c>
      <c r="AE150" s="8" t="e">
        <f>IF(#REF!=0," ",#REF!)</f>
        <v>#REF!</v>
      </c>
      <c r="AF150" s="39" t="str">
        <f t="shared" si="40"/>
        <v xml:space="preserve"> </v>
      </c>
      <c r="AG150" s="40" t="str">
        <f t="shared" si="41"/>
        <v xml:space="preserve"> </v>
      </c>
    </row>
    <row r="151" spans="1:33" ht="15.95" customHeight="1">
      <c r="A151" s="37" t="s">
        <v>155</v>
      </c>
      <c r="B151" s="37" t="s">
        <v>451</v>
      </c>
      <c r="C151" s="37" t="s">
        <v>230</v>
      </c>
      <c r="D151" s="37" t="s">
        <v>452</v>
      </c>
      <c r="E151" s="5">
        <v>620.76</v>
      </c>
      <c r="F151" s="2">
        <f t="shared" si="42"/>
        <v>979559.28</v>
      </c>
      <c r="G151" s="35">
        <v>261254.73</v>
      </c>
      <c r="H151" s="7">
        <v>92917</v>
      </c>
      <c r="I151" s="2">
        <f t="shared" si="43"/>
        <v>69687.75</v>
      </c>
      <c r="J151" s="38">
        <v>47508</v>
      </c>
      <c r="K151" s="38">
        <v>405091</v>
      </c>
      <c r="L151" s="38">
        <v>128310</v>
      </c>
      <c r="M151" s="38">
        <v>87648</v>
      </c>
      <c r="N151" s="2">
        <f t="shared" si="34"/>
        <v>999499.48</v>
      </c>
      <c r="O151" s="8">
        <f t="shared" si="35"/>
        <v>0</v>
      </c>
      <c r="P151" s="30">
        <v>139</v>
      </c>
      <c r="Q151" s="30">
        <v>150</v>
      </c>
      <c r="R151" s="8">
        <f t="shared" si="44"/>
        <v>28982</v>
      </c>
      <c r="S151" s="9">
        <f t="shared" si="45"/>
        <v>45383.763599999998</v>
      </c>
      <c r="T151" s="36">
        <v>15740531</v>
      </c>
      <c r="U151" s="9">
        <f t="shared" si="46"/>
        <v>15740.531000000001</v>
      </c>
      <c r="V151" s="9">
        <f t="shared" si="47"/>
        <v>29643.232599999996</v>
      </c>
      <c r="W151" s="8">
        <f t="shared" si="36"/>
        <v>592865</v>
      </c>
      <c r="X151" s="8">
        <f t="shared" si="37"/>
        <v>621847</v>
      </c>
      <c r="Y151" s="11">
        <v>0</v>
      </c>
      <c r="Z151" s="6">
        <v>0</v>
      </c>
      <c r="AA151" s="8">
        <f t="shared" si="38"/>
        <v>621847</v>
      </c>
      <c r="AB151" s="12">
        <v>0</v>
      </c>
      <c r="AC151" s="12">
        <v>0</v>
      </c>
      <c r="AD151" s="13">
        <f t="shared" si="39"/>
        <v>621847</v>
      </c>
      <c r="AE151" s="8" t="e">
        <f>IF(#REF!=0," ",#REF!)</f>
        <v>#REF!</v>
      </c>
      <c r="AF151" s="39">
        <f t="shared" si="40"/>
        <v>1</v>
      </c>
      <c r="AG151" s="40" t="str">
        <f t="shared" si="41"/>
        <v xml:space="preserve"> </v>
      </c>
    </row>
    <row r="152" spans="1:33" ht="15.95" customHeight="1">
      <c r="A152" s="37" t="s">
        <v>155</v>
      </c>
      <c r="B152" s="37" t="s">
        <v>451</v>
      </c>
      <c r="C152" s="37" t="s">
        <v>29</v>
      </c>
      <c r="D152" s="37" t="s">
        <v>453</v>
      </c>
      <c r="E152" s="5">
        <v>832.25</v>
      </c>
      <c r="F152" s="2">
        <f t="shared" si="42"/>
        <v>1313290.5</v>
      </c>
      <c r="G152" s="35">
        <v>385024.14</v>
      </c>
      <c r="H152" s="7">
        <v>117541</v>
      </c>
      <c r="I152" s="2">
        <f t="shared" si="43"/>
        <v>88155.75</v>
      </c>
      <c r="J152" s="38">
        <v>60081</v>
      </c>
      <c r="K152" s="38">
        <v>512388</v>
      </c>
      <c r="L152" s="38">
        <v>186425</v>
      </c>
      <c r="M152" s="38">
        <v>136936</v>
      </c>
      <c r="N152" s="2">
        <f t="shared" si="34"/>
        <v>1369009.8900000001</v>
      </c>
      <c r="O152" s="8">
        <f t="shared" si="35"/>
        <v>0</v>
      </c>
      <c r="P152" s="30">
        <v>130</v>
      </c>
      <c r="Q152" s="30">
        <v>173</v>
      </c>
      <c r="R152" s="8">
        <f t="shared" si="44"/>
        <v>31261</v>
      </c>
      <c r="S152" s="9">
        <f t="shared" si="45"/>
        <v>60845.797500000001</v>
      </c>
      <c r="T152" s="36">
        <v>23696464</v>
      </c>
      <c r="U152" s="9">
        <f t="shared" si="46"/>
        <v>23696.464</v>
      </c>
      <c r="V152" s="9">
        <f t="shared" si="47"/>
        <v>37149.333500000001</v>
      </c>
      <c r="W152" s="8">
        <f t="shared" si="36"/>
        <v>742987</v>
      </c>
      <c r="X152" s="8">
        <f t="shared" si="37"/>
        <v>774248</v>
      </c>
      <c r="Y152" s="11">
        <v>0</v>
      </c>
      <c r="Z152" s="6">
        <v>0</v>
      </c>
      <c r="AA152" s="8">
        <f t="shared" si="38"/>
        <v>774248</v>
      </c>
      <c r="AB152" s="12">
        <v>0</v>
      </c>
      <c r="AC152" s="12">
        <v>0</v>
      </c>
      <c r="AD152" s="13">
        <f t="shared" si="39"/>
        <v>774248</v>
      </c>
      <c r="AE152" s="8" t="e">
        <f>IF(#REF!=0," ",#REF!)</f>
        <v>#REF!</v>
      </c>
      <c r="AF152" s="39">
        <f t="shared" si="40"/>
        <v>1</v>
      </c>
      <c r="AG152" s="40" t="str">
        <f t="shared" si="41"/>
        <v xml:space="preserve"> </v>
      </c>
    </row>
    <row r="153" spans="1:33" ht="15.95" customHeight="1">
      <c r="A153" s="37" t="s">
        <v>155</v>
      </c>
      <c r="B153" s="37" t="s">
        <v>451</v>
      </c>
      <c r="C153" s="37" t="s">
        <v>114</v>
      </c>
      <c r="D153" s="37" t="s">
        <v>454</v>
      </c>
      <c r="E153" s="5">
        <v>243.76</v>
      </c>
      <c r="F153" s="2">
        <f t="shared" si="42"/>
        <v>384653.27999999997</v>
      </c>
      <c r="G153" s="35">
        <v>402290.34</v>
      </c>
      <c r="H153" s="7">
        <v>25186</v>
      </c>
      <c r="I153" s="2">
        <f t="shared" si="43"/>
        <v>18889.5</v>
      </c>
      <c r="J153" s="38">
        <v>12911</v>
      </c>
      <c r="K153" s="38">
        <v>107813</v>
      </c>
      <c r="L153" s="38">
        <v>88170</v>
      </c>
      <c r="M153" s="38">
        <v>65152</v>
      </c>
      <c r="N153" s="2">
        <f t="shared" si="34"/>
        <v>695225.84000000008</v>
      </c>
      <c r="O153" s="8">
        <f t="shared" si="35"/>
        <v>0</v>
      </c>
      <c r="P153" s="30">
        <v>167</v>
      </c>
      <c r="Q153" s="30">
        <v>47</v>
      </c>
      <c r="R153" s="8">
        <f t="shared" si="44"/>
        <v>10910</v>
      </c>
      <c r="S153" s="9">
        <f t="shared" si="45"/>
        <v>17821.293600000001</v>
      </c>
      <c r="T153" s="36">
        <v>24878809</v>
      </c>
      <c r="U153" s="9">
        <f t="shared" si="46"/>
        <v>24878.809000000001</v>
      </c>
      <c r="V153" s="9">
        <f t="shared" si="47"/>
        <v>0</v>
      </c>
      <c r="W153" s="8">
        <f t="shared" si="36"/>
        <v>0</v>
      </c>
      <c r="X153" s="8">
        <f t="shared" si="37"/>
        <v>10910</v>
      </c>
      <c r="Y153" s="11">
        <v>0</v>
      </c>
      <c r="Z153" s="6">
        <v>0</v>
      </c>
      <c r="AA153" s="8">
        <f t="shared" si="38"/>
        <v>10910</v>
      </c>
      <c r="AB153" s="12">
        <v>0</v>
      </c>
      <c r="AC153" s="12">
        <v>0</v>
      </c>
      <c r="AD153" s="13">
        <f t="shared" si="39"/>
        <v>10910</v>
      </c>
      <c r="AE153" s="8" t="e">
        <f>IF(#REF!=0," ",#REF!)</f>
        <v>#REF!</v>
      </c>
      <c r="AF153" s="39">
        <f t="shared" si="40"/>
        <v>1</v>
      </c>
      <c r="AG153" s="40">
        <f t="shared" si="41"/>
        <v>1</v>
      </c>
    </row>
    <row r="154" spans="1:33" ht="15.95" customHeight="1">
      <c r="A154" s="37" t="s">
        <v>188</v>
      </c>
      <c r="B154" s="37" t="s">
        <v>455</v>
      </c>
      <c r="C154" s="37" t="s">
        <v>192</v>
      </c>
      <c r="D154" s="37" t="s">
        <v>456</v>
      </c>
      <c r="E154" s="5">
        <v>387.97</v>
      </c>
      <c r="F154" s="2">
        <f t="shared" si="42"/>
        <v>612216.66</v>
      </c>
      <c r="G154" s="35">
        <v>581686.51</v>
      </c>
      <c r="H154" s="7">
        <v>76699</v>
      </c>
      <c r="I154" s="2">
        <f t="shared" si="43"/>
        <v>57524.25</v>
      </c>
      <c r="J154" s="38">
        <v>33652</v>
      </c>
      <c r="K154" s="38">
        <v>529331</v>
      </c>
      <c r="L154" s="38">
        <v>82848</v>
      </c>
      <c r="M154" s="38">
        <v>53306</v>
      </c>
      <c r="N154" s="2">
        <f t="shared" si="34"/>
        <v>1338347.76</v>
      </c>
      <c r="O154" s="8">
        <f t="shared" si="35"/>
        <v>0</v>
      </c>
      <c r="P154" s="30">
        <v>119</v>
      </c>
      <c r="Q154" s="30">
        <v>123</v>
      </c>
      <c r="R154" s="8">
        <f t="shared" si="44"/>
        <v>20345</v>
      </c>
      <c r="S154" s="9">
        <f t="shared" si="45"/>
        <v>28364.486700000001</v>
      </c>
      <c r="T154" s="36">
        <v>33641995</v>
      </c>
      <c r="U154" s="9">
        <f t="shared" si="46"/>
        <v>33641.995000000003</v>
      </c>
      <c r="V154" s="9">
        <f t="shared" si="47"/>
        <v>0</v>
      </c>
      <c r="W154" s="8">
        <f t="shared" si="36"/>
        <v>0</v>
      </c>
      <c r="X154" s="8">
        <f t="shared" si="37"/>
        <v>20345</v>
      </c>
      <c r="Y154" s="11">
        <v>0</v>
      </c>
      <c r="Z154" s="6">
        <v>0</v>
      </c>
      <c r="AA154" s="8">
        <f t="shared" si="38"/>
        <v>20345</v>
      </c>
      <c r="AB154" s="12">
        <v>48651</v>
      </c>
      <c r="AC154" s="12">
        <v>0</v>
      </c>
      <c r="AD154" s="13">
        <f t="shared" si="39"/>
        <v>68996</v>
      </c>
      <c r="AE154" s="8" t="e">
        <f>IF(#REF!=0," ",#REF!)</f>
        <v>#REF!</v>
      </c>
      <c r="AF154" s="39">
        <f t="shared" si="40"/>
        <v>1</v>
      </c>
      <c r="AG154" s="40">
        <f t="shared" si="41"/>
        <v>1</v>
      </c>
    </row>
    <row r="155" spans="1:33" ht="15.95" customHeight="1">
      <c r="A155" s="37" t="s">
        <v>188</v>
      </c>
      <c r="B155" s="37" t="s">
        <v>455</v>
      </c>
      <c r="C155" s="37" t="s">
        <v>96</v>
      </c>
      <c r="D155" s="37" t="s">
        <v>457</v>
      </c>
      <c r="E155" s="5">
        <v>415.29</v>
      </c>
      <c r="F155" s="2">
        <f t="shared" si="42"/>
        <v>655327.62</v>
      </c>
      <c r="G155" s="35">
        <v>392282.24</v>
      </c>
      <c r="H155" s="7">
        <v>59206</v>
      </c>
      <c r="I155" s="2">
        <f t="shared" si="43"/>
        <v>44404.5</v>
      </c>
      <c r="J155" s="38">
        <v>24705</v>
      </c>
      <c r="K155" s="38">
        <v>389700</v>
      </c>
      <c r="L155" s="38">
        <v>89573</v>
      </c>
      <c r="M155" s="38">
        <v>76400</v>
      </c>
      <c r="N155" s="2">
        <f t="shared" si="34"/>
        <v>1017064.74</v>
      </c>
      <c r="O155" s="8">
        <f t="shared" si="35"/>
        <v>0</v>
      </c>
      <c r="P155" s="30">
        <v>167</v>
      </c>
      <c r="Q155" s="30">
        <v>73</v>
      </c>
      <c r="R155" s="8">
        <f t="shared" si="44"/>
        <v>16945</v>
      </c>
      <c r="S155" s="9">
        <f t="shared" si="45"/>
        <v>30361.851900000001</v>
      </c>
      <c r="T155" s="36">
        <v>22231097</v>
      </c>
      <c r="U155" s="9">
        <f t="shared" si="46"/>
        <v>22231.097000000002</v>
      </c>
      <c r="V155" s="9">
        <f t="shared" si="47"/>
        <v>8130.7548999999999</v>
      </c>
      <c r="W155" s="8">
        <f t="shared" si="36"/>
        <v>162615</v>
      </c>
      <c r="X155" s="8">
        <f t="shared" si="37"/>
        <v>179560</v>
      </c>
      <c r="Y155" s="11">
        <v>0</v>
      </c>
      <c r="Z155" s="6">
        <v>0</v>
      </c>
      <c r="AA155" s="8">
        <f t="shared" si="38"/>
        <v>179560</v>
      </c>
      <c r="AB155" s="12">
        <v>0</v>
      </c>
      <c r="AC155" s="12">
        <v>0</v>
      </c>
      <c r="AD155" s="13">
        <f t="shared" si="39"/>
        <v>179560</v>
      </c>
      <c r="AE155" s="8" t="e">
        <f>IF(#REF!=0," ",#REF!)</f>
        <v>#REF!</v>
      </c>
      <c r="AF155" s="39">
        <f t="shared" si="40"/>
        <v>1</v>
      </c>
      <c r="AG155" s="40" t="str">
        <f t="shared" si="41"/>
        <v xml:space="preserve"> </v>
      </c>
    </row>
    <row r="156" spans="1:33" ht="15.95" customHeight="1">
      <c r="A156" s="37" t="s">
        <v>188</v>
      </c>
      <c r="B156" s="37" t="s">
        <v>455</v>
      </c>
      <c r="C156" s="37" t="s">
        <v>120</v>
      </c>
      <c r="D156" s="37" t="s">
        <v>458</v>
      </c>
      <c r="E156" s="5">
        <v>214.01</v>
      </c>
      <c r="F156" s="2">
        <f t="shared" si="42"/>
        <v>337707.77999999997</v>
      </c>
      <c r="G156" s="35">
        <v>153882.70000000001</v>
      </c>
      <c r="H156" s="7">
        <v>43924</v>
      </c>
      <c r="I156" s="2">
        <f t="shared" si="43"/>
        <v>32943</v>
      </c>
      <c r="J156" s="38">
        <v>16440</v>
      </c>
      <c r="K156" s="38">
        <v>258872</v>
      </c>
      <c r="L156" s="38">
        <v>66912</v>
      </c>
      <c r="M156" s="38">
        <v>18537</v>
      </c>
      <c r="N156" s="2">
        <f t="shared" si="34"/>
        <v>547586.69999999995</v>
      </c>
      <c r="O156" s="8">
        <f t="shared" si="35"/>
        <v>0</v>
      </c>
      <c r="P156" s="30">
        <v>167</v>
      </c>
      <c r="Q156" s="30">
        <v>20</v>
      </c>
      <c r="R156" s="8">
        <f t="shared" si="44"/>
        <v>4643</v>
      </c>
      <c r="S156" s="9">
        <f t="shared" si="45"/>
        <v>15646.2711</v>
      </c>
      <c r="T156" s="36">
        <v>8255510</v>
      </c>
      <c r="U156" s="9">
        <f t="shared" si="46"/>
        <v>8255.51</v>
      </c>
      <c r="V156" s="9">
        <f t="shared" si="47"/>
        <v>7390.7610999999997</v>
      </c>
      <c r="W156" s="8">
        <f t="shared" si="36"/>
        <v>147815</v>
      </c>
      <c r="X156" s="8">
        <f t="shared" si="37"/>
        <v>152458</v>
      </c>
      <c r="Y156" s="11">
        <v>0</v>
      </c>
      <c r="Z156" s="6">
        <v>0</v>
      </c>
      <c r="AA156" s="8">
        <f t="shared" si="38"/>
        <v>152458</v>
      </c>
      <c r="AB156" s="12">
        <v>0</v>
      </c>
      <c r="AC156" s="12">
        <v>0</v>
      </c>
      <c r="AD156" s="13">
        <f t="shared" si="39"/>
        <v>152458</v>
      </c>
      <c r="AE156" s="8" t="e">
        <f>IF(#REF!=0," ",#REF!)</f>
        <v>#REF!</v>
      </c>
      <c r="AF156" s="39">
        <f t="shared" si="40"/>
        <v>1</v>
      </c>
      <c r="AG156" s="40" t="str">
        <f t="shared" si="41"/>
        <v xml:space="preserve"> </v>
      </c>
    </row>
    <row r="157" spans="1:33" ht="15.95" customHeight="1">
      <c r="A157" s="37" t="s">
        <v>188</v>
      </c>
      <c r="B157" s="37" t="s">
        <v>455</v>
      </c>
      <c r="C157" s="37" t="s">
        <v>94</v>
      </c>
      <c r="D157" s="37" t="s">
        <v>459</v>
      </c>
      <c r="E157" s="5">
        <v>683.68</v>
      </c>
      <c r="F157" s="2">
        <f t="shared" si="42"/>
        <v>1078847.04</v>
      </c>
      <c r="G157" s="35">
        <v>379587.02</v>
      </c>
      <c r="H157" s="7">
        <v>105852</v>
      </c>
      <c r="I157" s="2">
        <f t="shared" si="43"/>
        <v>79389</v>
      </c>
      <c r="J157" s="38">
        <v>48616</v>
      </c>
      <c r="K157" s="38">
        <v>761891</v>
      </c>
      <c r="L157" s="38">
        <v>137581</v>
      </c>
      <c r="M157" s="38">
        <v>30304</v>
      </c>
      <c r="N157" s="2">
        <f t="shared" si="34"/>
        <v>1437368.02</v>
      </c>
      <c r="O157" s="8">
        <f t="shared" si="35"/>
        <v>0</v>
      </c>
      <c r="P157" s="30">
        <v>167</v>
      </c>
      <c r="Q157" s="30">
        <v>71</v>
      </c>
      <c r="R157" s="8">
        <f t="shared" si="44"/>
        <v>16481</v>
      </c>
      <c r="S157" s="9">
        <f t="shared" si="45"/>
        <v>49983.844799999999</v>
      </c>
      <c r="T157" s="36">
        <v>22861808</v>
      </c>
      <c r="U157" s="9">
        <f t="shared" si="46"/>
        <v>22861.808000000001</v>
      </c>
      <c r="V157" s="9">
        <f t="shared" si="47"/>
        <v>27122.036799999998</v>
      </c>
      <c r="W157" s="8">
        <f t="shared" si="36"/>
        <v>542441</v>
      </c>
      <c r="X157" s="8">
        <f t="shared" si="37"/>
        <v>558922</v>
      </c>
      <c r="Y157" s="11">
        <v>0</v>
      </c>
      <c r="Z157" s="6">
        <v>0</v>
      </c>
      <c r="AA157" s="8">
        <f t="shared" si="38"/>
        <v>558922</v>
      </c>
      <c r="AB157" s="12">
        <v>0</v>
      </c>
      <c r="AC157" s="12">
        <v>0</v>
      </c>
      <c r="AD157" s="13">
        <f t="shared" si="39"/>
        <v>558922</v>
      </c>
      <c r="AE157" s="8" t="e">
        <f>IF(#REF!=0," ",#REF!)</f>
        <v>#REF!</v>
      </c>
      <c r="AF157" s="39">
        <f t="shared" si="40"/>
        <v>1</v>
      </c>
      <c r="AG157" s="40" t="str">
        <f t="shared" si="41"/>
        <v xml:space="preserve"> </v>
      </c>
    </row>
    <row r="158" spans="1:33" ht="15.95" customHeight="1">
      <c r="A158" s="37" t="s">
        <v>16</v>
      </c>
      <c r="B158" s="37" t="s">
        <v>460</v>
      </c>
      <c r="C158" s="37" t="s">
        <v>51</v>
      </c>
      <c r="D158" s="37" t="s">
        <v>461</v>
      </c>
      <c r="E158" s="5">
        <v>549.37</v>
      </c>
      <c r="F158" s="2">
        <f t="shared" si="42"/>
        <v>866905.86</v>
      </c>
      <c r="G158" s="35">
        <v>256948.08000000002</v>
      </c>
      <c r="H158" s="7">
        <v>59045</v>
      </c>
      <c r="I158" s="2">
        <f t="shared" si="43"/>
        <v>44283.75</v>
      </c>
      <c r="J158" s="38">
        <v>50595</v>
      </c>
      <c r="K158" s="38">
        <v>17996</v>
      </c>
      <c r="L158" s="38">
        <v>189296</v>
      </c>
      <c r="M158" s="38">
        <v>302</v>
      </c>
      <c r="N158" s="2">
        <f t="shared" si="34"/>
        <v>559420.83000000007</v>
      </c>
      <c r="O158" s="8">
        <f t="shared" si="35"/>
        <v>307485</v>
      </c>
      <c r="P158" s="30">
        <v>90</v>
      </c>
      <c r="Q158" s="30">
        <v>118</v>
      </c>
      <c r="R158" s="8">
        <f t="shared" si="44"/>
        <v>14762</v>
      </c>
      <c r="S158" s="9">
        <f t="shared" si="45"/>
        <v>40164.440699999999</v>
      </c>
      <c r="T158" s="36">
        <v>14549721</v>
      </c>
      <c r="U158" s="9">
        <f t="shared" si="46"/>
        <v>14549.721</v>
      </c>
      <c r="V158" s="9">
        <f t="shared" si="47"/>
        <v>25614.719700000001</v>
      </c>
      <c r="W158" s="8">
        <f t="shared" si="36"/>
        <v>512294</v>
      </c>
      <c r="X158" s="8">
        <f t="shared" si="37"/>
        <v>834541</v>
      </c>
      <c r="Y158" s="11">
        <v>0</v>
      </c>
      <c r="Z158" s="6">
        <v>0</v>
      </c>
      <c r="AA158" s="8">
        <f t="shared" si="38"/>
        <v>834541</v>
      </c>
      <c r="AB158" s="12">
        <v>0</v>
      </c>
      <c r="AC158" s="12">
        <v>0</v>
      </c>
      <c r="AD158" s="13">
        <f t="shared" si="39"/>
        <v>834541</v>
      </c>
      <c r="AE158" s="8" t="e">
        <f>IF(#REF!=0," ",#REF!)</f>
        <v>#REF!</v>
      </c>
      <c r="AF158" s="39" t="str">
        <f t="shared" si="40"/>
        <v xml:space="preserve"> </v>
      </c>
      <c r="AG158" s="40" t="str">
        <f t="shared" si="41"/>
        <v xml:space="preserve"> </v>
      </c>
    </row>
    <row r="159" spans="1:33" ht="15.95" customHeight="1">
      <c r="A159" s="37" t="s">
        <v>16</v>
      </c>
      <c r="B159" s="37" t="s">
        <v>460</v>
      </c>
      <c r="C159" s="37" t="s">
        <v>39</v>
      </c>
      <c r="D159" s="37" t="s">
        <v>462</v>
      </c>
      <c r="E159" s="5">
        <v>492.03</v>
      </c>
      <c r="F159" s="2">
        <f t="shared" si="42"/>
        <v>776423.34</v>
      </c>
      <c r="G159" s="35">
        <v>265883.03999999998</v>
      </c>
      <c r="H159" s="7">
        <v>48570</v>
      </c>
      <c r="I159" s="2">
        <f t="shared" si="43"/>
        <v>36427.5</v>
      </c>
      <c r="J159" s="38">
        <v>41623</v>
      </c>
      <c r="K159" s="38">
        <v>14789</v>
      </c>
      <c r="L159" s="38">
        <v>116015</v>
      </c>
      <c r="M159" s="38">
        <v>10427</v>
      </c>
      <c r="N159" s="2">
        <f t="shared" si="34"/>
        <v>485164.54</v>
      </c>
      <c r="O159" s="8">
        <f t="shared" si="35"/>
        <v>291259</v>
      </c>
      <c r="P159" s="30">
        <v>84</v>
      </c>
      <c r="Q159" s="30">
        <v>274</v>
      </c>
      <c r="R159" s="8">
        <f t="shared" si="44"/>
        <v>31992</v>
      </c>
      <c r="S159" s="9">
        <f t="shared" si="45"/>
        <v>35972.313300000002</v>
      </c>
      <c r="T159" s="36">
        <v>14936685</v>
      </c>
      <c r="U159" s="9">
        <f t="shared" si="46"/>
        <v>14936.684999999999</v>
      </c>
      <c r="V159" s="9">
        <f t="shared" si="47"/>
        <v>21035.628300000004</v>
      </c>
      <c r="W159" s="8">
        <f t="shared" si="36"/>
        <v>420713</v>
      </c>
      <c r="X159" s="8">
        <f t="shared" si="37"/>
        <v>743964</v>
      </c>
      <c r="Y159" s="11">
        <v>0</v>
      </c>
      <c r="Z159" s="6">
        <v>0</v>
      </c>
      <c r="AA159" s="8">
        <f t="shared" si="38"/>
        <v>743964</v>
      </c>
      <c r="AB159" s="12">
        <v>0</v>
      </c>
      <c r="AC159" s="12">
        <v>0</v>
      </c>
      <c r="AD159" s="13">
        <f t="shared" si="39"/>
        <v>743964</v>
      </c>
      <c r="AE159" s="8" t="e">
        <f>IF(#REF!=0," ",#REF!)</f>
        <v>#REF!</v>
      </c>
      <c r="AF159" s="39" t="str">
        <f t="shared" si="40"/>
        <v xml:space="preserve"> </v>
      </c>
      <c r="AG159" s="40" t="str">
        <f t="shared" si="41"/>
        <v xml:space="preserve"> </v>
      </c>
    </row>
    <row r="160" spans="1:33" ht="15.95" customHeight="1">
      <c r="A160" s="37" t="s">
        <v>16</v>
      </c>
      <c r="B160" s="37" t="s">
        <v>460</v>
      </c>
      <c r="C160" s="37" t="s">
        <v>94</v>
      </c>
      <c r="D160" s="37" t="s">
        <v>463</v>
      </c>
      <c r="E160" s="5">
        <v>1294.68</v>
      </c>
      <c r="F160" s="2">
        <f t="shared" si="42"/>
        <v>2043005.04</v>
      </c>
      <c r="G160" s="35">
        <v>976592.47000000009</v>
      </c>
      <c r="H160" s="7">
        <v>155437</v>
      </c>
      <c r="I160" s="2">
        <f t="shared" si="43"/>
        <v>116577.75</v>
      </c>
      <c r="J160" s="38">
        <v>133209</v>
      </c>
      <c r="K160" s="38">
        <v>47301</v>
      </c>
      <c r="L160" s="38">
        <v>361890</v>
      </c>
      <c r="M160" s="38">
        <v>926</v>
      </c>
      <c r="N160" s="2">
        <f t="shared" si="34"/>
        <v>1636496.2200000002</v>
      </c>
      <c r="O160" s="8">
        <f t="shared" si="35"/>
        <v>406509</v>
      </c>
      <c r="P160" s="30">
        <v>42</v>
      </c>
      <c r="Q160" s="30">
        <v>727</v>
      </c>
      <c r="R160" s="8">
        <f t="shared" si="44"/>
        <v>42442</v>
      </c>
      <c r="S160" s="9">
        <f t="shared" si="45"/>
        <v>94654.054799999998</v>
      </c>
      <c r="T160" s="36">
        <v>57150581</v>
      </c>
      <c r="U160" s="9">
        <f t="shared" si="46"/>
        <v>57150.580999999998</v>
      </c>
      <c r="V160" s="9">
        <f t="shared" si="47"/>
        <v>37503.4738</v>
      </c>
      <c r="W160" s="8">
        <f t="shared" si="36"/>
        <v>750069</v>
      </c>
      <c r="X160" s="8">
        <f t="shared" si="37"/>
        <v>1199020</v>
      </c>
      <c r="Y160" s="11">
        <v>0</v>
      </c>
      <c r="Z160" s="6">
        <v>0</v>
      </c>
      <c r="AA160" s="8">
        <f t="shared" si="38"/>
        <v>1199020</v>
      </c>
      <c r="AB160" s="12">
        <v>0</v>
      </c>
      <c r="AC160" s="12">
        <v>0</v>
      </c>
      <c r="AD160" s="13">
        <f t="shared" si="39"/>
        <v>1199020</v>
      </c>
      <c r="AE160" s="8" t="e">
        <f>IF(#REF!=0," ",#REF!)</f>
        <v>#REF!</v>
      </c>
      <c r="AF160" s="39" t="str">
        <f t="shared" si="40"/>
        <v xml:space="preserve"> </v>
      </c>
      <c r="AG160" s="40" t="str">
        <f t="shared" si="41"/>
        <v xml:space="preserve"> </v>
      </c>
    </row>
    <row r="161" spans="1:33" ht="15.95" customHeight="1">
      <c r="A161" s="37" t="s">
        <v>16</v>
      </c>
      <c r="B161" s="37" t="s">
        <v>460</v>
      </c>
      <c r="C161" s="37" t="s">
        <v>161</v>
      </c>
      <c r="D161" s="37" t="s">
        <v>464</v>
      </c>
      <c r="E161" s="5">
        <v>550.29999999999995</v>
      </c>
      <c r="F161" s="2">
        <f t="shared" si="42"/>
        <v>868373.39999999991</v>
      </c>
      <c r="G161" s="35">
        <v>246290.75999999998</v>
      </c>
      <c r="H161" s="7">
        <v>56694</v>
      </c>
      <c r="I161" s="2">
        <f t="shared" si="43"/>
        <v>42520.5</v>
      </c>
      <c r="J161" s="38">
        <v>47014</v>
      </c>
      <c r="K161" s="38">
        <v>16922</v>
      </c>
      <c r="L161" s="38">
        <v>160204</v>
      </c>
      <c r="M161" s="38">
        <v>11512</v>
      </c>
      <c r="N161" s="2">
        <f t="shared" si="34"/>
        <v>524463.26</v>
      </c>
      <c r="O161" s="8">
        <f t="shared" si="35"/>
        <v>343910</v>
      </c>
      <c r="P161" s="30">
        <v>95</v>
      </c>
      <c r="Q161" s="30">
        <v>173</v>
      </c>
      <c r="R161" s="8">
        <f t="shared" si="44"/>
        <v>22845</v>
      </c>
      <c r="S161" s="9">
        <f t="shared" si="45"/>
        <v>40232.432999999997</v>
      </c>
      <c r="T161" s="36">
        <v>14754400</v>
      </c>
      <c r="U161" s="9">
        <f t="shared" si="46"/>
        <v>14754.4</v>
      </c>
      <c r="V161" s="9">
        <f t="shared" si="47"/>
        <v>25478.032999999996</v>
      </c>
      <c r="W161" s="8">
        <f t="shared" si="36"/>
        <v>509561</v>
      </c>
      <c r="X161" s="8">
        <f t="shared" si="37"/>
        <v>876316</v>
      </c>
      <c r="Y161" s="11">
        <v>0</v>
      </c>
      <c r="Z161" s="6">
        <v>0</v>
      </c>
      <c r="AA161" s="8">
        <f t="shared" si="38"/>
        <v>876316</v>
      </c>
      <c r="AB161" s="12">
        <v>0</v>
      </c>
      <c r="AC161" s="12">
        <v>0</v>
      </c>
      <c r="AD161" s="13">
        <f t="shared" si="39"/>
        <v>876316</v>
      </c>
      <c r="AE161" s="8" t="e">
        <f>IF(#REF!=0," ",#REF!)</f>
        <v>#REF!</v>
      </c>
      <c r="AF161" s="39" t="str">
        <f t="shared" si="40"/>
        <v xml:space="preserve"> </v>
      </c>
      <c r="AG161" s="40" t="str">
        <f t="shared" si="41"/>
        <v xml:space="preserve"> </v>
      </c>
    </row>
    <row r="162" spans="1:33" ht="15.95" customHeight="1">
      <c r="A162" s="37" t="s">
        <v>16</v>
      </c>
      <c r="B162" s="37" t="s">
        <v>460</v>
      </c>
      <c r="C162" s="37" t="s">
        <v>28</v>
      </c>
      <c r="D162" s="37" t="s">
        <v>465</v>
      </c>
      <c r="E162" s="5">
        <v>900.27</v>
      </c>
      <c r="F162" s="2">
        <f t="shared" si="42"/>
        <v>1420626.06</v>
      </c>
      <c r="G162" s="35">
        <v>730744.15</v>
      </c>
      <c r="H162" s="7">
        <v>101082</v>
      </c>
      <c r="I162" s="2">
        <f t="shared" si="43"/>
        <v>75811.5</v>
      </c>
      <c r="J162" s="38">
        <v>86611</v>
      </c>
      <c r="K162" s="38">
        <v>30823</v>
      </c>
      <c r="L162" s="38">
        <v>217518</v>
      </c>
      <c r="M162" s="38">
        <v>3461</v>
      </c>
      <c r="N162" s="2">
        <f t="shared" si="34"/>
        <v>1144968.6499999999</v>
      </c>
      <c r="O162" s="8">
        <f t="shared" si="35"/>
        <v>275657</v>
      </c>
      <c r="P162" s="30">
        <v>64</v>
      </c>
      <c r="Q162" s="30">
        <v>559</v>
      </c>
      <c r="R162" s="8">
        <f t="shared" si="44"/>
        <v>49729</v>
      </c>
      <c r="S162" s="9">
        <f t="shared" si="45"/>
        <v>65818.739700000006</v>
      </c>
      <c r="T162" s="36">
        <v>45500881</v>
      </c>
      <c r="U162" s="9">
        <f t="shared" si="46"/>
        <v>45500.881000000001</v>
      </c>
      <c r="V162" s="9">
        <f t="shared" si="47"/>
        <v>20317.858700000004</v>
      </c>
      <c r="W162" s="8">
        <f t="shared" si="36"/>
        <v>406357</v>
      </c>
      <c r="X162" s="8">
        <f t="shared" si="37"/>
        <v>731743</v>
      </c>
      <c r="Y162" s="11">
        <v>0</v>
      </c>
      <c r="Z162" s="6">
        <v>0</v>
      </c>
      <c r="AA162" s="8">
        <f t="shared" si="38"/>
        <v>731743</v>
      </c>
      <c r="AB162" s="12">
        <v>0</v>
      </c>
      <c r="AC162" s="12">
        <v>0</v>
      </c>
      <c r="AD162" s="13">
        <f t="shared" si="39"/>
        <v>731743</v>
      </c>
      <c r="AE162" s="8" t="e">
        <f>IF(#REF!=0," ",#REF!)</f>
        <v>#REF!</v>
      </c>
      <c r="AF162" s="39" t="str">
        <f t="shared" si="40"/>
        <v xml:space="preserve"> </v>
      </c>
      <c r="AG162" s="40" t="str">
        <f t="shared" si="41"/>
        <v xml:space="preserve"> </v>
      </c>
    </row>
    <row r="163" spans="1:33" ht="15.95" customHeight="1">
      <c r="A163" s="37" t="s">
        <v>16</v>
      </c>
      <c r="B163" s="37" t="s">
        <v>460</v>
      </c>
      <c r="C163" s="37" t="s">
        <v>71</v>
      </c>
      <c r="D163" s="37" t="s">
        <v>466</v>
      </c>
      <c r="E163" s="5">
        <v>11419.91</v>
      </c>
      <c r="F163" s="2">
        <f t="shared" si="42"/>
        <v>18020617.98</v>
      </c>
      <c r="G163" s="35">
        <v>3658503.08</v>
      </c>
      <c r="H163" s="7">
        <v>1127189</v>
      </c>
      <c r="I163" s="2">
        <f t="shared" si="43"/>
        <v>845391.75</v>
      </c>
      <c r="J163" s="38">
        <v>966001</v>
      </c>
      <c r="K163" s="38">
        <v>342999</v>
      </c>
      <c r="L163" s="38">
        <v>2759903</v>
      </c>
      <c r="M163" s="38">
        <v>0</v>
      </c>
      <c r="N163" s="2">
        <f t="shared" si="34"/>
        <v>8572797.8300000001</v>
      </c>
      <c r="O163" s="8">
        <f t="shared" si="35"/>
        <v>9447820</v>
      </c>
      <c r="P163" s="30">
        <v>33</v>
      </c>
      <c r="Q163" s="30">
        <v>2399</v>
      </c>
      <c r="R163" s="8">
        <f t="shared" si="44"/>
        <v>110042</v>
      </c>
      <c r="S163" s="9">
        <f t="shared" si="45"/>
        <v>834909.62009999994</v>
      </c>
      <c r="T163" s="36">
        <v>216993065</v>
      </c>
      <c r="U163" s="9">
        <f t="shared" si="46"/>
        <v>216993.065</v>
      </c>
      <c r="V163" s="9">
        <f t="shared" si="47"/>
        <v>617916.5551</v>
      </c>
      <c r="W163" s="8">
        <f t="shared" si="36"/>
        <v>12358331</v>
      </c>
      <c r="X163" s="8">
        <f t="shared" si="37"/>
        <v>21916193</v>
      </c>
      <c r="Y163" s="11">
        <v>0</v>
      </c>
      <c r="Z163" s="6">
        <v>0</v>
      </c>
      <c r="AA163" s="8">
        <f t="shared" si="38"/>
        <v>21916193</v>
      </c>
      <c r="AB163" s="12">
        <v>0</v>
      </c>
      <c r="AC163" s="12">
        <v>0</v>
      </c>
      <c r="AD163" s="13">
        <f t="shared" si="39"/>
        <v>21916193</v>
      </c>
      <c r="AE163" s="8" t="e">
        <f>IF(#REF!=0," ",#REF!)</f>
        <v>#REF!</v>
      </c>
      <c r="AF163" s="39" t="str">
        <f t="shared" si="40"/>
        <v xml:space="preserve"> </v>
      </c>
      <c r="AG163" s="40" t="str">
        <f t="shared" si="41"/>
        <v xml:space="preserve"> </v>
      </c>
    </row>
    <row r="164" spans="1:33" ht="15.95" customHeight="1">
      <c r="A164" s="37" t="s">
        <v>16</v>
      </c>
      <c r="B164" s="37" t="s">
        <v>460</v>
      </c>
      <c r="C164" s="37" t="s">
        <v>162</v>
      </c>
      <c r="D164" s="37" t="s">
        <v>467</v>
      </c>
      <c r="E164" s="5">
        <v>537.46</v>
      </c>
      <c r="F164" s="2">
        <f t="shared" si="42"/>
        <v>848111.88</v>
      </c>
      <c r="G164" s="35">
        <v>175369.5</v>
      </c>
      <c r="H164" s="7">
        <v>56577</v>
      </c>
      <c r="I164" s="2">
        <f t="shared" si="43"/>
        <v>42432.75</v>
      </c>
      <c r="J164" s="38">
        <v>48458</v>
      </c>
      <c r="K164" s="38">
        <v>17327</v>
      </c>
      <c r="L164" s="38">
        <v>129154</v>
      </c>
      <c r="M164" s="38">
        <v>2761</v>
      </c>
      <c r="N164" s="2">
        <f t="shared" si="34"/>
        <v>415502.25</v>
      </c>
      <c r="O164" s="8">
        <f t="shared" si="35"/>
        <v>432610</v>
      </c>
      <c r="P164" s="30">
        <v>81</v>
      </c>
      <c r="Q164" s="30">
        <v>208</v>
      </c>
      <c r="R164" s="8">
        <f t="shared" si="44"/>
        <v>23419</v>
      </c>
      <c r="S164" s="9">
        <f t="shared" si="45"/>
        <v>39293.700599999996</v>
      </c>
      <c r="T164" s="36">
        <v>10164028</v>
      </c>
      <c r="U164" s="9">
        <f t="shared" si="46"/>
        <v>10164.028</v>
      </c>
      <c r="V164" s="9">
        <f t="shared" si="47"/>
        <v>29129.672599999998</v>
      </c>
      <c r="W164" s="8">
        <f t="shared" si="36"/>
        <v>582593</v>
      </c>
      <c r="X164" s="8">
        <f t="shared" si="37"/>
        <v>1038622</v>
      </c>
      <c r="Y164" s="11">
        <v>0</v>
      </c>
      <c r="Z164" s="6">
        <v>0</v>
      </c>
      <c r="AA164" s="8">
        <f t="shared" si="38"/>
        <v>1038622</v>
      </c>
      <c r="AB164" s="12">
        <v>0</v>
      </c>
      <c r="AC164" s="12">
        <v>0</v>
      </c>
      <c r="AD164" s="13">
        <f t="shared" si="39"/>
        <v>1038622</v>
      </c>
      <c r="AE164" s="8" t="e">
        <f>IF(#REF!=0," ",#REF!)</f>
        <v>#REF!</v>
      </c>
      <c r="AF164" s="39" t="str">
        <f t="shared" si="40"/>
        <v xml:space="preserve"> </v>
      </c>
      <c r="AG164" s="40" t="str">
        <f t="shared" si="41"/>
        <v xml:space="preserve"> </v>
      </c>
    </row>
    <row r="165" spans="1:33" ht="15.95" customHeight="1">
      <c r="A165" s="37" t="s">
        <v>16</v>
      </c>
      <c r="B165" s="37" t="s">
        <v>460</v>
      </c>
      <c r="C165" s="37" t="s">
        <v>21</v>
      </c>
      <c r="D165" s="37" t="s">
        <v>468</v>
      </c>
      <c r="E165" s="5">
        <v>617.1</v>
      </c>
      <c r="F165" s="2">
        <f t="shared" si="42"/>
        <v>973783.8</v>
      </c>
      <c r="G165" s="35">
        <v>262983.85000000003</v>
      </c>
      <c r="H165" s="7">
        <v>51535</v>
      </c>
      <c r="I165" s="2">
        <f t="shared" si="43"/>
        <v>38651.25</v>
      </c>
      <c r="J165" s="38">
        <v>44182</v>
      </c>
      <c r="K165" s="38">
        <v>15614</v>
      </c>
      <c r="L165" s="38">
        <v>138111</v>
      </c>
      <c r="M165" s="38">
        <v>31822</v>
      </c>
      <c r="N165" s="2">
        <f t="shared" si="34"/>
        <v>531364.10000000009</v>
      </c>
      <c r="O165" s="8">
        <f t="shared" si="35"/>
        <v>442420</v>
      </c>
      <c r="P165" s="30">
        <v>121</v>
      </c>
      <c r="Q165" s="30">
        <v>186</v>
      </c>
      <c r="R165" s="8">
        <f t="shared" si="44"/>
        <v>31283</v>
      </c>
      <c r="S165" s="9">
        <f t="shared" si="45"/>
        <v>45116.180999999997</v>
      </c>
      <c r="T165" s="36">
        <v>15817615</v>
      </c>
      <c r="U165" s="9">
        <f t="shared" si="46"/>
        <v>15817.615</v>
      </c>
      <c r="V165" s="9">
        <f t="shared" si="47"/>
        <v>29298.565999999999</v>
      </c>
      <c r="W165" s="8">
        <f t="shared" si="36"/>
        <v>585971</v>
      </c>
      <c r="X165" s="8">
        <f t="shared" si="37"/>
        <v>1059674</v>
      </c>
      <c r="Y165" s="11">
        <v>0</v>
      </c>
      <c r="Z165" s="6">
        <v>0</v>
      </c>
      <c r="AA165" s="8">
        <f t="shared" si="38"/>
        <v>1059674</v>
      </c>
      <c r="AB165" s="12">
        <v>0</v>
      </c>
      <c r="AC165" s="12">
        <v>0</v>
      </c>
      <c r="AD165" s="13">
        <f t="shared" si="39"/>
        <v>1059674</v>
      </c>
      <c r="AE165" s="8" t="e">
        <f>IF(#REF!=0," ",#REF!)</f>
        <v>#REF!</v>
      </c>
      <c r="AF165" s="39" t="str">
        <f t="shared" si="40"/>
        <v xml:space="preserve"> </v>
      </c>
      <c r="AG165" s="40" t="str">
        <f t="shared" si="41"/>
        <v xml:space="preserve"> </v>
      </c>
    </row>
    <row r="166" spans="1:33" ht="15.95" customHeight="1">
      <c r="A166" s="37" t="s">
        <v>122</v>
      </c>
      <c r="B166" s="37" t="s">
        <v>469</v>
      </c>
      <c r="C166" s="37" t="s">
        <v>119</v>
      </c>
      <c r="D166" s="37" t="s">
        <v>470</v>
      </c>
      <c r="E166" s="5">
        <v>669.07</v>
      </c>
      <c r="F166" s="2">
        <f t="shared" si="42"/>
        <v>1055792.46</v>
      </c>
      <c r="G166" s="35">
        <v>154197.03</v>
      </c>
      <c r="H166" s="7">
        <v>51710</v>
      </c>
      <c r="I166" s="2">
        <f t="shared" si="43"/>
        <v>38782.5</v>
      </c>
      <c r="J166" s="38">
        <v>56761</v>
      </c>
      <c r="K166" s="38">
        <v>0</v>
      </c>
      <c r="L166" s="38">
        <v>0</v>
      </c>
      <c r="M166" s="38">
        <v>7771</v>
      </c>
      <c r="N166" s="2">
        <f t="shared" si="34"/>
        <v>257511.53</v>
      </c>
      <c r="O166" s="8">
        <f t="shared" si="35"/>
        <v>798281</v>
      </c>
      <c r="P166" s="30">
        <v>33</v>
      </c>
      <c r="Q166" s="30">
        <v>399</v>
      </c>
      <c r="R166" s="8">
        <f t="shared" si="44"/>
        <v>18302</v>
      </c>
      <c r="S166" s="9">
        <f t="shared" si="45"/>
        <v>48915.707699999999</v>
      </c>
      <c r="T166" s="36">
        <v>9631295</v>
      </c>
      <c r="U166" s="9">
        <f t="shared" si="46"/>
        <v>9631.2950000000001</v>
      </c>
      <c r="V166" s="9">
        <f t="shared" si="47"/>
        <v>39284.412700000001</v>
      </c>
      <c r="W166" s="8">
        <f t="shared" si="36"/>
        <v>785688</v>
      </c>
      <c r="X166" s="8">
        <f t="shared" si="37"/>
        <v>1602271</v>
      </c>
      <c r="Y166" s="11">
        <v>0</v>
      </c>
      <c r="Z166" s="6">
        <v>0</v>
      </c>
      <c r="AA166" s="8">
        <f t="shared" si="38"/>
        <v>1602271</v>
      </c>
      <c r="AB166" s="12">
        <v>0</v>
      </c>
      <c r="AC166" s="12">
        <v>0</v>
      </c>
      <c r="AD166" s="13">
        <f t="shared" si="39"/>
        <v>1602271</v>
      </c>
      <c r="AE166" s="8" t="e">
        <f>IF(#REF!=0," ",#REF!)</f>
        <v>#REF!</v>
      </c>
      <c r="AF166" s="39" t="str">
        <f t="shared" si="40"/>
        <v xml:space="preserve"> </v>
      </c>
      <c r="AG166" s="40" t="str">
        <f t="shared" si="41"/>
        <v xml:space="preserve"> </v>
      </c>
    </row>
    <row r="167" spans="1:33" ht="15.95" customHeight="1">
      <c r="A167" s="37" t="s">
        <v>122</v>
      </c>
      <c r="B167" s="37" t="s">
        <v>469</v>
      </c>
      <c r="C167" s="37" t="s">
        <v>192</v>
      </c>
      <c r="D167" s="37" t="s">
        <v>471</v>
      </c>
      <c r="E167" s="5">
        <v>1014.95</v>
      </c>
      <c r="F167" s="2">
        <f t="shared" si="42"/>
        <v>1601591.1</v>
      </c>
      <c r="G167" s="35">
        <v>201842.72999999998</v>
      </c>
      <c r="H167" s="7">
        <v>78949</v>
      </c>
      <c r="I167" s="2">
        <f t="shared" si="43"/>
        <v>59211.75</v>
      </c>
      <c r="J167" s="38">
        <v>87825</v>
      </c>
      <c r="K167" s="38">
        <v>298772</v>
      </c>
      <c r="L167" s="38">
        <v>190349</v>
      </c>
      <c r="M167" s="38">
        <v>74248</v>
      </c>
      <c r="N167" s="2">
        <f t="shared" si="34"/>
        <v>912248.48</v>
      </c>
      <c r="O167" s="8">
        <f t="shared" si="35"/>
        <v>689343</v>
      </c>
      <c r="P167" s="30">
        <v>90</v>
      </c>
      <c r="Q167" s="30">
        <v>249</v>
      </c>
      <c r="R167" s="8">
        <f t="shared" si="44"/>
        <v>31150</v>
      </c>
      <c r="S167" s="9">
        <f t="shared" si="45"/>
        <v>74202.994500000001</v>
      </c>
      <c r="T167" s="36">
        <v>12245091</v>
      </c>
      <c r="U167" s="9">
        <f t="shared" si="46"/>
        <v>12245.091</v>
      </c>
      <c r="V167" s="9">
        <f t="shared" si="47"/>
        <v>61957.9035</v>
      </c>
      <c r="W167" s="8">
        <f t="shared" si="36"/>
        <v>1239158</v>
      </c>
      <c r="X167" s="8">
        <f t="shared" si="37"/>
        <v>1959651</v>
      </c>
      <c r="Y167" s="11">
        <v>0</v>
      </c>
      <c r="Z167" s="6">
        <v>0</v>
      </c>
      <c r="AA167" s="8">
        <f t="shared" si="38"/>
        <v>1959651</v>
      </c>
      <c r="AB167" s="12">
        <v>0</v>
      </c>
      <c r="AC167" s="12">
        <v>0</v>
      </c>
      <c r="AD167" s="13">
        <f t="shared" si="39"/>
        <v>1959651</v>
      </c>
      <c r="AE167" s="8" t="e">
        <f>IF(#REF!=0," ",#REF!)</f>
        <v>#REF!</v>
      </c>
      <c r="AF167" s="39" t="str">
        <f t="shared" si="40"/>
        <v xml:space="preserve"> </v>
      </c>
      <c r="AG167" s="40" t="str">
        <f t="shared" si="41"/>
        <v xml:space="preserve"> </v>
      </c>
    </row>
    <row r="168" spans="1:33" ht="15.95" customHeight="1">
      <c r="A168" s="37" t="s">
        <v>122</v>
      </c>
      <c r="B168" s="37" t="s">
        <v>469</v>
      </c>
      <c r="C168" s="37" t="s">
        <v>230</v>
      </c>
      <c r="D168" s="37" t="s">
        <v>472</v>
      </c>
      <c r="E168" s="5">
        <v>468.03</v>
      </c>
      <c r="F168" s="2">
        <f t="shared" si="42"/>
        <v>738551.34</v>
      </c>
      <c r="G168" s="35">
        <v>96121.329999999987</v>
      </c>
      <c r="H168" s="7">
        <v>33064</v>
      </c>
      <c r="I168" s="2">
        <f t="shared" si="43"/>
        <v>24798</v>
      </c>
      <c r="J168" s="38">
        <v>36588</v>
      </c>
      <c r="K168" s="38">
        <v>124810</v>
      </c>
      <c r="L168" s="38">
        <v>93931</v>
      </c>
      <c r="M168" s="38">
        <v>42407</v>
      </c>
      <c r="N168" s="2">
        <f t="shared" si="34"/>
        <v>418655.32999999996</v>
      </c>
      <c r="O168" s="8">
        <f t="shared" si="35"/>
        <v>319896</v>
      </c>
      <c r="P168" s="30">
        <v>77</v>
      </c>
      <c r="Q168" s="30">
        <v>126</v>
      </c>
      <c r="R168" s="8">
        <f t="shared" si="44"/>
        <v>13486</v>
      </c>
      <c r="S168" s="9">
        <f t="shared" si="45"/>
        <v>34217.673300000002</v>
      </c>
      <c r="T168" s="36">
        <v>6044720</v>
      </c>
      <c r="U168" s="9">
        <f t="shared" si="46"/>
        <v>6044.72</v>
      </c>
      <c r="V168" s="9">
        <f t="shared" si="47"/>
        <v>28172.953300000001</v>
      </c>
      <c r="W168" s="8">
        <f t="shared" si="36"/>
        <v>563459</v>
      </c>
      <c r="X168" s="8">
        <f t="shared" si="37"/>
        <v>896841</v>
      </c>
      <c r="Y168" s="11">
        <v>0</v>
      </c>
      <c r="Z168" s="6">
        <v>0</v>
      </c>
      <c r="AA168" s="8">
        <f t="shared" si="38"/>
        <v>896841</v>
      </c>
      <c r="AB168" s="12">
        <v>0</v>
      </c>
      <c r="AC168" s="12">
        <v>0</v>
      </c>
      <c r="AD168" s="13">
        <f t="shared" si="39"/>
        <v>896841</v>
      </c>
      <c r="AE168" s="8" t="e">
        <f>IF(#REF!=0," ",#REF!)</f>
        <v>#REF!</v>
      </c>
      <c r="AF168" s="39" t="str">
        <f t="shared" si="40"/>
        <v xml:space="preserve"> </v>
      </c>
      <c r="AG168" s="40" t="str">
        <f t="shared" si="41"/>
        <v xml:space="preserve"> </v>
      </c>
    </row>
    <row r="169" spans="1:33" ht="15.95" customHeight="1">
      <c r="A169" s="37" t="s">
        <v>122</v>
      </c>
      <c r="B169" s="37" t="s">
        <v>469</v>
      </c>
      <c r="C169" s="37" t="s">
        <v>56</v>
      </c>
      <c r="D169" s="37" t="s">
        <v>473</v>
      </c>
      <c r="E169" s="5">
        <v>675.97</v>
      </c>
      <c r="F169" s="2">
        <f t="shared" si="42"/>
        <v>1066680.6600000001</v>
      </c>
      <c r="G169" s="35">
        <v>202604.69</v>
      </c>
      <c r="H169" s="7">
        <v>53885</v>
      </c>
      <c r="I169" s="2">
        <f t="shared" si="43"/>
        <v>40413.75</v>
      </c>
      <c r="J169" s="38">
        <v>60039</v>
      </c>
      <c r="K169" s="38">
        <v>203866</v>
      </c>
      <c r="L169" s="38">
        <v>181953</v>
      </c>
      <c r="M169" s="38">
        <v>84259</v>
      </c>
      <c r="N169" s="2">
        <f t="shared" si="34"/>
        <v>773135.44</v>
      </c>
      <c r="O169" s="8">
        <f t="shared" si="35"/>
        <v>293545</v>
      </c>
      <c r="P169" s="30">
        <v>90</v>
      </c>
      <c r="Q169" s="30">
        <v>120</v>
      </c>
      <c r="R169" s="8">
        <f t="shared" si="44"/>
        <v>15012</v>
      </c>
      <c r="S169" s="9">
        <f t="shared" si="45"/>
        <v>49420.166700000002</v>
      </c>
      <c r="T169" s="36">
        <v>12651858</v>
      </c>
      <c r="U169" s="9">
        <f t="shared" si="46"/>
        <v>12651.858</v>
      </c>
      <c r="V169" s="9">
        <f t="shared" si="47"/>
        <v>36768.308700000001</v>
      </c>
      <c r="W169" s="8">
        <f t="shared" si="36"/>
        <v>735366</v>
      </c>
      <c r="X169" s="8">
        <f t="shared" si="37"/>
        <v>1043923</v>
      </c>
      <c r="Y169" s="11">
        <v>0</v>
      </c>
      <c r="Z169" s="6">
        <v>0</v>
      </c>
      <c r="AA169" s="8">
        <f t="shared" si="38"/>
        <v>1043923</v>
      </c>
      <c r="AB169" s="12">
        <v>0</v>
      </c>
      <c r="AC169" s="12">
        <v>0</v>
      </c>
      <c r="AD169" s="13">
        <f t="shared" si="39"/>
        <v>1043923</v>
      </c>
      <c r="AE169" s="8" t="e">
        <f>IF(#REF!=0," ",#REF!)</f>
        <v>#REF!</v>
      </c>
      <c r="AF169" s="39" t="str">
        <f t="shared" si="40"/>
        <v xml:space="preserve"> </v>
      </c>
      <c r="AG169" s="40" t="str">
        <f t="shared" si="41"/>
        <v xml:space="preserve"> </v>
      </c>
    </row>
    <row r="170" spans="1:33" ht="15.95" customHeight="1">
      <c r="A170" s="37" t="s">
        <v>122</v>
      </c>
      <c r="B170" s="37" t="s">
        <v>469</v>
      </c>
      <c r="C170" s="37" t="s">
        <v>93</v>
      </c>
      <c r="D170" s="37" t="s">
        <v>474</v>
      </c>
      <c r="E170" s="5">
        <v>1863.82</v>
      </c>
      <c r="F170" s="2">
        <f t="shared" si="42"/>
        <v>2941107.96</v>
      </c>
      <c r="G170" s="35">
        <v>528994.77999999991</v>
      </c>
      <c r="H170" s="7">
        <v>149972</v>
      </c>
      <c r="I170" s="2">
        <f t="shared" si="43"/>
        <v>112479</v>
      </c>
      <c r="J170" s="38">
        <v>166111</v>
      </c>
      <c r="K170" s="38">
        <v>566764</v>
      </c>
      <c r="L170" s="38">
        <v>437328</v>
      </c>
      <c r="M170" s="38">
        <v>174081</v>
      </c>
      <c r="N170" s="2">
        <f t="shared" si="34"/>
        <v>1985757.7799999998</v>
      </c>
      <c r="O170" s="8">
        <f t="shared" si="35"/>
        <v>955350</v>
      </c>
      <c r="P170" s="30">
        <v>59</v>
      </c>
      <c r="Q170" s="30">
        <v>991</v>
      </c>
      <c r="R170" s="8">
        <f t="shared" si="44"/>
        <v>81272</v>
      </c>
      <c r="S170" s="9">
        <f t="shared" si="45"/>
        <v>136263.88020000001</v>
      </c>
      <c r="T170" s="36">
        <v>33058897</v>
      </c>
      <c r="U170" s="9">
        <f t="shared" si="46"/>
        <v>33058.896999999997</v>
      </c>
      <c r="V170" s="9">
        <f t="shared" si="47"/>
        <v>103204.98320000002</v>
      </c>
      <c r="W170" s="8">
        <f t="shared" si="36"/>
        <v>2064100</v>
      </c>
      <c r="X170" s="8">
        <f t="shared" si="37"/>
        <v>3100722</v>
      </c>
      <c r="Y170" s="11">
        <v>0</v>
      </c>
      <c r="Z170" s="6">
        <v>0</v>
      </c>
      <c r="AA170" s="8">
        <f t="shared" si="38"/>
        <v>3100722</v>
      </c>
      <c r="AB170" s="12">
        <v>0</v>
      </c>
      <c r="AC170" s="12">
        <v>0</v>
      </c>
      <c r="AD170" s="13">
        <f t="shared" si="39"/>
        <v>3100722</v>
      </c>
      <c r="AE170" s="8" t="e">
        <f>IF(#REF!=0," ",#REF!)</f>
        <v>#REF!</v>
      </c>
      <c r="AF170" s="39" t="str">
        <f t="shared" si="40"/>
        <v xml:space="preserve"> </v>
      </c>
      <c r="AG170" s="40" t="str">
        <f t="shared" si="41"/>
        <v xml:space="preserve"> </v>
      </c>
    </row>
    <row r="171" spans="1:33" ht="15.95" customHeight="1">
      <c r="A171" s="37" t="s">
        <v>122</v>
      </c>
      <c r="B171" s="37" t="s">
        <v>469</v>
      </c>
      <c r="C171" s="37" t="s">
        <v>39</v>
      </c>
      <c r="D171" s="37" t="s">
        <v>475</v>
      </c>
      <c r="E171" s="5">
        <v>2081.44</v>
      </c>
      <c r="F171" s="2">
        <f t="shared" si="42"/>
        <v>3284512.3200000003</v>
      </c>
      <c r="G171" s="35">
        <v>555326.9</v>
      </c>
      <c r="H171" s="7">
        <v>171876</v>
      </c>
      <c r="I171" s="2">
        <f t="shared" si="43"/>
        <v>128907</v>
      </c>
      <c r="J171" s="38">
        <v>189836</v>
      </c>
      <c r="K171" s="38">
        <v>648758</v>
      </c>
      <c r="L171" s="38">
        <v>554496</v>
      </c>
      <c r="M171" s="38">
        <v>21048</v>
      </c>
      <c r="N171" s="2">
        <f t="shared" si="34"/>
        <v>2098371.9</v>
      </c>
      <c r="O171" s="8">
        <f t="shared" si="35"/>
        <v>1186140</v>
      </c>
      <c r="P171" s="30">
        <v>42</v>
      </c>
      <c r="Q171" s="30">
        <v>689</v>
      </c>
      <c r="R171" s="8">
        <f t="shared" si="44"/>
        <v>40224</v>
      </c>
      <c r="S171" s="9">
        <f t="shared" si="45"/>
        <v>152174.0784</v>
      </c>
      <c r="T171" s="36">
        <v>35643575</v>
      </c>
      <c r="U171" s="9">
        <f t="shared" si="46"/>
        <v>35643.574999999997</v>
      </c>
      <c r="V171" s="9">
        <f t="shared" si="47"/>
        <v>116530.5034</v>
      </c>
      <c r="W171" s="8">
        <f t="shared" si="36"/>
        <v>2330610</v>
      </c>
      <c r="X171" s="8">
        <f t="shared" si="37"/>
        <v>3556974</v>
      </c>
      <c r="Y171" s="11">
        <v>0</v>
      </c>
      <c r="Z171" s="6">
        <v>0</v>
      </c>
      <c r="AA171" s="8">
        <f t="shared" si="38"/>
        <v>3556974</v>
      </c>
      <c r="AB171" s="12">
        <v>0</v>
      </c>
      <c r="AC171" s="12">
        <v>0</v>
      </c>
      <c r="AD171" s="13">
        <f t="shared" si="39"/>
        <v>3556974</v>
      </c>
      <c r="AE171" s="8" t="e">
        <f>IF(#REF!=0," ",#REF!)</f>
        <v>#REF!</v>
      </c>
      <c r="AF171" s="39" t="str">
        <f t="shared" si="40"/>
        <v xml:space="preserve"> </v>
      </c>
      <c r="AG171" s="40" t="str">
        <f t="shared" si="41"/>
        <v xml:space="preserve"> </v>
      </c>
    </row>
    <row r="172" spans="1:33" ht="15.95" customHeight="1">
      <c r="A172" s="37" t="s">
        <v>122</v>
      </c>
      <c r="B172" s="37" t="s">
        <v>469</v>
      </c>
      <c r="C172" s="37" t="s">
        <v>82</v>
      </c>
      <c r="D172" s="37" t="s">
        <v>476</v>
      </c>
      <c r="E172" s="5">
        <v>1058.28</v>
      </c>
      <c r="F172" s="2">
        <f t="shared" si="42"/>
        <v>1669965.8399999999</v>
      </c>
      <c r="G172" s="35">
        <v>853165.45</v>
      </c>
      <c r="H172" s="7">
        <v>82487</v>
      </c>
      <c r="I172" s="2">
        <f t="shared" si="43"/>
        <v>61865.25</v>
      </c>
      <c r="J172" s="38">
        <v>91791</v>
      </c>
      <c r="K172" s="38">
        <v>312020</v>
      </c>
      <c r="L172" s="38">
        <v>300316</v>
      </c>
      <c r="M172" s="38">
        <v>77831</v>
      </c>
      <c r="N172" s="2">
        <f t="shared" si="34"/>
        <v>1696988.7</v>
      </c>
      <c r="O172" s="8">
        <f t="shared" si="35"/>
        <v>0</v>
      </c>
      <c r="P172" s="30">
        <v>81</v>
      </c>
      <c r="Q172" s="30">
        <v>360</v>
      </c>
      <c r="R172" s="8">
        <f t="shared" si="44"/>
        <v>40532</v>
      </c>
      <c r="S172" s="9">
        <f t="shared" si="45"/>
        <v>77370.8508</v>
      </c>
      <c r="T172" s="36">
        <v>53185144</v>
      </c>
      <c r="U172" s="9">
        <f t="shared" si="46"/>
        <v>53185.144</v>
      </c>
      <c r="V172" s="9">
        <f t="shared" si="47"/>
        <v>24185.7068</v>
      </c>
      <c r="W172" s="8">
        <f t="shared" si="36"/>
        <v>483714</v>
      </c>
      <c r="X172" s="8">
        <f t="shared" si="37"/>
        <v>524246</v>
      </c>
      <c r="Y172" s="11">
        <v>0</v>
      </c>
      <c r="Z172" s="6">
        <v>0</v>
      </c>
      <c r="AA172" s="8">
        <f t="shared" si="38"/>
        <v>524246</v>
      </c>
      <c r="AB172" s="12">
        <v>0</v>
      </c>
      <c r="AC172" s="12">
        <v>0</v>
      </c>
      <c r="AD172" s="13">
        <f t="shared" si="39"/>
        <v>524246</v>
      </c>
      <c r="AE172" s="8" t="e">
        <f>IF(#REF!=0," ",#REF!)</f>
        <v>#REF!</v>
      </c>
      <c r="AF172" s="39">
        <f t="shared" si="40"/>
        <v>1</v>
      </c>
      <c r="AG172" s="40" t="str">
        <f t="shared" si="41"/>
        <v xml:space="preserve"> </v>
      </c>
    </row>
    <row r="173" spans="1:33" ht="15.95" customHeight="1">
      <c r="A173" s="37" t="s">
        <v>122</v>
      </c>
      <c r="B173" s="37" t="s">
        <v>469</v>
      </c>
      <c r="C173" s="37" t="s">
        <v>233</v>
      </c>
      <c r="D173" s="37" t="s">
        <v>477</v>
      </c>
      <c r="E173" s="5">
        <v>897.55</v>
      </c>
      <c r="F173" s="2">
        <f t="shared" si="42"/>
        <v>1416333.9</v>
      </c>
      <c r="G173" s="35">
        <v>325614.77999999997</v>
      </c>
      <c r="H173" s="7">
        <v>66983</v>
      </c>
      <c r="I173" s="2">
        <f t="shared" si="43"/>
        <v>50237.25</v>
      </c>
      <c r="J173" s="38">
        <v>73994</v>
      </c>
      <c r="K173" s="38">
        <v>252936</v>
      </c>
      <c r="L173" s="38">
        <v>225998</v>
      </c>
      <c r="M173" s="38">
        <v>174716</v>
      </c>
      <c r="N173" s="2">
        <f t="shared" si="34"/>
        <v>1103496.03</v>
      </c>
      <c r="O173" s="8">
        <f t="shared" si="35"/>
        <v>312838</v>
      </c>
      <c r="P173" s="30">
        <v>90</v>
      </c>
      <c r="Q173" s="30">
        <v>305</v>
      </c>
      <c r="R173" s="8">
        <f t="shared" si="44"/>
        <v>38156</v>
      </c>
      <c r="S173" s="9">
        <f t="shared" si="45"/>
        <v>65619.880499999999</v>
      </c>
      <c r="T173" s="36">
        <v>19943635</v>
      </c>
      <c r="U173" s="9">
        <f t="shared" si="46"/>
        <v>19943.634999999998</v>
      </c>
      <c r="V173" s="9">
        <f t="shared" si="47"/>
        <v>45676.245500000005</v>
      </c>
      <c r="W173" s="8">
        <f t="shared" si="36"/>
        <v>913525</v>
      </c>
      <c r="X173" s="8">
        <f t="shared" si="37"/>
        <v>1264519</v>
      </c>
      <c r="Y173" s="11">
        <v>0</v>
      </c>
      <c r="Z173" s="6">
        <v>0</v>
      </c>
      <c r="AA173" s="8">
        <f t="shared" si="38"/>
        <v>1264519</v>
      </c>
      <c r="AB173" s="12">
        <v>0</v>
      </c>
      <c r="AC173" s="12">
        <v>0</v>
      </c>
      <c r="AD173" s="13">
        <f t="shared" si="39"/>
        <v>1264519</v>
      </c>
      <c r="AE173" s="8" t="e">
        <f>IF(#REF!=0," ",#REF!)</f>
        <v>#REF!</v>
      </c>
      <c r="AF173" s="39" t="str">
        <f t="shared" si="40"/>
        <v xml:space="preserve"> </v>
      </c>
      <c r="AG173" s="40" t="str">
        <f t="shared" si="41"/>
        <v xml:space="preserve"> </v>
      </c>
    </row>
    <row r="174" spans="1:33" ht="15.95" customHeight="1">
      <c r="A174" s="37" t="s">
        <v>196</v>
      </c>
      <c r="B174" s="37" t="s">
        <v>478</v>
      </c>
      <c r="C174" s="37" t="s">
        <v>197</v>
      </c>
      <c r="D174" s="37" t="s">
        <v>479</v>
      </c>
      <c r="E174" s="5">
        <v>320.85000000000002</v>
      </c>
      <c r="F174" s="2">
        <f t="shared" si="42"/>
        <v>506301.30000000005</v>
      </c>
      <c r="G174" s="35">
        <v>129933.26</v>
      </c>
      <c r="H174" s="7">
        <v>24574</v>
      </c>
      <c r="I174" s="2">
        <f t="shared" si="43"/>
        <v>18430.5</v>
      </c>
      <c r="J174" s="38">
        <v>28585</v>
      </c>
      <c r="K174" s="38">
        <v>0</v>
      </c>
      <c r="L174" s="38">
        <v>0</v>
      </c>
      <c r="M174" s="38">
        <v>12433</v>
      </c>
      <c r="N174" s="2">
        <f t="shared" si="34"/>
        <v>189381.76000000001</v>
      </c>
      <c r="O174" s="8">
        <f t="shared" si="35"/>
        <v>316920</v>
      </c>
      <c r="P174" s="30">
        <v>68</v>
      </c>
      <c r="Q174" s="30">
        <v>116</v>
      </c>
      <c r="R174" s="8">
        <f t="shared" si="44"/>
        <v>10964</v>
      </c>
      <c r="S174" s="9">
        <f t="shared" si="45"/>
        <v>23457.343499999999</v>
      </c>
      <c r="T174" s="36">
        <v>7841477</v>
      </c>
      <c r="U174" s="9">
        <f t="shared" si="46"/>
        <v>7841.4769999999999</v>
      </c>
      <c r="V174" s="9">
        <f t="shared" si="47"/>
        <v>15615.8665</v>
      </c>
      <c r="W174" s="8">
        <f t="shared" si="36"/>
        <v>312317</v>
      </c>
      <c r="X174" s="8">
        <f t="shared" si="37"/>
        <v>640201</v>
      </c>
      <c r="Y174" s="11">
        <v>0</v>
      </c>
      <c r="Z174" s="6">
        <v>0</v>
      </c>
      <c r="AA174" s="8">
        <f t="shared" si="38"/>
        <v>640201</v>
      </c>
      <c r="AB174" s="12">
        <v>0</v>
      </c>
      <c r="AC174" s="12">
        <v>0</v>
      </c>
      <c r="AD174" s="13">
        <f t="shared" si="39"/>
        <v>640201</v>
      </c>
      <c r="AE174" s="8" t="e">
        <f>IF(#REF!=0," ",#REF!)</f>
        <v>#REF!</v>
      </c>
      <c r="AF174" s="39" t="str">
        <f t="shared" si="40"/>
        <v xml:space="preserve"> </v>
      </c>
      <c r="AG174" s="40" t="str">
        <f t="shared" si="41"/>
        <v xml:space="preserve"> </v>
      </c>
    </row>
    <row r="175" spans="1:33" ht="15.95" customHeight="1">
      <c r="A175" s="37" t="s">
        <v>196</v>
      </c>
      <c r="B175" s="37" t="s">
        <v>478</v>
      </c>
      <c r="C175" s="37" t="s">
        <v>19</v>
      </c>
      <c r="D175" s="37" t="s">
        <v>480</v>
      </c>
      <c r="E175" s="5">
        <v>323.81</v>
      </c>
      <c r="F175" s="2">
        <f t="shared" si="42"/>
        <v>510972.18</v>
      </c>
      <c r="G175" s="35">
        <v>177236.43999999997</v>
      </c>
      <c r="H175" s="7">
        <v>24916</v>
      </c>
      <c r="I175" s="2">
        <f t="shared" si="43"/>
        <v>18687</v>
      </c>
      <c r="J175" s="38">
        <v>29044</v>
      </c>
      <c r="K175" s="38">
        <v>0</v>
      </c>
      <c r="L175" s="38">
        <v>0</v>
      </c>
      <c r="M175" s="38">
        <v>38133</v>
      </c>
      <c r="N175" s="2">
        <f t="shared" si="34"/>
        <v>263100.43999999994</v>
      </c>
      <c r="O175" s="8">
        <f t="shared" si="35"/>
        <v>247872</v>
      </c>
      <c r="P175" s="30">
        <v>81</v>
      </c>
      <c r="Q175" s="30">
        <v>120</v>
      </c>
      <c r="R175" s="8">
        <f t="shared" si="44"/>
        <v>13511</v>
      </c>
      <c r="S175" s="9">
        <f t="shared" si="45"/>
        <v>23673.749100000001</v>
      </c>
      <c r="T175" s="36">
        <v>10709151</v>
      </c>
      <c r="U175" s="9">
        <f t="shared" si="46"/>
        <v>10709.151</v>
      </c>
      <c r="V175" s="9">
        <f t="shared" si="47"/>
        <v>12964.598100000001</v>
      </c>
      <c r="W175" s="8">
        <f t="shared" si="36"/>
        <v>259292</v>
      </c>
      <c r="X175" s="8">
        <f t="shared" si="37"/>
        <v>520675</v>
      </c>
      <c r="Y175" s="11">
        <v>0</v>
      </c>
      <c r="Z175" s="6">
        <v>0</v>
      </c>
      <c r="AA175" s="8">
        <f t="shared" si="38"/>
        <v>520675</v>
      </c>
      <c r="AB175" s="12">
        <v>0</v>
      </c>
      <c r="AC175" s="12">
        <v>0</v>
      </c>
      <c r="AD175" s="13">
        <f t="shared" si="39"/>
        <v>520675</v>
      </c>
      <c r="AE175" s="8" t="e">
        <f>IF(#REF!=0," ",#REF!)</f>
        <v>#REF!</v>
      </c>
      <c r="AF175" s="39" t="str">
        <f t="shared" si="40"/>
        <v xml:space="preserve"> </v>
      </c>
      <c r="AG175" s="40" t="str">
        <f t="shared" si="41"/>
        <v xml:space="preserve"> </v>
      </c>
    </row>
    <row r="176" spans="1:33" ht="15.95" customHeight="1">
      <c r="A176" s="37" t="s">
        <v>196</v>
      </c>
      <c r="B176" s="37" t="s">
        <v>478</v>
      </c>
      <c r="C176" s="37" t="s">
        <v>20</v>
      </c>
      <c r="D176" s="37" t="s">
        <v>481</v>
      </c>
      <c r="E176" s="5">
        <v>568.15</v>
      </c>
      <c r="F176" s="2">
        <f t="shared" si="42"/>
        <v>896540.7</v>
      </c>
      <c r="G176" s="35">
        <v>102530.26000000001</v>
      </c>
      <c r="H176" s="7">
        <v>42622</v>
      </c>
      <c r="I176" s="2">
        <f t="shared" si="43"/>
        <v>31966.5</v>
      </c>
      <c r="J176" s="38">
        <v>49738</v>
      </c>
      <c r="K176" s="38">
        <v>0</v>
      </c>
      <c r="L176" s="38">
        <v>0</v>
      </c>
      <c r="M176" s="38">
        <v>51551</v>
      </c>
      <c r="N176" s="2">
        <f t="shared" si="34"/>
        <v>235785.76</v>
      </c>
      <c r="O176" s="8">
        <f t="shared" si="35"/>
        <v>660755</v>
      </c>
      <c r="P176" s="30">
        <v>66</v>
      </c>
      <c r="Q176" s="30">
        <v>161</v>
      </c>
      <c r="R176" s="8">
        <f t="shared" si="44"/>
        <v>14770</v>
      </c>
      <c r="S176" s="9">
        <f t="shared" si="45"/>
        <v>41537.446499999998</v>
      </c>
      <c r="T176" s="36">
        <v>6052364</v>
      </c>
      <c r="U176" s="9">
        <f t="shared" si="46"/>
        <v>6052.3639999999996</v>
      </c>
      <c r="V176" s="9">
        <f t="shared" si="47"/>
        <v>35485.082499999997</v>
      </c>
      <c r="W176" s="8">
        <f t="shared" si="36"/>
        <v>709702</v>
      </c>
      <c r="X176" s="8">
        <f t="shared" si="37"/>
        <v>1385227</v>
      </c>
      <c r="Y176" s="11">
        <v>0</v>
      </c>
      <c r="Z176" s="6">
        <v>0</v>
      </c>
      <c r="AA176" s="8">
        <f t="shared" si="38"/>
        <v>1385227</v>
      </c>
      <c r="AB176" s="12">
        <v>0</v>
      </c>
      <c r="AC176" s="12">
        <v>0</v>
      </c>
      <c r="AD176" s="13">
        <f t="shared" si="39"/>
        <v>1385227</v>
      </c>
      <c r="AE176" s="8" t="e">
        <f>IF(#REF!=0," ",#REF!)</f>
        <v>#REF!</v>
      </c>
      <c r="AF176" s="39" t="str">
        <f t="shared" si="40"/>
        <v xml:space="preserve"> </v>
      </c>
      <c r="AG176" s="40" t="str">
        <f t="shared" si="41"/>
        <v xml:space="preserve"> </v>
      </c>
    </row>
    <row r="177" spans="1:33" ht="15.95" customHeight="1">
      <c r="A177" s="37" t="s">
        <v>196</v>
      </c>
      <c r="B177" s="37" t="s">
        <v>478</v>
      </c>
      <c r="C177" s="37" t="s">
        <v>51</v>
      </c>
      <c r="D177" s="37" t="s">
        <v>482</v>
      </c>
      <c r="E177" s="5">
        <v>3987.57</v>
      </c>
      <c r="F177" s="2">
        <f t="shared" si="42"/>
        <v>6292385.46</v>
      </c>
      <c r="G177" s="35">
        <v>1079780.95</v>
      </c>
      <c r="H177" s="7">
        <v>303481</v>
      </c>
      <c r="I177" s="2">
        <f t="shared" si="43"/>
        <v>227610.75</v>
      </c>
      <c r="J177" s="38">
        <v>352358</v>
      </c>
      <c r="K177" s="38">
        <v>885531</v>
      </c>
      <c r="L177" s="38">
        <v>1005582</v>
      </c>
      <c r="M177" s="38">
        <v>12807</v>
      </c>
      <c r="N177" s="2">
        <f t="shared" si="34"/>
        <v>3563669.7</v>
      </c>
      <c r="O177" s="8">
        <f t="shared" si="35"/>
        <v>2728716</v>
      </c>
      <c r="P177" s="30">
        <v>33</v>
      </c>
      <c r="Q177" s="30">
        <v>1089</v>
      </c>
      <c r="R177" s="8">
        <f t="shared" si="44"/>
        <v>49952</v>
      </c>
      <c r="S177" s="9">
        <f t="shared" si="45"/>
        <v>291531.2427</v>
      </c>
      <c r="T177" s="36">
        <v>68427183</v>
      </c>
      <c r="U177" s="9">
        <f t="shared" si="46"/>
        <v>68427.183000000005</v>
      </c>
      <c r="V177" s="9">
        <f t="shared" si="47"/>
        <v>223104.05969999998</v>
      </c>
      <c r="W177" s="8">
        <f t="shared" si="36"/>
        <v>4462081</v>
      </c>
      <c r="X177" s="8">
        <f t="shared" si="37"/>
        <v>7240749</v>
      </c>
      <c r="Y177" s="11">
        <v>0</v>
      </c>
      <c r="Z177" s="6">
        <v>0</v>
      </c>
      <c r="AA177" s="8">
        <f t="shared" si="38"/>
        <v>7240749</v>
      </c>
      <c r="AB177" s="12">
        <v>0</v>
      </c>
      <c r="AC177" s="12">
        <v>0</v>
      </c>
      <c r="AD177" s="13">
        <f t="shared" si="39"/>
        <v>7240749</v>
      </c>
      <c r="AE177" s="8" t="e">
        <f>IF(#REF!=0," ",#REF!)</f>
        <v>#REF!</v>
      </c>
      <c r="AF177" s="39" t="str">
        <f t="shared" si="40"/>
        <v xml:space="preserve"> </v>
      </c>
      <c r="AG177" s="40" t="str">
        <f t="shared" si="41"/>
        <v xml:space="preserve"> </v>
      </c>
    </row>
    <row r="178" spans="1:33" ht="15.95" customHeight="1">
      <c r="A178" s="37" t="s">
        <v>196</v>
      </c>
      <c r="B178" s="37" t="s">
        <v>478</v>
      </c>
      <c r="C178" s="37" t="s">
        <v>192</v>
      </c>
      <c r="D178" s="37" t="s">
        <v>483</v>
      </c>
      <c r="E178" s="5">
        <v>851.53</v>
      </c>
      <c r="F178" s="2">
        <f t="shared" si="42"/>
        <v>1343714.3399999999</v>
      </c>
      <c r="G178" s="35">
        <v>424066.91</v>
      </c>
      <c r="H178" s="7">
        <v>67764</v>
      </c>
      <c r="I178" s="2">
        <f t="shared" si="43"/>
        <v>50823</v>
      </c>
      <c r="J178" s="38">
        <v>78972</v>
      </c>
      <c r="K178" s="38">
        <v>197830</v>
      </c>
      <c r="L178" s="38">
        <v>166506</v>
      </c>
      <c r="M178" s="38">
        <v>57715</v>
      </c>
      <c r="N178" s="2">
        <f t="shared" si="34"/>
        <v>975912.90999999992</v>
      </c>
      <c r="O178" s="8">
        <f t="shared" si="35"/>
        <v>367801</v>
      </c>
      <c r="P178" s="30">
        <v>79</v>
      </c>
      <c r="Q178" s="30">
        <v>301</v>
      </c>
      <c r="R178" s="8">
        <f t="shared" si="44"/>
        <v>33053</v>
      </c>
      <c r="S178" s="9">
        <f t="shared" si="45"/>
        <v>62255.3583</v>
      </c>
      <c r="T178" s="36">
        <v>26455194</v>
      </c>
      <c r="U178" s="9">
        <f t="shared" si="46"/>
        <v>26455.194</v>
      </c>
      <c r="V178" s="9">
        <f t="shared" si="47"/>
        <v>35800.164300000004</v>
      </c>
      <c r="W178" s="8">
        <f t="shared" si="36"/>
        <v>716003</v>
      </c>
      <c r="X178" s="8">
        <f t="shared" si="37"/>
        <v>1116857</v>
      </c>
      <c r="Y178" s="11">
        <v>0</v>
      </c>
      <c r="Z178" s="6">
        <v>0</v>
      </c>
      <c r="AA178" s="8">
        <f t="shared" si="38"/>
        <v>1116857</v>
      </c>
      <c r="AB178" s="12">
        <v>0</v>
      </c>
      <c r="AC178" s="12">
        <v>0</v>
      </c>
      <c r="AD178" s="13">
        <f t="shared" si="39"/>
        <v>1116857</v>
      </c>
      <c r="AE178" s="8" t="e">
        <f>IF(#REF!=0," ",#REF!)</f>
        <v>#REF!</v>
      </c>
      <c r="AF178" s="39" t="str">
        <f t="shared" si="40"/>
        <v xml:space="preserve"> </v>
      </c>
      <c r="AG178" s="40" t="str">
        <f t="shared" si="41"/>
        <v xml:space="preserve"> </v>
      </c>
    </row>
    <row r="179" spans="1:33" ht="15.95" customHeight="1">
      <c r="A179" s="37" t="s">
        <v>196</v>
      </c>
      <c r="B179" s="37" t="s">
        <v>478</v>
      </c>
      <c r="C179" s="37" t="s">
        <v>226</v>
      </c>
      <c r="D179" s="37" t="s">
        <v>484</v>
      </c>
      <c r="E179" s="5">
        <v>786.78</v>
      </c>
      <c r="F179" s="2">
        <f t="shared" si="42"/>
        <v>1241538.8399999999</v>
      </c>
      <c r="G179" s="35">
        <v>276886.16000000003</v>
      </c>
      <c r="H179" s="7">
        <v>61569</v>
      </c>
      <c r="I179" s="2">
        <f t="shared" si="43"/>
        <v>46176.75</v>
      </c>
      <c r="J179" s="38">
        <v>71949</v>
      </c>
      <c r="K179" s="38">
        <v>179098</v>
      </c>
      <c r="L179" s="38">
        <v>198716</v>
      </c>
      <c r="M179" s="38">
        <v>56521</v>
      </c>
      <c r="N179" s="2">
        <f t="shared" si="34"/>
        <v>829346.91</v>
      </c>
      <c r="O179" s="8">
        <f t="shared" si="35"/>
        <v>412192</v>
      </c>
      <c r="P179" s="30">
        <v>64</v>
      </c>
      <c r="Q179" s="30">
        <v>448</v>
      </c>
      <c r="R179" s="8">
        <f t="shared" si="44"/>
        <v>39854</v>
      </c>
      <c r="S179" s="9">
        <f t="shared" si="45"/>
        <v>57521.485800000002</v>
      </c>
      <c r="T179" s="36">
        <v>16914243</v>
      </c>
      <c r="U179" s="9">
        <f t="shared" si="46"/>
        <v>16914.242999999999</v>
      </c>
      <c r="V179" s="9">
        <f t="shared" si="47"/>
        <v>40607.242800000007</v>
      </c>
      <c r="W179" s="8">
        <f t="shared" si="36"/>
        <v>812145</v>
      </c>
      <c r="X179" s="8">
        <f t="shared" si="37"/>
        <v>1264191</v>
      </c>
      <c r="Y179" s="11">
        <v>0</v>
      </c>
      <c r="Z179" s="6">
        <v>0</v>
      </c>
      <c r="AA179" s="8">
        <f t="shared" si="38"/>
        <v>1264191</v>
      </c>
      <c r="AB179" s="12">
        <v>0</v>
      </c>
      <c r="AC179" s="12">
        <v>0</v>
      </c>
      <c r="AD179" s="13">
        <f t="shared" si="39"/>
        <v>1264191</v>
      </c>
      <c r="AE179" s="8" t="e">
        <f>IF(#REF!=0," ",#REF!)</f>
        <v>#REF!</v>
      </c>
      <c r="AF179" s="39" t="str">
        <f t="shared" si="40"/>
        <v xml:space="preserve"> </v>
      </c>
      <c r="AG179" s="40" t="str">
        <f t="shared" si="41"/>
        <v xml:space="preserve"> </v>
      </c>
    </row>
    <row r="180" spans="1:33" ht="15.95" customHeight="1">
      <c r="A180" s="37" t="s">
        <v>196</v>
      </c>
      <c r="B180" s="37" t="s">
        <v>478</v>
      </c>
      <c r="C180" s="37" t="s">
        <v>28</v>
      </c>
      <c r="D180" s="37" t="s">
        <v>485</v>
      </c>
      <c r="E180" s="5">
        <v>549.28</v>
      </c>
      <c r="F180" s="2">
        <f t="shared" si="42"/>
        <v>866763.84</v>
      </c>
      <c r="G180" s="35">
        <v>228334.62999999998</v>
      </c>
      <c r="H180" s="7">
        <v>43249</v>
      </c>
      <c r="I180" s="2">
        <f t="shared" si="43"/>
        <v>32436.75</v>
      </c>
      <c r="J180" s="38">
        <v>50250</v>
      </c>
      <c r="K180" s="38">
        <v>126653</v>
      </c>
      <c r="L180" s="38">
        <v>118391</v>
      </c>
      <c r="M180" s="38">
        <v>84302</v>
      </c>
      <c r="N180" s="2">
        <f t="shared" si="34"/>
        <v>640367.38</v>
      </c>
      <c r="O180" s="8">
        <f t="shared" si="35"/>
        <v>226396</v>
      </c>
      <c r="P180" s="30">
        <v>95</v>
      </c>
      <c r="Q180" s="30">
        <v>144</v>
      </c>
      <c r="R180" s="8">
        <f t="shared" si="44"/>
        <v>19015</v>
      </c>
      <c r="S180" s="9">
        <f t="shared" si="45"/>
        <v>40157.860800000002</v>
      </c>
      <c r="T180" s="36">
        <v>13997355</v>
      </c>
      <c r="U180" s="9">
        <f t="shared" si="46"/>
        <v>13997.355</v>
      </c>
      <c r="V180" s="9">
        <f t="shared" si="47"/>
        <v>26160.505800000003</v>
      </c>
      <c r="W180" s="8">
        <f t="shared" si="36"/>
        <v>523210</v>
      </c>
      <c r="X180" s="8">
        <f t="shared" si="37"/>
        <v>768621</v>
      </c>
      <c r="Y180" s="11">
        <v>0</v>
      </c>
      <c r="Z180" s="6">
        <v>0</v>
      </c>
      <c r="AA180" s="8">
        <f t="shared" si="38"/>
        <v>768621</v>
      </c>
      <c r="AB180" s="12">
        <v>0</v>
      </c>
      <c r="AC180" s="12">
        <v>2276</v>
      </c>
      <c r="AD180" s="13">
        <f t="shared" si="39"/>
        <v>766345</v>
      </c>
      <c r="AE180" s="8" t="e">
        <f>IF(#REF!=0," ",#REF!)</f>
        <v>#REF!</v>
      </c>
      <c r="AF180" s="39" t="str">
        <f t="shared" si="40"/>
        <v xml:space="preserve"> </v>
      </c>
      <c r="AG180" s="40" t="str">
        <f t="shared" si="41"/>
        <v xml:space="preserve"> </v>
      </c>
    </row>
    <row r="181" spans="1:33" ht="15.95" customHeight="1">
      <c r="A181" s="37" t="s">
        <v>196</v>
      </c>
      <c r="B181" s="37" t="s">
        <v>478</v>
      </c>
      <c r="C181" s="37" t="s">
        <v>32</v>
      </c>
      <c r="D181" s="37" t="s">
        <v>486</v>
      </c>
      <c r="E181" s="5">
        <v>930.46</v>
      </c>
      <c r="F181" s="2">
        <f t="shared" si="42"/>
        <v>1468265.8800000001</v>
      </c>
      <c r="G181" s="35">
        <v>300689.43</v>
      </c>
      <c r="H181" s="7">
        <v>72197</v>
      </c>
      <c r="I181" s="2">
        <f t="shared" si="43"/>
        <v>54147.75</v>
      </c>
      <c r="J181" s="38">
        <v>84046</v>
      </c>
      <c r="K181" s="38">
        <v>211056</v>
      </c>
      <c r="L181" s="38">
        <v>213668</v>
      </c>
      <c r="M181" s="38">
        <v>139152</v>
      </c>
      <c r="N181" s="2">
        <f t="shared" si="34"/>
        <v>1002759.1799999999</v>
      </c>
      <c r="O181" s="8">
        <f t="shared" si="35"/>
        <v>465507</v>
      </c>
      <c r="P181" s="30">
        <v>81</v>
      </c>
      <c r="Q181" s="30">
        <v>369</v>
      </c>
      <c r="R181" s="8">
        <f t="shared" si="44"/>
        <v>41546</v>
      </c>
      <c r="S181" s="9">
        <f t="shared" si="45"/>
        <v>68025.930600000007</v>
      </c>
      <c r="T181" s="36">
        <v>18711228</v>
      </c>
      <c r="U181" s="9">
        <f t="shared" si="46"/>
        <v>18711.227999999999</v>
      </c>
      <c r="V181" s="9">
        <f t="shared" si="47"/>
        <v>49314.702600000004</v>
      </c>
      <c r="W181" s="8">
        <f t="shared" si="36"/>
        <v>986294</v>
      </c>
      <c r="X181" s="8">
        <f t="shared" si="37"/>
        <v>1493347</v>
      </c>
      <c r="Y181" s="11">
        <v>0</v>
      </c>
      <c r="Z181" s="6">
        <v>0</v>
      </c>
      <c r="AA181" s="8">
        <f t="shared" si="38"/>
        <v>1493347</v>
      </c>
      <c r="AB181" s="12">
        <v>0</v>
      </c>
      <c r="AC181" s="12">
        <v>0</v>
      </c>
      <c r="AD181" s="13">
        <f t="shared" si="39"/>
        <v>1493347</v>
      </c>
      <c r="AE181" s="8" t="e">
        <f>IF(#REF!=0," ",#REF!)</f>
        <v>#REF!</v>
      </c>
      <c r="AF181" s="39" t="str">
        <f t="shared" si="40"/>
        <v xml:space="preserve"> </v>
      </c>
      <c r="AG181" s="40" t="str">
        <f t="shared" si="41"/>
        <v xml:space="preserve"> </v>
      </c>
    </row>
    <row r="182" spans="1:33" ht="15.95" customHeight="1">
      <c r="A182" s="37" t="s">
        <v>196</v>
      </c>
      <c r="B182" s="37" t="s">
        <v>478</v>
      </c>
      <c r="C182" s="37" t="s">
        <v>33</v>
      </c>
      <c r="D182" s="37" t="s">
        <v>487</v>
      </c>
      <c r="E182" s="5">
        <v>2026.89</v>
      </c>
      <c r="F182" s="2">
        <f t="shared" si="42"/>
        <v>3198432.42</v>
      </c>
      <c r="G182" s="35">
        <v>514538.69</v>
      </c>
      <c r="H182" s="7">
        <v>166894</v>
      </c>
      <c r="I182" s="2">
        <f t="shared" si="43"/>
        <v>125170.5</v>
      </c>
      <c r="J182" s="38">
        <v>194827</v>
      </c>
      <c r="K182" s="38">
        <v>486824</v>
      </c>
      <c r="L182" s="38">
        <v>308211</v>
      </c>
      <c r="M182" s="38">
        <v>130710</v>
      </c>
      <c r="N182" s="2">
        <f t="shared" si="34"/>
        <v>1760281.19</v>
      </c>
      <c r="O182" s="8">
        <f t="shared" si="35"/>
        <v>1438151</v>
      </c>
      <c r="P182" s="30">
        <v>33</v>
      </c>
      <c r="Q182" s="30">
        <v>1133</v>
      </c>
      <c r="R182" s="8">
        <f t="shared" si="44"/>
        <v>51971</v>
      </c>
      <c r="S182" s="9">
        <f t="shared" si="45"/>
        <v>148185.92790000001</v>
      </c>
      <c r="T182" s="36">
        <v>31304143</v>
      </c>
      <c r="U182" s="9">
        <f t="shared" si="46"/>
        <v>31304.143</v>
      </c>
      <c r="V182" s="9">
        <f t="shared" si="47"/>
        <v>116881.78490000001</v>
      </c>
      <c r="W182" s="8">
        <f t="shared" si="36"/>
        <v>2337636</v>
      </c>
      <c r="X182" s="8">
        <f t="shared" si="37"/>
        <v>3827758</v>
      </c>
      <c r="Y182" s="11">
        <v>0</v>
      </c>
      <c r="Z182" s="6">
        <v>0</v>
      </c>
      <c r="AA182" s="8">
        <f t="shared" si="38"/>
        <v>3827758</v>
      </c>
      <c r="AB182" s="12">
        <v>0</v>
      </c>
      <c r="AC182" s="12">
        <v>0</v>
      </c>
      <c r="AD182" s="13">
        <f t="shared" si="39"/>
        <v>3827758</v>
      </c>
      <c r="AE182" s="8" t="e">
        <f>IF(#REF!=0," ",#REF!)</f>
        <v>#REF!</v>
      </c>
      <c r="AF182" s="39" t="str">
        <f t="shared" si="40"/>
        <v xml:space="preserve"> </v>
      </c>
      <c r="AG182" s="40" t="str">
        <f t="shared" si="41"/>
        <v xml:space="preserve"> </v>
      </c>
    </row>
    <row r="183" spans="1:33" ht="15.95" customHeight="1">
      <c r="A183" s="37" t="s">
        <v>196</v>
      </c>
      <c r="B183" s="37" t="s">
        <v>478</v>
      </c>
      <c r="C183" s="37" t="s">
        <v>170</v>
      </c>
      <c r="D183" s="37" t="s">
        <v>488</v>
      </c>
      <c r="E183" s="5">
        <v>2474.31</v>
      </c>
      <c r="F183" s="2">
        <f t="shared" si="42"/>
        <v>3904461.1799999997</v>
      </c>
      <c r="G183" s="35">
        <v>913866.82</v>
      </c>
      <c r="H183" s="7">
        <v>211236</v>
      </c>
      <c r="I183" s="2">
        <f t="shared" si="43"/>
        <v>158427</v>
      </c>
      <c r="J183" s="38">
        <v>246427</v>
      </c>
      <c r="K183" s="38">
        <v>616954</v>
      </c>
      <c r="L183" s="38">
        <v>444162</v>
      </c>
      <c r="M183" s="38">
        <v>137818</v>
      </c>
      <c r="N183" s="2">
        <f t="shared" si="34"/>
        <v>2517654.8199999998</v>
      </c>
      <c r="O183" s="8">
        <f t="shared" si="35"/>
        <v>1386806</v>
      </c>
      <c r="P183" s="30">
        <v>33</v>
      </c>
      <c r="Q183" s="30">
        <v>1255</v>
      </c>
      <c r="R183" s="8">
        <f t="shared" si="44"/>
        <v>57567</v>
      </c>
      <c r="S183" s="9">
        <f t="shared" si="45"/>
        <v>180896.80410000001</v>
      </c>
      <c r="T183" s="36">
        <v>56237958</v>
      </c>
      <c r="U183" s="9">
        <f t="shared" si="46"/>
        <v>56237.957999999999</v>
      </c>
      <c r="V183" s="9">
        <f t="shared" si="47"/>
        <v>124658.84610000001</v>
      </c>
      <c r="W183" s="8">
        <f t="shared" si="36"/>
        <v>2493177</v>
      </c>
      <c r="X183" s="8">
        <f t="shared" si="37"/>
        <v>3937550</v>
      </c>
      <c r="Y183" s="11">
        <v>0</v>
      </c>
      <c r="Z183" s="6">
        <v>0</v>
      </c>
      <c r="AA183" s="8">
        <f t="shared" si="38"/>
        <v>3937550</v>
      </c>
      <c r="AB183" s="12">
        <v>0</v>
      </c>
      <c r="AC183" s="12">
        <v>0</v>
      </c>
      <c r="AD183" s="13">
        <f t="shared" si="39"/>
        <v>3937550</v>
      </c>
      <c r="AE183" s="8" t="e">
        <f>IF(#REF!=0," ",#REF!)</f>
        <v>#REF!</v>
      </c>
      <c r="AF183" s="39" t="str">
        <f t="shared" si="40"/>
        <v xml:space="preserve"> </v>
      </c>
      <c r="AG183" s="40" t="str">
        <f t="shared" si="41"/>
        <v xml:space="preserve"> </v>
      </c>
    </row>
    <row r="184" spans="1:33" ht="15.95" customHeight="1">
      <c r="A184" s="37" t="s">
        <v>196</v>
      </c>
      <c r="B184" s="37" t="s">
        <v>478</v>
      </c>
      <c r="C184" s="37" t="s">
        <v>152</v>
      </c>
      <c r="D184" s="37" t="s">
        <v>489</v>
      </c>
      <c r="E184" s="5">
        <v>479.84</v>
      </c>
      <c r="F184" s="2">
        <f t="shared" si="42"/>
        <v>757187.52</v>
      </c>
      <c r="G184" s="35">
        <v>138907.94</v>
      </c>
      <c r="H184" s="7">
        <v>32299</v>
      </c>
      <c r="I184" s="2">
        <f t="shared" si="43"/>
        <v>24224.25</v>
      </c>
      <c r="J184" s="38">
        <v>37405</v>
      </c>
      <c r="K184" s="38">
        <v>94713</v>
      </c>
      <c r="L184" s="38">
        <v>109683</v>
      </c>
      <c r="M184" s="38">
        <v>132353</v>
      </c>
      <c r="N184" s="2">
        <f t="shared" si="34"/>
        <v>537286.18999999994</v>
      </c>
      <c r="O184" s="8">
        <f t="shared" si="35"/>
        <v>219901</v>
      </c>
      <c r="P184" s="30">
        <v>90</v>
      </c>
      <c r="Q184" s="30">
        <v>163</v>
      </c>
      <c r="R184" s="8">
        <f t="shared" si="44"/>
        <v>20391</v>
      </c>
      <c r="S184" s="9">
        <f t="shared" si="45"/>
        <v>35081.102400000003</v>
      </c>
      <c r="T184" s="36">
        <v>8360761</v>
      </c>
      <c r="U184" s="9">
        <f t="shared" si="46"/>
        <v>8360.7610000000004</v>
      </c>
      <c r="V184" s="9">
        <f t="shared" si="47"/>
        <v>26720.341400000005</v>
      </c>
      <c r="W184" s="8">
        <f t="shared" si="36"/>
        <v>534407</v>
      </c>
      <c r="X184" s="8">
        <f t="shared" si="37"/>
        <v>774699</v>
      </c>
      <c r="Y184" s="11">
        <v>0</v>
      </c>
      <c r="Z184" s="6">
        <v>0</v>
      </c>
      <c r="AA184" s="8">
        <f t="shared" si="38"/>
        <v>774699</v>
      </c>
      <c r="AB184" s="12">
        <v>0</v>
      </c>
      <c r="AC184" s="12">
        <v>0</v>
      </c>
      <c r="AD184" s="13">
        <f t="shared" si="39"/>
        <v>774699</v>
      </c>
      <c r="AE184" s="8" t="e">
        <f>IF(#REF!=0," ",#REF!)</f>
        <v>#REF!</v>
      </c>
      <c r="AF184" s="39" t="str">
        <f t="shared" si="40"/>
        <v xml:space="preserve"> </v>
      </c>
      <c r="AG184" s="40" t="str">
        <f t="shared" si="41"/>
        <v xml:space="preserve"> </v>
      </c>
    </row>
    <row r="185" spans="1:33" ht="15.95" customHeight="1">
      <c r="A185" s="37" t="s">
        <v>196</v>
      </c>
      <c r="B185" s="37" t="s">
        <v>478</v>
      </c>
      <c r="C185" s="37" t="s">
        <v>83</v>
      </c>
      <c r="D185" s="37" t="s">
        <v>490</v>
      </c>
      <c r="E185" s="5">
        <v>767.3</v>
      </c>
      <c r="F185" s="2">
        <f t="shared" si="42"/>
        <v>1210799.3999999999</v>
      </c>
      <c r="G185" s="35">
        <v>391126.71</v>
      </c>
      <c r="H185" s="7">
        <v>55853</v>
      </c>
      <c r="I185" s="2">
        <f t="shared" si="43"/>
        <v>41889.75</v>
      </c>
      <c r="J185" s="38">
        <v>65042</v>
      </c>
      <c r="K185" s="38">
        <v>163294</v>
      </c>
      <c r="L185" s="38">
        <v>157811</v>
      </c>
      <c r="M185" s="38">
        <v>164743</v>
      </c>
      <c r="N185" s="2">
        <f t="shared" si="34"/>
        <v>983906.46</v>
      </c>
      <c r="O185" s="8">
        <f t="shared" si="35"/>
        <v>226893</v>
      </c>
      <c r="P185" s="30">
        <v>86</v>
      </c>
      <c r="Q185" s="30">
        <v>354</v>
      </c>
      <c r="R185" s="8">
        <f t="shared" si="44"/>
        <v>42317</v>
      </c>
      <c r="S185" s="9">
        <f t="shared" si="45"/>
        <v>56097.303</v>
      </c>
      <c r="T185" s="36">
        <v>24143624</v>
      </c>
      <c r="U185" s="9">
        <f t="shared" si="46"/>
        <v>24143.624</v>
      </c>
      <c r="V185" s="9">
        <f t="shared" si="47"/>
        <v>31953.679</v>
      </c>
      <c r="W185" s="8">
        <f t="shared" si="36"/>
        <v>639074</v>
      </c>
      <c r="X185" s="8">
        <f t="shared" si="37"/>
        <v>908284</v>
      </c>
      <c r="Y185" s="11">
        <v>0</v>
      </c>
      <c r="Z185" s="6">
        <v>0</v>
      </c>
      <c r="AA185" s="8">
        <f t="shared" si="38"/>
        <v>908284</v>
      </c>
      <c r="AB185" s="12">
        <v>0</v>
      </c>
      <c r="AC185" s="12">
        <v>0</v>
      </c>
      <c r="AD185" s="13">
        <f t="shared" si="39"/>
        <v>908284</v>
      </c>
      <c r="AE185" s="8" t="e">
        <f>IF(#REF!=0," ",#REF!)</f>
        <v>#REF!</v>
      </c>
      <c r="AF185" s="39" t="str">
        <f t="shared" si="40"/>
        <v xml:space="preserve"> </v>
      </c>
      <c r="AG185" s="40" t="str">
        <f t="shared" si="41"/>
        <v xml:space="preserve"> </v>
      </c>
    </row>
    <row r="186" spans="1:33" ht="15.95" customHeight="1">
      <c r="A186" s="37" t="s">
        <v>57</v>
      </c>
      <c r="B186" s="37" t="s">
        <v>491</v>
      </c>
      <c r="C186" s="37" t="s">
        <v>58</v>
      </c>
      <c r="D186" s="37" t="s">
        <v>492</v>
      </c>
      <c r="E186" s="5">
        <v>624.74</v>
      </c>
      <c r="F186" s="2">
        <f t="shared" si="42"/>
        <v>985839.72</v>
      </c>
      <c r="G186" s="35">
        <v>845922.16</v>
      </c>
      <c r="H186" s="7">
        <v>136050</v>
      </c>
      <c r="I186" s="2">
        <f t="shared" si="43"/>
        <v>102037.5</v>
      </c>
      <c r="J186" s="38">
        <v>45473</v>
      </c>
      <c r="K186" s="38">
        <v>177155</v>
      </c>
      <c r="L186" s="38">
        <v>208601</v>
      </c>
      <c r="M186" s="38">
        <v>95819</v>
      </c>
      <c r="N186" s="2">
        <f t="shared" si="34"/>
        <v>1475007.6600000001</v>
      </c>
      <c r="O186" s="8">
        <f t="shared" si="35"/>
        <v>0</v>
      </c>
      <c r="P186" s="30">
        <v>167</v>
      </c>
      <c r="Q186" s="30">
        <v>91</v>
      </c>
      <c r="R186" s="8">
        <f t="shared" si="44"/>
        <v>21124</v>
      </c>
      <c r="S186" s="9">
        <f t="shared" si="45"/>
        <v>45674.741399999999</v>
      </c>
      <c r="T186" s="36">
        <v>55110309</v>
      </c>
      <c r="U186" s="9">
        <f t="shared" si="46"/>
        <v>55110.309000000001</v>
      </c>
      <c r="V186" s="9">
        <f t="shared" si="47"/>
        <v>0</v>
      </c>
      <c r="W186" s="8">
        <f t="shared" si="36"/>
        <v>0</v>
      </c>
      <c r="X186" s="8">
        <f t="shared" si="37"/>
        <v>21124</v>
      </c>
      <c r="Y186" s="11">
        <v>0</v>
      </c>
      <c r="Z186" s="6">
        <v>0</v>
      </c>
      <c r="AA186" s="8">
        <f t="shared" si="38"/>
        <v>21124</v>
      </c>
      <c r="AB186" s="12">
        <v>0</v>
      </c>
      <c r="AC186" s="12">
        <v>0</v>
      </c>
      <c r="AD186" s="13">
        <f t="shared" si="39"/>
        <v>21124</v>
      </c>
      <c r="AE186" s="8" t="e">
        <f>IF(#REF!=0," ",#REF!)</f>
        <v>#REF!</v>
      </c>
      <c r="AF186" s="39">
        <f t="shared" si="40"/>
        <v>1</v>
      </c>
      <c r="AG186" s="40">
        <f t="shared" si="41"/>
        <v>1</v>
      </c>
    </row>
    <row r="187" spans="1:33" ht="15.95" customHeight="1">
      <c r="A187" s="37" t="s">
        <v>57</v>
      </c>
      <c r="B187" s="37" t="s">
        <v>491</v>
      </c>
      <c r="C187" s="37" t="s">
        <v>59</v>
      </c>
      <c r="D187" s="37" t="s">
        <v>493</v>
      </c>
      <c r="E187" s="5">
        <v>606.55999999999995</v>
      </c>
      <c r="F187" s="2">
        <f t="shared" si="42"/>
        <v>957151.67999999993</v>
      </c>
      <c r="G187" s="35">
        <v>240061.32</v>
      </c>
      <c r="H187" s="7">
        <v>131912</v>
      </c>
      <c r="I187" s="2">
        <f t="shared" si="43"/>
        <v>98934</v>
      </c>
      <c r="J187" s="38">
        <v>44101</v>
      </c>
      <c r="K187" s="38">
        <v>171330</v>
      </c>
      <c r="L187" s="38">
        <v>133913</v>
      </c>
      <c r="M187" s="38">
        <v>28389</v>
      </c>
      <c r="N187" s="2">
        <f t="shared" si="34"/>
        <v>716728.32000000007</v>
      </c>
      <c r="O187" s="8">
        <f t="shared" si="35"/>
        <v>240423</v>
      </c>
      <c r="P187" s="30">
        <v>134</v>
      </c>
      <c r="Q187" s="30">
        <v>118</v>
      </c>
      <c r="R187" s="8">
        <f t="shared" si="44"/>
        <v>21979</v>
      </c>
      <c r="S187" s="9">
        <f t="shared" si="45"/>
        <v>44345.601600000002</v>
      </c>
      <c r="T187" s="36">
        <v>14831277</v>
      </c>
      <c r="U187" s="9">
        <f t="shared" si="46"/>
        <v>14831.277</v>
      </c>
      <c r="V187" s="9">
        <f t="shared" si="47"/>
        <v>29514.3246</v>
      </c>
      <c r="W187" s="8">
        <f t="shared" si="36"/>
        <v>590286</v>
      </c>
      <c r="X187" s="8">
        <f t="shared" si="37"/>
        <v>852688</v>
      </c>
      <c r="Y187" s="11">
        <v>0</v>
      </c>
      <c r="Z187" s="6">
        <v>0</v>
      </c>
      <c r="AA187" s="8">
        <f t="shared" si="38"/>
        <v>852688</v>
      </c>
      <c r="AB187" s="12">
        <v>0</v>
      </c>
      <c r="AC187" s="12">
        <v>0</v>
      </c>
      <c r="AD187" s="13">
        <f t="shared" si="39"/>
        <v>852688</v>
      </c>
      <c r="AE187" s="8" t="e">
        <f>IF(#REF!=0," ",#REF!)</f>
        <v>#REF!</v>
      </c>
      <c r="AF187" s="39" t="str">
        <f t="shared" si="40"/>
        <v xml:space="preserve"> </v>
      </c>
      <c r="AG187" s="40" t="str">
        <f t="shared" si="41"/>
        <v xml:space="preserve"> </v>
      </c>
    </row>
    <row r="188" spans="1:33" ht="15.95" customHeight="1">
      <c r="A188" s="37" t="s">
        <v>57</v>
      </c>
      <c r="B188" s="37" t="s">
        <v>491</v>
      </c>
      <c r="C188" s="37" t="s">
        <v>33</v>
      </c>
      <c r="D188" s="37" t="s">
        <v>494</v>
      </c>
      <c r="E188" s="5">
        <v>463.45</v>
      </c>
      <c r="F188" s="2">
        <f t="shared" si="42"/>
        <v>731324.1</v>
      </c>
      <c r="G188" s="35">
        <v>740324.1</v>
      </c>
      <c r="H188" s="7">
        <v>89544</v>
      </c>
      <c r="I188" s="2">
        <f t="shared" si="43"/>
        <v>67158</v>
      </c>
      <c r="J188" s="38">
        <v>29932</v>
      </c>
      <c r="K188" s="38">
        <v>116277</v>
      </c>
      <c r="L188" s="38">
        <v>90287</v>
      </c>
      <c r="M188" s="38">
        <v>60666</v>
      </c>
      <c r="N188" s="2">
        <f t="shared" si="34"/>
        <v>1104644.1000000001</v>
      </c>
      <c r="O188" s="8">
        <f t="shared" si="35"/>
        <v>0</v>
      </c>
      <c r="P188" s="30">
        <v>139</v>
      </c>
      <c r="Q188" s="30">
        <v>128</v>
      </c>
      <c r="R188" s="8">
        <f t="shared" si="44"/>
        <v>24731</v>
      </c>
      <c r="S188" s="9">
        <f t="shared" si="45"/>
        <v>33882.8295</v>
      </c>
      <c r="T188" s="36">
        <v>48058701</v>
      </c>
      <c r="U188" s="9">
        <f t="shared" si="46"/>
        <v>48058.701000000001</v>
      </c>
      <c r="V188" s="9">
        <f t="shared" si="47"/>
        <v>0</v>
      </c>
      <c r="W188" s="8">
        <f t="shared" si="36"/>
        <v>0</v>
      </c>
      <c r="X188" s="8">
        <f t="shared" si="37"/>
        <v>24731</v>
      </c>
      <c r="Y188" s="11">
        <v>0</v>
      </c>
      <c r="Z188" s="6">
        <v>0</v>
      </c>
      <c r="AA188" s="8">
        <f t="shared" si="38"/>
        <v>24731</v>
      </c>
      <c r="AB188" s="12">
        <v>221879</v>
      </c>
      <c r="AC188" s="12">
        <v>0</v>
      </c>
      <c r="AD188" s="13">
        <f t="shared" si="39"/>
        <v>246610</v>
      </c>
      <c r="AE188" s="8" t="e">
        <f>IF(#REF!=0," ",#REF!)</f>
        <v>#REF!</v>
      </c>
      <c r="AF188" s="39">
        <f t="shared" si="40"/>
        <v>1</v>
      </c>
      <c r="AG188" s="40">
        <f t="shared" si="41"/>
        <v>1</v>
      </c>
    </row>
    <row r="189" spans="1:33" ht="15.95" customHeight="1">
      <c r="A189" s="37" t="s">
        <v>60</v>
      </c>
      <c r="B189" s="37" t="s">
        <v>495</v>
      </c>
      <c r="C189" s="37" t="s">
        <v>51</v>
      </c>
      <c r="D189" s="37" t="s">
        <v>496</v>
      </c>
      <c r="E189" s="5">
        <v>1279.73</v>
      </c>
      <c r="F189" s="2">
        <f t="shared" si="42"/>
        <v>2019413.94</v>
      </c>
      <c r="G189" s="35">
        <v>265095.12</v>
      </c>
      <c r="H189" s="7">
        <v>77448</v>
      </c>
      <c r="I189" s="2">
        <f t="shared" si="43"/>
        <v>58086</v>
      </c>
      <c r="J189" s="38">
        <v>100124</v>
      </c>
      <c r="K189" s="38">
        <v>1448</v>
      </c>
      <c r="L189" s="38">
        <v>262398</v>
      </c>
      <c r="M189" s="38">
        <v>64142</v>
      </c>
      <c r="N189" s="2">
        <f t="shared" si="34"/>
        <v>751293.12</v>
      </c>
      <c r="O189" s="8">
        <f t="shared" si="35"/>
        <v>1268121</v>
      </c>
      <c r="P189" s="30">
        <v>117</v>
      </c>
      <c r="Q189" s="30">
        <v>283</v>
      </c>
      <c r="R189" s="8">
        <f t="shared" si="44"/>
        <v>46024</v>
      </c>
      <c r="S189" s="9">
        <f t="shared" si="45"/>
        <v>93561.060299999997</v>
      </c>
      <c r="T189" s="36">
        <v>15278820</v>
      </c>
      <c r="U189" s="9">
        <f t="shared" si="46"/>
        <v>15278.82</v>
      </c>
      <c r="V189" s="9">
        <f t="shared" si="47"/>
        <v>78282.240300000005</v>
      </c>
      <c r="W189" s="8">
        <f t="shared" si="36"/>
        <v>1565645</v>
      </c>
      <c r="X189" s="8">
        <f t="shared" si="37"/>
        <v>2879790</v>
      </c>
      <c r="Y189" s="11">
        <v>0</v>
      </c>
      <c r="Z189" s="6">
        <v>0</v>
      </c>
      <c r="AA189" s="8">
        <f t="shared" si="38"/>
        <v>2879790</v>
      </c>
      <c r="AB189" s="12">
        <v>0</v>
      </c>
      <c r="AC189" s="12">
        <v>0</v>
      </c>
      <c r="AD189" s="13">
        <f t="shared" si="39"/>
        <v>2879790</v>
      </c>
      <c r="AE189" s="8" t="e">
        <f>IF(#REF!=0," ",#REF!)</f>
        <v>#REF!</v>
      </c>
      <c r="AF189" s="39" t="str">
        <f t="shared" si="40"/>
        <v xml:space="preserve"> </v>
      </c>
      <c r="AG189" s="40" t="str">
        <f t="shared" si="41"/>
        <v xml:space="preserve"> </v>
      </c>
    </row>
    <row r="190" spans="1:33" ht="15.95" customHeight="1">
      <c r="A190" s="37" t="s">
        <v>60</v>
      </c>
      <c r="B190" s="37" t="s">
        <v>495</v>
      </c>
      <c r="C190" s="37" t="s">
        <v>96</v>
      </c>
      <c r="D190" s="37" t="s">
        <v>497</v>
      </c>
      <c r="E190" s="5">
        <v>456.01</v>
      </c>
      <c r="F190" s="2">
        <f t="shared" si="42"/>
        <v>719583.78</v>
      </c>
      <c r="G190" s="35">
        <v>135800.67000000001</v>
      </c>
      <c r="H190" s="7">
        <v>19690</v>
      </c>
      <c r="I190" s="2">
        <f t="shared" si="43"/>
        <v>14767.5</v>
      </c>
      <c r="J190" s="38">
        <v>37224</v>
      </c>
      <c r="K190" s="38">
        <v>536</v>
      </c>
      <c r="L190" s="38">
        <v>114292</v>
      </c>
      <c r="M190" s="38">
        <v>68196</v>
      </c>
      <c r="N190" s="2">
        <f t="shared" si="34"/>
        <v>370816.17000000004</v>
      </c>
      <c r="O190" s="8">
        <f t="shared" si="35"/>
        <v>348768</v>
      </c>
      <c r="P190" s="30">
        <v>167</v>
      </c>
      <c r="Q190" s="30">
        <v>36</v>
      </c>
      <c r="R190" s="8">
        <f t="shared" si="44"/>
        <v>8357</v>
      </c>
      <c r="S190" s="9">
        <f t="shared" si="45"/>
        <v>33338.891100000001</v>
      </c>
      <c r="T190" s="36">
        <v>7909183</v>
      </c>
      <c r="U190" s="9">
        <f t="shared" si="46"/>
        <v>7909.183</v>
      </c>
      <c r="V190" s="9">
        <f t="shared" si="47"/>
        <v>25429.7081</v>
      </c>
      <c r="W190" s="8">
        <f t="shared" si="36"/>
        <v>508594</v>
      </c>
      <c r="X190" s="8">
        <f t="shared" si="37"/>
        <v>865719</v>
      </c>
      <c r="Y190" s="11">
        <v>0</v>
      </c>
      <c r="Z190" s="6">
        <v>0</v>
      </c>
      <c r="AA190" s="8">
        <f t="shared" si="38"/>
        <v>865719</v>
      </c>
      <c r="AB190" s="12">
        <v>0</v>
      </c>
      <c r="AC190" s="12">
        <v>2691</v>
      </c>
      <c r="AD190" s="13">
        <f t="shared" si="39"/>
        <v>863028</v>
      </c>
      <c r="AE190" s="8" t="e">
        <f>IF(#REF!=0," ",#REF!)</f>
        <v>#REF!</v>
      </c>
      <c r="AF190" s="39" t="str">
        <f t="shared" si="40"/>
        <v xml:space="preserve"> </v>
      </c>
      <c r="AG190" s="40" t="str">
        <f t="shared" si="41"/>
        <v xml:space="preserve"> </v>
      </c>
    </row>
    <row r="191" spans="1:33" ht="15.95" customHeight="1">
      <c r="A191" s="37" t="s">
        <v>126</v>
      </c>
      <c r="B191" s="37" t="s">
        <v>498</v>
      </c>
      <c r="C191" s="37" t="s">
        <v>127</v>
      </c>
      <c r="D191" s="37" t="s">
        <v>499</v>
      </c>
      <c r="E191" s="5">
        <v>1111.79</v>
      </c>
      <c r="F191" s="2">
        <f t="shared" si="42"/>
        <v>1754404.6199999999</v>
      </c>
      <c r="G191" s="35">
        <v>280012.99999999994</v>
      </c>
      <c r="H191" s="7">
        <v>72531</v>
      </c>
      <c r="I191" s="2">
        <f t="shared" si="43"/>
        <v>54398.25</v>
      </c>
      <c r="J191" s="38">
        <v>77734</v>
      </c>
      <c r="K191" s="38">
        <v>2610</v>
      </c>
      <c r="L191" s="38">
        <v>251740</v>
      </c>
      <c r="M191" s="38">
        <v>88248</v>
      </c>
      <c r="N191" s="2">
        <f t="shared" si="34"/>
        <v>754743.25</v>
      </c>
      <c r="O191" s="8">
        <f t="shared" si="35"/>
        <v>999661</v>
      </c>
      <c r="P191" s="30">
        <v>167</v>
      </c>
      <c r="Q191" s="30">
        <v>126</v>
      </c>
      <c r="R191" s="8">
        <f t="shared" si="44"/>
        <v>29248</v>
      </c>
      <c r="S191" s="9">
        <f t="shared" si="45"/>
        <v>81282.966899999999</v>
      </c>
      <c r="T191" s="36">
        <v>16867176</v>
      </c>
      <c r="U191" s="9">
        <f t="shared" si="46"/>
        <v>16867.175999999999</v>
      </c>
      <c r="V191" s="9">
        <f t="shared" si="47"/>
        <v>64415.7909</v>
      </c>
      <c r="W191" s="8">
        <f t="shared" si="36"/>
        <v>1288316</v>
      </c>
      <c r="X191" s="8">
        <f t="shared" si="37"/>
        <v>2317225</v>
      </c>
      <c r="Y191" s="11">
        <v>0</v>
      </c>
      <c r="Z191" s="6">
        <v>0</v>
      </c>
      <c r="AA191" s="8">
        <f t="shared" si="38"/>
        <v>2317225</v>
      </c>
      <c r="AB191" s="12">
        <v>0</v>
      </c>
      <c r="AC191" s="12">
        <v>0</v>
      </c>
      <c r="AD191" s="13">
        <f t="shared" si="39"/>
        <v>2317225</v>
      </c>
      <c r="AE191" s="8" t="e">
        <f>IF(#REF!=0," ",#REF!)</f>
        <v>#REF!</v>
      </c>
      <c r="AF191" s="39" t="str">
        <f t="shared" si="40"/>
        <v xml:space="preserve"> </v>
      </c>
      <c r="AG191" s="40" t="str">
        <f t="shared" si="41"/>
        <v xml:space="preserve"> </v>
      </c>
    </row>
    <row r="192" spans="1:33" ht="15.95" customHeight="1">
      <c r="A192" s="37" t="s">
        <v>128</v>
      </c>
      <c r="B192" s="37" t="s">
        <v>500</v>
      </c>
      <c r="C192" s="37" t="s">
        <v>51</v>
      </c>
      <c r="D192" s="37" t="s">
        <v>501</v>
      </c>
      <c r="E192" s="5">
        <v>876.89</v>
      </c>
      <c r="F192" s="2">
        <f t="shared" si="42"/>
        <v>1383732.42</v>
      </c>
      <c r="G192" s="35">
        <v>598144.74</v>
      </c>
      <c r="H192" s="7">
        <v>163175</v>
      </c>
      <c r="I192" s="2">
        <f t="shared" si="43"/>
        <v>122381.25</v>
      </c>
      <c r="J192" s="38">
        <v>65908</v>
      </c>
      <c r="K192" s="38">
        <v>364953</v>
      </c>
      <c r="L192" s="38">
        <v>206841</v>
      </c>
      <c r="M192" s="38">
        <v>168070</v>
      </c>
      <c r="N192" s="2">
        <f t="shared" si="34"/>
        <v>1526297.99</v>
      </c>
      <c r="O192" s="8">
        <f t="shared" si="35"/>
        <v>0</v>
      </c>
      <c r="P192" s="30">
        <v>167</v>
      </c>
      <c r="Q192" s="30">
        <v>143</v>
      </c>
      <c r="R192" s="8">
        <f t="shared" si="44"/>
        <v>33195</v>
      </c>
      <c r="S192" s="9">
        <f t="shared" si="45"/>
        <v>64109.427900000002</v>
      </c>
      <c r="T192" s="36">
        <v>39697475</v>
      </c>
      <c r="U192" s="9">
        <f t="shared" si="46"/>
        <v>39697.474999999999</v>
      </c>
      <c r="V192" s="9">
        <f t="shared" si="47"/>
        <v>24411.952900000004</v>
      </c>
      <c r="W192" s="8">
        <f t="shared" si="36"/>
        <v>488239</v>
      </c>
      <c r="X192" s="8">
        <f t="shared" si="37"/>
        <v>521434</v>
      </c>
      <c r="Y192" s="11">
        <v>0</v>
      </c>
      <c r="Z192" s="6">
        <v>0</v>
      </c>
      <c r="AA192" s="8">
        <f t="shared" si="38"/>
        <v>521434</v>
      </c>
      <c r="AB192" s="12">
        <v>0</v>
      </c>
      <c r="AC192" s="12">
        <v>0</v>
      </c>
      <c r="AD192" s="13">
        <f t="shared" si="39"/>
        <v>521434</v>
      </c>
      <c r="AE192" s="8" t="e">
        <f>IF(#REF!=0," ",#REF!)</f>
        <v>#REF!</v>
      </c>
      <c r="AF192" s="39">
        <f t="shared" si="40"/>
        <v>1</v>
      </c>
      <c r="AG192" s="40" t="str">
        <f t="shared" si="41"/>
        <v xml:space="preserve"> </v>
      </c>
    </row>
    <row r="193" spans="1:33" ht="15.95" customHeight="1">
      <c r="A193" s="37" t="s">
        <v>128</v>
      </c>
      <c r="B193" s="37" t="s">
        <v>500</v>
      </c>
      <c r="C193" s="37" t="s">
        <v>214</v>
      </c>
      <c r="D193" s="37" t="s">
        <v>502</v>
      </c>
      <c r="E193" s="5">
        <v>620.91999999999996</v>
      </c>
      <c r="F193" s="2">
        <f t="shared" si="42"/>
        <v>979811.75999999989</v>
      </c>
      <c r="G193" s="35">
        <v>388480.29</v>
      </c>
      <c r="H193" s="7">
        <v>100629</v>
      </c>
      <c r="I193" s="2">
        <f t="shared" si="43"/>
        <v>75471.75</v>
      </c>
      <c r="J193" s="38">
        <v>41336</v>
      </c>
      <c r="K193" s="38">
        <v>227917</v>
      </c>
      <c r="L193" s="38">
        <v>152553</v>
      </c>
      <c r="M193" s="38">
        <v>107476</v>
      </c>
      <c r="N193" s="2">
        <f t="shared" si="34"/>
        <v>993234.04</v>
      </c>
      <c r="O193" s="8">
        <f t="shared" si="35"/>
        <v>0</v>
      </c>
      <c r="P193" s="30">
        <v>167</v>
      </c>
      <c r="Q193" s="30">
        <v>49</v>
      </c>
      <c r="R193" s="8">
        <f t="shared" si="44"/>
        <v>11374</v>
      </c>
      <c r="S193" s="9">
        <f t="shared" si="45"/>
        <v>45395.461199999998</v>
      </c>
      <c r="T193" s="36">
        <v>25898686</v>
      </c>
      <c r="U193" s="9">
        <f t="shared" si="46"/>
        <v>25898.686000000002</v>
      </c>
      <c r="V193" s="9">
        <f t="shared" si="47"/>
        <v>19496.775199999996</v>
      </c>
      <c r="W193" s="8">
        <f t="shared" si="36"/>
        <v>389936</v>
      </c>
      <c r="X193" s="8">
        <f t="shared" si="37"/>
        <v>401310</v>
      </c>
      <c r="Y193" s="11">
        <v>0</v>
      </c>
      <c r="Z193" s="6">
        <v>0</v>
      </c>
      <c r="AA193" s="8">
        <f t="shared" si="38"/>
        <v>401310</v>
      </c>
      <c r="AB193" s="12">
        <v>0</v>
      </c>
      <c r="AC193" s="12">
        <v>0</v>
      </c>
      <c r="AD193" s="13">
        <f t="shared" si="39"/>
        <v>401310</v>
      </c>
      <c r="AE193" s="8" t="e">
        <f>IF(#REF!=0," ",#REF!)</f>
        <v>#REF!</v>
      </c>
      <c r="AF193" s="39">
        <f t="shared" si="40"/>
        <v>1</v>
      </c>
      <c r="AG193" s="40" t="str">
        <f t="shared" si="41"/>
        <v xml:space="preserve"> </v>
      </c>
    </row>
    <row r="194" spans="1:33" ht="15.95" customHeight="1">
      <c r="A194" s="37" t="s">
        <v>171</v>
      </c>
      <c r="B194" s="37" t="s">
        <v>503</v>
      </c>
      <c r="C194" s="37" t="s">
        <v>109</v>
      </c>
      <c r="D194" s="37" t="s">
        <v>504</v>
      </c>
      <c r="E194" s="5">
        <v>239.44</v>
      </c>
      <c r="F194" s="2">
        <f t="shared" si="42"/>
        <v>377836.32</v>
      </c>
      <c r="G194" s="35">
        <v>39799.39</v>
      </c>
      <c r="H194" s="7">
        <v>10585</v>
      </c>
      <c r="I194" s="2">
        <f t="shared" si="43"/>
        <v>7938.75</v>
      </c>
      <c r="J194" s="38">
        <v>16383</v>
      </c>
      <c r="K194" s="38">
        <v>0</v>
      </c>
      <c r="L194" s="38">
        <v>0</v>
      </c>
      <c r="M194" s="38">
        <v>27305</v>
      </c>
      <c r="N194" s="2">
        <f t="shared" si="34"/>
        <v>91426.14</v>
      </c>
      <c r="O194" s="8">
        <f t="shared" si="35"/>
        <v>286410</v>
      </c>
      <c r="P194" s="30">
        <v>81</v>
      </c>
      <c r="Q194" s="30">
        <v>71</v>
      </c>
      <c r="R194" s="8">
        <f t="shared" si="44"/>
        <v>7994</v>
      </c>
      <c r="S194" s="9">
        <f t="shared" si="45"/>
        <v>17505.4584</v>
      </c>
      <c r="T194" s="36">
        <v>2501533</v>
      </c>
      <c r="U194" s="9">
        <f t="shared" si="46"/>
        <v>2501.5329999999999</v>
      </c>
      <c r="V194" s="9">
        <f t="shared" si="47"/>
        <v>15003.9254</v>
      </c>
      <c r="W194" s="8">
        <f t="shared" si="36"/>
        <v>300079</v>
      </c>
      <c r="X194" s="8">
        <f t="shared" si="37"/>
        <v>594483</v>
      </c>
      <c r="Y194" s="11">
        <v>0</v>
      </c>
      <c r="Z194" s="6">
        <v>0</v>
      </c>
      <c r="AA194" s="8">
        <f t="shared" si="38"/>
        <v>594483</v>
      </c>
      <c r="AB194" s="12">
        <v>0</v>
      </c>
      <c r="AC194" s="12">
        <v>0</v>
      </c>
      <c r="AD194" s="13">
        <f t="shared" si="39"/>
        <v>594483</v>
      </c>
      <c r="AE194" s="8" t="e">
        <f>IF(#REF!=0," ",#REF!)</f>
        <v>#REF!</v>
      </c>
      <c r="AF194" s="39" t="str">
        <f t="shared" si="40"/>
        <v xml:space="preserve"> </v>
      </c>
      <c r="AG194" s="40" t="str">
        <f t="shared" si="41"/>
        <v xml:space="preserve"> </v>
      </c>
    </row>
    <row r="195" spans="1:33" ht="15.95" customHeight="1">
      <c r="A195" s="37" t="s">
        <v>171</v>
      </c>
      <c r="B195" s="37" t="s">
        <v>503</v>
      </c>
      <c r="C195" s="37" t="s">
        <v>199</v>
      </c>
      <c r="D195" s="37" t="s">
        <v>505</v>
      </c>
      <c r="E195" s="5">
        <v>364.5</v>
      </c>
      <c r="F195" s="2">
        <f t="shared" si="42"/>
        <v>575181</v>
      </c>
      <c r="G195" s="35">
        <v>181230.05</v>
      </c>
      <c r="H195" s="7">
        <v>18532</v>
      </c>
      <c r="I195" s="2">
        <f t="shared" si="43"/>
        <v>13899</v>
      </c>
      <c r="J195" s="38">
        <v>28767</v>
      </c>
      <c r="K195" s="38">
        <v>30322</v>
      </c>
      <c r="L195" s="38">
        <v>64635</v>
      </c>
      <c r="M195" s="38">
        <v>33229</v>
      </c>
      <c r="N195" s="2">
        <f t="shared" si="34"/>
        <v>352082.05</v>
      </c>
      <c r="O195" s="8">
        <f t="shared" si="35"/>
        <v>223099</v>
      </c>
      <c r="P195" s="30">
        <v>92</v>
      </c>
      <c r="Q195" s="30">
        <v>157</v>
      </c>
      <c r="R195" s="8">
        <f t="shared" si="44"/>
        <v>20077</v>
      </c>
      <c r="S195" s="9">
        <f t="shared" si="45"/>
        <v>26648.595000000001</v>
      </c>
      <c r="T195" s="36">
        <v>11441291</v>
      </c>
      <c r="U195" s="9">
        <f t="shared" si="46"/>
        <v>11441.290999999999</v>
      </c>
      <c r="V195" s="9">
        <f t="shared" si="47"/>
        <v>15207.304000000002</v>
      </c>
      <c r="W195" s="8">
        <f t="shared" si="36"/>
        <v>304146</v>
      </c>
      <c r="X195" s="8">
        <f t="shared" si="37"/>
        <v>547322</v>
      </c>
      <c r="Y195" s="11">
        <v>0</v>
      </c>
      <c r="Z195" s="6">
        <v>0</v>
      </c>
      <c r="AA195" s="8">
        <f t="shared" si="38"/>
        <v>547322</v>
      </c>
      <c r="AB195" s="12">
        <v>0</v>
      </c>
      <c r="AC195" s="12">
        <v>0</v>
      </c>
      <c r="AD195" s="13">
        <f t="shared" si="39"/>
        <v>547322</v>
      </c>
      <c r="AE195" s="8" t="e">
        <f>IF(#REF!=0," ",#REF!)</f>
        <v>#REF!</v>
      </c>
      <c r="AF195" s="39" t="str">
        <f t="shared" si="40"/>
        <v xml:space="preserve"> </v>
      </c>
      <c r="AG195" s="40" t="str">
        <f t="shared" si="41"/>
        <v xml:space="preserve"> </v>
      </c>
    </row>
    <row r="196" spans="1:33" ht="15.95" customHeight="1">
      <c r="A196" s="37" t="s">
        <v>171</v>
      </c>
      <c r="B196" s="37" t="s">
        <v>503</v>
      </c>
      <c r="C196" s="37" t="s">
        <v>26</v>
      </c>
      <c r="D196" s="37" t="s">
        <v>506</v>
      </c>
      <c r="E196" s="5">
        <v>2216.85</v>
      </c>
      <c r="F196" s="2">
        <f t="shared" si="42"/>
        <v>3498189.3</v>
      </c>
      <c r="G196" s="35">
        <v>405974.75</v>
      </c>
      <c r="H196" s="7">
        <v>124504</v>
      </c>
      <c r="I196" s="2">
        <f t="shared" si="43"/>
        <v>93378</v>
      </c>
      <c r="J196" s="38">
        <v>190812</v>
      </c>
      <c r="K196" s="38">
        <v>201625</v>
      </c>
      <c r="L196" s="38">
        <v>362785</v>
      </c>
      <c r="M196" s="38">
        <v>179698</v>
      </c>
      <c r="N196" s="2">
        <f t="shared" ref="N196:N259" si="48">SUM(G196+I196+J196+K196+L196+M196)</f>
        <v>1434272.75</v>
      </c>
      <c r="O196" s="8">
        <f t="shared" ref="O196:O259" si="49">IF(F196&gt;N196,ROUND(SUM(F196-N196),0),0)</f>
        <v>2063917</v>
      </c>
      <c r="P196" s="30">
        <v>64</v>
      </c>
      <c r="Q196" s="30">
        <v>1095</v>
      </c>
      <c r="R196" s="8">
        <f t="shared" si="44"/>
        <v>97411</v>
      </c>
      <c r="S196" s="9">
        <f t="shared" si="45"/>
        <v>162073.90349999999</v>
      </c>
      <c r="T196" s="36">
        <v>25516955</v>
      </c>
      <c r="U196" s="9">
        <f t="shared" si="46"/>
        <v>25516.955000000002</v>
      </c>
      <c r="V196" s="9">
        <f t="shared" si="47"/>
        <v>136556.9485</v>
      </c>
      <c r="W196" s="8">
        <f t="shared" ref="W196:W259" si="50">IF(V196&gt;0,ROUND(SUM(V196*$W$3),0),0)</f>
        <v>2731139</v>
      </c>
      <c r="X196" s="8">
        <f t="shared" ref="X196:X259" si="51">SUM(O196+R196+W196)</f>
        <v>4892467</v>
      </c>
      <c r="Y196" s="11">
        <v>0</v>
      </c>
      <c r="Z196" s="6">
        <v>0</v>
      </c>
      <c r="AA196" s="8">
        <f t="shared" ref="AA196:AA259" si="52">ROUND(X196+Z196,0)</f>
        <v>4892467</v>
      </c>
      <c r="AB196" s="12">
        <v>0</v>
      </c>
      <c r="AC196" s="12">
        <v>0</v>
      </c>
      <c r="AD196" s="13">
        <f t="shared" ref="AD196:AD259" si="53">SUM(AA196+AB196-AC196)</f>
        <v>4892467</v>
      </c>
      <c r="AE196" s="8" t="e">
        <f>IF(#REF!=0," ",#REF!)</f>
        <v>#REF!</v>
      </c>
      <c r="AF196" s="39" t="str">
        <f t="shared" ref="AF196:AF259" si="54">IF(O196&gt;0," ",1)</f>
        <v xml:space="preserve"> </v>
      </c>
      <c r="AG196" s="40" t="str">
        <f t="shared" ref="AG196:AG259" si="55">IF(W196&gt;0," ",1)</f>
        <v xml:space="preserve"> </v>
      </c>
    </row>
    <row r="197" spans="1:33" ht="15.95" customHeight="1">
      <c r="A197" s="37" t="s">
        <v>171</v>
      </c>
      <c r="B197" s="37" t="s">
        <v>503</v>
      </c>
      <c r="C197" s="37" t="s">
        <v>64</v>
      </c>
      <c r="D197" s="37" t="s">
        <v>507</v>
      </c>
      <c r="E197" s="5">
        <v>444.32</v>
      </c>
      <c r="F197" s="2">
        <f t="shared" ref="F197:F260" si="56">SUM(E197*$F$3)</f>
        <v>701136.96</v>
      </c>
      <c r="G197" s="35">
        <v>91863.82</v>
      </c>
      <c r="H197" s="7">
        <v>23543</v>
      </c>
      <c r="I197" s="2">
        <f t="shared" ref="I197:I260" si="57">ROUND(H197*0.75,2)</f>
        <v>17657.25</v>
      </c>
      <c r="J197" s="38">
        <v>36378</v>
      </c>
      <c r="K197" s="38">
        <v>38428</v>
      </c>
      <c r="L197" s="38">
        <v>71193</v>
      </c>
      <c r="M197" s="38">
        <v>25947</v>
      </c>
      <c r="N197" s="2">
        <f t="shared" si="48"/>
        <v>281467.07</v>
      </c>
      <c r="O197" s="8">
        <f t="shared" si="49"/>
        <v>419670</v>
      </c>
      <c r="P197" s="30">
        <v>92</v>
      </c>
      <c r="Q197" s="30">
        <v>131</v>
      </c>
      <c r="R197" s="8">
        <f t="shared" ref="R197:R260" si="58">ROUND(SUM(P197*Q197*1.39),0)</f>
        <v>16752</v>
      </c>
      <c r="S197" s="9">
        <f t="shared" ref="S197:S260" si="59">ROUND(SUM(E197*$S$3),4)</f>
        <v>32484.235199999999</v>
      </c>
      <c r="T197" s="36">
        <v>5760580</v>
      </c>
      <c r="U197" s="9">
        <f t="shared" si="46"/>
        <v>5760.58</v>
      </c>
      <c r="V197" s="9">
        <f t="shared" si="47"/>
        <v>26723.655200000001</v>
      </c>
      <c r="W197" s="8">
        <f t="shared" si="50"/>
        <v>534473</v>
      </c>
      <c r="X197" s="8">
        <f t="shared" si="51"/>
        <v>970895</v>
      </c>
      <c r="Y197" s="11">
        <v>0</v>
      </c>
      <c r="Z197" s="6">
        <v>0</v>
      </c>
      <c r="AA197" s="8">
        <f t="shared" si="52"/>
        <v>970895</v>
      </c>
      <c r="AB197" s="12">
        <v>0</v>
      </c>
      <c r="AC197" s="12">
        <v>0</v>
      </c>
      <c r="AD197" s="13">
        <f t="shared" si="53"/>
        <v>970895</v>
      </c>
      <c r="AE197" s="8" t="e">
        <f>IF(#REF!=0," ",#REF!)</f>
        <v>#REF!</v>
      </c>
      <c r="AF197" s="39" t="str">
        <f t="shared" si="54"/>
        <v xml:space="preserve"> </v>
      </c>
      <c r="AG197" s="40" t="str">
        <f t="shared" si="55"/>
        <v xml:space="preserve"> </v>
      </c>
    </row>
    <row r="198" spans="1:33" ht="15.95" customHeight="1">
      <c r="A198" s="37" t="s">
        <v>171</v>
      </c>
      <c r="B198" s="37" t="s">
        <v>503</v>
      </c>
      <c r="C198" s="37" t="s">
        <v>2</v>
      </c>
      <c r="D198" s="37" t="s">
        <v>508</v>
      </c>
      <c r="E198" s="5">
        <v>730.42</v>
      </c>
      <c r="F198" s="2">
        <f t="shared" si="56"/>
        <v>1152602.76</v>
      </c>
      <c r="G198" s="35">
        <v>115042.87</v>
      </c>
      <c r="H198" s="7">
        <v>42558</v>
      </c>
      <c r="I198" s="2">
        <f t="shared" si="57"/>
        <v>31918.5</v>
      </c>
      <c r="J198" s="38">
        <v>61677</v>
      </c>
      <c r="K198" s="38">
        <v>65141</v>
      </c>
      <c r="L198" s="38">
        <v>157316</v>
      </c>
      <c r="M198" s="38">
        <v>63987</v>
      </c>
      <c r="N198" s="2">
        <f t="shared" si="48"/>
        <v>495082.37</v>
      </c>
      <c r="O198" s="8">
        <f t="shared" si="49"/>
        <v>657520</v>
      </c>
      <c r="P198" s="30">
        <v>81</v>
      </c>
      <c r="Q198" s="30">
        <v>304</v>
      </c>
      <c r="R198" s="8">
        <f t="shared" si="58"/>
        <v>34227</v>
      </c>
      <c r="S198" s="9">
        <f t="shared" si="59"/>
        <v>53401.006200000003</v>
      </c>
      <c r="T198" s="36">
        <v>6892605</v>
      </c>
      <c r="U198" s="9">
        <f t="shared" ref="U198:U261" si="60">ROUND(T198/1000,4)</f>
        <v>6892.6049999999996</v>
      </c>
      <c r="V198" s="9">
        <f t="shared" ref="V198:V261" si="61">IF(S198-U198&lt;0,0,S198-U198)</f>
        <v>46508.401200000008</v>
      </c>
      <c r="W198" s="8">
        <f t="shared" si="50"/>
        <v>930168</v>
      </c>
      <c r="X198" s="8">
        <f t="shared" si="51"/>
        <v>1621915</v>
      </c>
      <c r="Y198" s="11">
        <v>0</v>
      </c>
      <c r="Z198" s="6">
        <v>0</v>
      </c>
      <c r="AA198" s="8">
        <f t="shared" si="52"/>
        <v>1621915</v>
      </c>
      <c r="AB198" s="12">
        <v>0</v>
      </c>
      <c r="AC198" s="12">
        <v>2205</v>
      </c>
      <c r="AD198" s="13">
        <f t="shared" si="53"/>
        <v>1619710</v>
      </c>
      <c r="AE198" s="8" t="e">
        <f>IF(#REF!=0," ",#REF!)</f>
        <v>#REF!</v>
      </c>
      <c r="AF198" s="39" t="str">
        <f t="shared" si="54"/>
        <v xml:space="preserve"> </v>
      </c>
      <c r="AG198" s="40" t="str">
        <f t="shared" si="55"/>
        <v xml:space="preserve"> </v>
      </c>
    </row>
    <row r="199" spans="1:33" ht="15.95" customHeight="1">
      <c r="A199" s="37" t="s">
        <v>65</v>
      </c>
      <c r="B199" s="37" t="s">
        <v>509</v>
      </c>
      <c r="C199" s="37" t="s">
        <v>51</v>
      </c>
      <c r="D199" s="37" t="s">
        <v>510</v>
      </c>
      <c r="E199" s="5">
        <v>449.16</v>
      </c>
      <c r="F199" s="2">
        <f t="shared" si="56"/>
        <v>708774.48</v>
      </c>
      <c r="G199" s="35">
        <v>348132.17</v>
      </c>
      <c r="H199" s="7">
        <v>63544</v>
      </c>
      <c r="I199" s="2">
        <f t="shared" si="57"/>
        <v>47658</v>
      </c>
      <c r="J199" s="38">
        <v>41959</v>
      </c>
      <c r="K199" s="38">
        <v>200485</v>
      </c>
      <c r="L199" s="38">
        <v>74767</v>
      </c>
      <c r="M199" s="38">
        <v>42427</v>
      </c>
      <c r="N199" s="2">
        <f t="shared" si="48"/>
        <v>755428.16999999993</v>
      </c>
      <c r="O199" s="8">
        <f t="shared" si="49"/>
        <v>0</v>
      </c>
      <c r="P199" s="30">
        <v>88</v>
      </c>
      <c r="Q199" s="30">
        <v>244</v>
      </c>
      <c r="R199" s="8">
        <f t="shared" si="58"/>
        <v>29846</v>
      </c>
      <c r="S199" s="9">
        <f t="shared" si="59"/>
        <v>32838.087599999999</v>
      </c>
      <c r="T199" s="36">
        <v>21556171</v>
      </c>
      <c r="U199" s="9">
        <f t="shared" si="60"/>
        <v>21556.170999999998</v>
      </c>
      <c r="V199" s="9">
        <f t="shared" si="61"/>
        <v>11281.9166</v>
      </c>
      <c r="W199" s="8">
        <f t="shared" si="50"/>
        <v>225638</v>
      </c>
      <c r="X199" s="8">
        <f t="shared" si="51"/>
        <v>255484</v>
      </c>
      <c r="Y199" s="11">
        <v>0</v>
      </c>
      <c r="Z199" s="6">
        <v>0</v>
      </c>
      <c r="AA199" s="8">
        <f t="shared" si="52"/>
        <v>255484</v>
      </c>
      <c r="AB199" s="12">
        <v>0</v>
      </c>
      <c r="AC199" s="12">
        <v>0</v>
      </c>
      <c r="AD199" s="13">
        <f t="shared" si="53"/>
        <v>255484</v>
      </c>
      <c r="AE199" s="8" t="e">
        <f>IF(#REF!=0," ",#REF!)</f>
        <v>#REF!</v>
      </c>
      <c r="AF199" s="39">
        <f t="shared" si="54"/>
        <v>1</v>
      </c>
      <c r="AG199" s="40" t="str">
        <f t="shared" si="55"/>
        <v xml:space="preserve"> </v>
      </c>
    </row>
    <row r="200" spans="1:33" ht="15.95" customHeight="1">
      <c r="A200" s="37" t="s">
        <v>65</v>
      </c>
      <c r="B200" s="37" t="s">
        <v>509</v>
      </c>
      <c r="C200" s="37" t="s">
        <v>230</v>
      </c>
      <c r="D200" s="37" t="s">
        <v>511</v>
      </c>
      <c r="E200" s="5">
        <v>768.85</v>
      </c>
      <c r="F200" s="2">
        <f t="shared" si="56"/>
        <v>1213245.3</v>
      </c>
      <c r="G200" s="35">
        <v>149764.27000000002</v>
      </c>
      <c r="H200" s="7">
        <v>102022</v>
      </c>
      <c r="I200" s="2">
        <f t="shared" si="57"/>
        <v>76516.5</v>
      </c>
      <c r="J200" s="38">
        <v>67334</v>
      </c>
      <c r="K200" s="38">
        <v>322244</v>
      </c>
      <c r="L200" s="38">
        <v>170272</v>
      </c>
      <c r="M200" s="38">
        <v>62950</v>
      </c>
      <c r="N200" s="2">
        <f t="shared" si="48"/>
        <v>849080.77</v>
      </c>
      <c r="O200" s="8">
        <f t="shared" si="49"/>
        <v>364165</v>
      </c>
      <c r="P200" s="30">
        <v>88</v>
      </c>
      <c r="Q200" s="30">
        <v>242</v>
      </c>
      <c r="R200" s="8">
        <f t="shared" si="58"/>
        <v>29601</v>
      </c>
      <c r="S200" s="9">
        <f t="shared" si="59"/>
        <v>56210.623500000002</v>
      </c>
      <c r="T200" s="36">
        <v>9117851</v>
      </c>
      <c r="U200" s="9">
        <f t="shared" si="60"/>
        <v>9117.8510000000006</v>
      </c>
      <c r="V200" s="9">
        <f t="shared" si="61"/>
        <v>47092.772499999999</v>
      </c>
      <c r="W200" s="8">
        <f t="shared" si="50"/>
        <v>941855</v>
      </c>
      <c r="X200" s="8">
        <f t="shared" si="51"/>
        <v>1335621</v>
      </c>
      <c r="Y200" s="11">
        <v>0</v>
      </c>
      <c r="Z200" s="6">
        <v>0</v>
      </c>
      <c r="AA200" s="8">
        <f t="shared" si="52"/>
        <v>1335621</v>
      </c>
      <c r="AB200" s="12">
        <v>0</v>
      </c>
      <c r="AC200" s="12">
        <v>7709</v>
      </c>
      <c r="AD200" s="13">
        <f t="shared" si="53"/>
        <v>1327912</v>
      </c>
      <c r="AE200" s="8" t="e">
        <f>IF(#REF!=0," ",#REF!)</f>
        <v>#REF!</v>
      </c>
      <c r="AF200" s="39" t="str">
        <f t="shared" si="54"/>
        <v xml:space="preserve"> </v>
      </c>
      <c r="AG200" s="40" t="str">
        <f t="shared" si="55"/>
        <v xml:space="preserve"> </v>
      </c>
    </row>
    <row r="201" spans="1:33" ht="15.95" customHeight="1">
      <c r="A201" s="37" t="s">
        <v>65</v>
      </c>
      <c r="B201" s="37" t="s">
        <v>509</v>
      </c>
      <c r="C201" s="37" t="s">
        <v>93</v>
      </c>
      <c r="D201" s="37" t="s">
        <v>512</v>
      </c>
      <c r="E201" s="5">
        <v>234.18</v>
      </c>
      <c r="F201" s="2">
        <f t="shared" si="56"/>
        <v>369536.04000000004</v>
      </c>
      <c r="G201" s="35">
        <v>55556.5</v>
      </c>
      <c r="H201" s="7">
        <v>23922</v>
      </c>
      <c r="I201" s="2">
        <f t="shared" si="57"/>
        <v>17941.5</v>
      </c>
      <c r="J201" s="38">
        <v>15586</v>
      </c>
      <c r="K201" s="38">
        <v>76332</v>
      </c>
      <c r="L201" s="38">
        <v>50249</v>
      </c>
      <c r="M201" s="38">
        <v>37219</v>
      </c>
      <c r="N201" s="2">
        <f t="shared" si="48"/>
        <v>252884</v>
      </c>
      <c r="O201" s="8">
        <f t="shared" si="49"/>
        <v>116652</v>
      </c>
      <c r="P201" s="30">
        <v>167</v>
      </c>
      <c r="Q201" s="30">
        <v>21</v>
      </c>
      <c r="R201" s="8">
        <f t="shared" si="58"/>
        <v>4875</v>
      </c>
      <c r="S201" s="9">
        <f t="shared" si="59"/>
        <v>17120.899799999999</v>
      </c>
      <c r="T201" s="36">
        <v>3319578</v>
      </c>
      <c r="U201" s="9">
        <f t="shared" si="60"/>
        <v>3319.578</v>
      </c>
      <c r="V201" s="9">
        <f t="shared" si="61"/>
        <v>13801.3218</v>
      </c>
      <c r="W201" s="8">
        <f t="shared" si="50"/>
        <v>276026</v>
      </c>
      <c r="X201" s="8">
        <f t="shared" si="51"/>
        <v>397553</v>
      </c>
      <c r="Y201" s="11">
        <v>0</v>
      </c>
      <c r="Z201" s="6">
        <v>0</v>
      </c>
      <c r="AA201" s="8">
        <f t="shared" si="52"/>
        <v>397553</v>
      </c>
      <c r="AB201" s="12">
        <v>0</v>
      </c>
      <c r="AC201" s="12">
        <v>0</v>
      </c>
      <c r="AD201" s="13">
        <f t="shared" si="53"/>
        <v>397553</v>
      </c>
      <c r="AE201" s="8" t="e">
        <f>IF(#REF!=0," ",#REF!)</f>
        <v>#REF!</v>
      </c>
      <c r="AF201" s="39" t="str">
        <f t="shared" si="54"/>
        <v xml:space="preserve"> </v>
      </c>
      <c r="AG201" s="40" t="str">
        <f t="shared" si="55"/>
        <v xml:space="preserve"> </v>
      </c>
    </row>
    <row r="202" spans="1:33" ht="15.95" customHeight="1">
      <c r="A202" s="37" t="s">
        <v>65</v>
      </c>
      <c r="B202" s="37" t="s">
        <v>509</v>
      </c>
      <c r="C202" s="37" t="s">
        <v>14</v>
      </c>
      <c r="D202" s="37" t="s">
        <v>513</v>
      </c>
      <c r="E202" s="5">
        <v>1824.21</v>
      </c>
      <c r="F202" s="2">
        <f t="shared" si="56"/>
        <v>2878603.38</v>
      </c>
      <c r="G202" s="35">
        <v>537677.66</v>
      </c>
      <c r="H202" s="7">
        <v>244569</v>
      </c>
      <c r="I202" s="2">
        <f t="shared" si="57"/>
        <v>183426.75</v>
      </c>
      <c r="J202" s="38">
        <v>160700</v>
      </c>
      <c r="K202" s="38">
        <v>775282</v>
      </c>
      <c r="L202" s="38">
        <v>403143</v>
      </c>
      <c r="M202" s="38">
        <v>70525</v>
      </c>
      <c r="N202" s="2">
        <f t="shared" si="48"/>
        <v>2130754.41</v>
      </c>
      <c r="O202" s="8">
        <f t="shared" si="49"/>
        <v>747849</v>
      </c>
      <c r="P202" s="30">
        <v>55</v>
      </c>
      <c r="Q202" s="30">
        <v>913</v>
      </c>
      <c r="R202" s="8">
        <f t="shared" si="58"/>
        <v>69799</v>
      </c>
      <c r="S202" s="9">
        <f t="shared" si="59"/>
        <v>133367.99309999999</v>
      </c>
      <c r="T202" s="36">
        <v>31260329</v>
      </c>
      <c r="U202" s="9">
        <f t="shared" si="60"/>
        <v>31260.329000000002</v>
      </c>
      <c r="V202" s="9">
        <f t="shared" si="61"/>
        <v>102107.66409999999</v>
      </c>
      <c r="W202" s="8">
        <f t="shared" si="50"/>
        <v>2042153</v>
      </c>
      <c r="X202" s="8">
        <f t="shared" si="51"/>
        <v>2859801</v>
      </c>
      <c r="Y202" s="11">
        <v>0</v>
      </c>
      <c r="Z202" s="6">
        <v>0</v>
      </c>
      <c r="AA202" s="8">
        <f t="shared" si="52"/>
        <v>2859801</v>
      </c>
      <c r="AB202" s="12">
        <v>0</v>
      </c>
      <c r="AC202" s="12">
        <v>0</v>
      </c>
      <c r="AD202" s="13">
        <f t="shared" si="53"/>
        <v>2859801</v>
      </c>
      <c r="AE202" s="8" t="e">
        <f>IF(#REF!=0," ",#REF!)</f>
        <v>#REF!</v>
      </c>
      <c r="AF202" s="39" t="str">
        <f t="shared" si="54"/>
        <v xml:space="preserve"> </v>
      </c>
      <c r="AG202" s="40" t="str">
        <f t="shared" si="55"/>
        <v xml:space="preserve"> </v>
      </c>
    </row>
    <row r="203" spans="1:33" ht="15.95" customHeight="1">
      <c r="A203" s="37" t="s">
        <v>65</v>
      </c>
      <c r="B203" s="37" t="s">
        <v>509</v>
      </c>
      <c r="C203" s="37" t="s">
        <v>232</v>
      </c>
      <c r="D203" s="37" t="s">
        <v>514</v>
      </c>
      <c r="E203" s="5">
        <v>346.79</v>
      </c>
      <c r="F203" s="2">
        <f t="shared" si="56"/>
        <v>547234.62</v>
      </c>
      <c r="G203" s="35">
        <v>553138.99</v>
      </c>
      <c r="H203" s="7">
        <v>34977</v>
      </c>
      <c r="I203" s="2">
        <f t="shared" si="57"/>
        <v>26232.75</v>
      </c>
      <c r="J203" s="38">
        <v>22880</v>
      </c>
      <c r="K203" s="38">
        <v>111081</v>
      </c>
      <c r="L203" s="38">
        <v>81622</v>
      </c>
      <c r="M203" s="38">
        <v>23133</v>
      </c>
      <c r="N203" s="2">
        <f t="shared" si="48"/>
        <v>818087.74</v>
      </c>
      <c r="O203" s="8">
        <f t="shared" si="49"/>
        <v>0</v>
      </c>
      <c r="P203" s="30">
        <v>141</v>
      </c>
      <c r="Q203" s="30">
        <v>77</v>
      </c>
      <c r="R203" s="8">
        <f t="shared" si="58"/>
        <v>15091</v>
      </c>
      <c r="S203" s="9">
        <f t="shared" si="59"/>
        <v>25353.816900000002</v>
      </c>
      <c r="T203" s="36">
        <v>33389900</v>
      </c>
      <c r="U203" s="9">
        <f t="shared" si="60"/>
        <v>33389.9</v>
      </c>
      <c r="V203" s="9">
        <f t="shared" si="61"/>
        <v>0</v>
      </c>
      <c r="W203" s="8">
        <f t="shared" si="50"/>
        <v>0</v>
      </c>
      <c r="X203" s="8">
        <f t="shared" si="51"/>
        <v>15091</v>
      </c>
      <c r="Y203" s="11">
        <v>0</v>
      </c>
      <c r="Z203" s="6">
        <v>0</v>
      </c>
      <c r="AA203" s="8">
        <f t="shared" si="52"/>
        <v>15091</v>
      </c>
      <c r="AB203" s="12">
        <v>0</v>
      </c>
      <c r="AC203" s="12">
        <v>0</v>
      </c>
      <c r="AD203" s="13">
        <f t="shared" si="53"/>
        <v>15091</v>
      </c>
      <c r="AE203" s="8" t="e">
        <f>IF(#REF!=0," ",#REF!)</f>
        <v>#REF!</v>
      </c>
      <c r="AF203" s="39">
        <f t="shared" si="54"/>
        <v>1</v>
      </c>
      <c r="AG203" s="40">
        <f t="shared" si="55"/>
        <v>1</v>
      </c>
    </row>
    <row r="204" spans="1:33" ht="15.95" customHeight="1">
      <c r="A204" s="37" t="s">
        <v>65</v>
      </c>
      <c r="B204" s="37" t="s">
        <v>509</v>
      </c>
      <c r="C204" s="37" t="s">
        <v>58</v>
      </c>
      <c r="D204" s="37" t="s">
        <v>515</v>
      </c>
      <c r="E204" s="5">
        <v>455.19</v>
      </c>
      <c r="F204" s="2">
        <f t="shared" si="56"/>
        <v>718289.82</v>
      </c>
      <c r="G204" s="35">
        <v>482080.64</v>
      </c>
      <c r="H204" s="7">
        <v>60299</v>
      </c>
      <c r="I204" s="2">
        <f t="shared" si="57"/>
        <v>45224.25</v>
      </c>
      <c r="J204" s="38">
        <v>39515</v>
      </c>
      <c r="K204" s="38">
        <v>191508</v>
      </c>
      <c r="L204" s="38">
        <v>91082</v>
      </c>
      <c r="M204" s="38">
        <v>23712</v>
      </c>
      <c r="N204" s="2">
        <f t="shared" si="48"/>
        <v>873121.89</v>
      </c>
      <c r="O204" s="8">
        <f t="shared" si="49"/>
        <v>0</v>
      </c>
      <c r="P204" s="30">
        <v>92</v>
      </c>
      <c r="Q204" s="30">
        <v>238</v>
      </c>
      <c r="R204" s="8">
        <f t="shared" si="58"/>
        <v>30435</v>
      </c>
      <c r="S204" s="9">
        <f t="shared" si="59"/>
        <v>33278.940900000001</v>
      </c>
      <c r="T204" s="36">
        <v>29245865</v>
      </c>
      <c r="U204" s="9">
        <f t="shared" si="60"/>
        <v>29245.865000000002</v>
      </c>
      <c r="V204" s="9">
        <f t="shared" si="61"/>
        <v>4033.0758999999998</v>
      </c>
      <c r="W204" s="8">
        <f t="shared" si="50"/>
        <v>80662</v>
      </c>
      <c r="X204" s="8">
        <f t="shared" si="51"/>
        <v>111097</v>
      </c>
      <c r="Y204" s="11">
        <v>0</v>
      </c>
      <c r="Z204" s="6">
        <v>0</v>
      </c>
      <c r="AA204" s="8">
        <f t="shared" si="52"/>
        <v>111097</v>
      </c>
      <c r="AB204" s="12">
        <v>0</v>
      </c>
      <c r="AC204" s="12">
        <v>0</v>
      </c>
      <c r="AD204" s="13">
        <f t="shared" si="53"/>
        <v>111097</v>
      </c>
      <c r="AE204" s="8" t="e">
        <f>IF(#REF!=0," ",#REF!)</f>
        <v>#REF!</v>
      </c>
      <c r="AF204" s="39">
        <f t="shared" si="54"/>
        <v>1</v>
      </c>
      <c r="AG204" s="40" t="str">
        <f t="shared" si="55"/>
        <v xml:space="preserve"> </v>
      </c>
    </row>
    <row r="205" spans="1:33" ht="15.95" customHeight="1">
      <c r="A205" s="37" t="s">
        <v>180</v>
      </c>
      <c r="B205" s="37" t="s">
        <v>516</v>
      </c>
      <c r="C205" s="37" t="s">
        <v>51</v>
      </c>
      <c r="D205" s="37" t="s">
        <v>517</v>
      </c>
      <c r="E205" s="5">
        <v>726.18</v>
      </c>
      <c r="F205" s="2">
        <f t="shared" si="56"/>
        <v>1145912.04</v>
      </c>
      <c r="G205" s="35">
        <v>148740.87999999998</v>
      </c>
      <c r="H205" s="7">
        <v>47721</v>
      </c>
      <c r="I205" s="2">
        <f t="shared" si="57"/>
        <v>35790.75</v>
      </c>
      <c r="J205" s="38">
        <v>74215</v>
      </c>
      <c r="K205" s="38">
        <v>5046</v>
      </c>
      <c r="L205" s="38">
        <v>143864</v>
      </c>
      <c r="M205" s="38">
        <v>26660</v>
      </c>
      <c r="N205" s="2">
        <f t="shared" si="48"/>
        <v>434316.63</v>
      </c>
      <c r="O205" s="8">
        <f t="shared" si="49"/>
        <v>711595</v>
      </c>
      <c r="P205" s="30">
        <v>75</v>
      </c>
      <c r="Q205" s="30">
        <v>439</v>
      </c>
      <c r="R205" s="8">
        <f t="shared" si="58"/>
        <v>45766</v>
      </c>
      <c r="S205" s="9">
        <f t="shared" si="59"/>
        <v>53091.019800000002</v>
      </c>
      <c r="T205" s="36">
        <v>9292096</v>
      </c>
      <c r="U205" s="9">
        <f t="shared" si="60"/>
        <v>9292.0959999999995</v>
      </c>
      <c r="V205" s="9">
        <f t="shared" si="61"/>
        <v>43798.923800000004</v>
      </c>
      <c r="W205" s="8">
        <f t="shared" si="50"/>
        <v>875978</v>
      </c>
      <c r="X205" s="8">
        <f t="shared" si="51"/>
        <v>1633339</v>
      </c>
      <c r="Y205" s="11">
        <v>0</v>
      </c>
      <c r="Z205" s="6">
        <v>0</v>
      </c>
      <c r="AA205" s="8">
        <f t="shared" si="52"/>
        <v>1633339</v>
      </c>
      <c r="AB205" s="12">
        <v>0</v>
      </c>
      <c r="AC205" s="12">
        <v>0</v>
      </c>
      <c r="AD205" s="13">
        <f t="shared" si="53"/>
        <v>1633339</v>
      </c>
      <c r="AE205" s="8" t="e">
        <f>IF(#REF!=0," ",#REF!)</f>
        <v>#REF!</v>
      </c>
      <c r="AF205" s="39" t="str">
        <f t="shared" si="54"/>
        <v xml:space="preserve"> </v>
      </c>
      <c r="AG205" s="40" t="str">
        <f t="shared" si="55"/>
        <v xml:space="preserve"> </v>
      </c>
    </row>
    <row r="206" spans="1:33" ht="15.95" customHeight="1">
      <c r="A206" s="37" t="s">
        <v>180</v>
      </c>
      <c r="B206" s="37" t="s">
        <v>516</v>
      </c>
      <c r="C206" s="37" t="s">
        <v>38</v>
      </c>
      <c r="D206" s="37" t="s">
        <v>518</v>
      </c>
      <c r="E206" s="5">
        <v>328.8</v>
      </c>
      <c r="F206" s="2">
        <f t="shared" si="56"/>
        <v>518846.4</v>
      </c>
      <c r="G206" s="35">
        <v>137798.74</v>
      </c>
      <c r="H206" s="7">
        <v>18513</v>
      </c>
      <c r="I206" s="2">
        <f t="shared" si="57"/>
        <v>13884.75</v>
      </c>
      <c r="J206" s="38">
        <v>28845</v>
      </c>
      <c r="K206" s="38">
        <v>1951</v>
      </c>
      <c r="L206" s="38">
        <v>57415</v>
      </c>
      <c r="M206" s="38">
        <v>58972</v>
      </c>
      <c r="N206" s="2">
        <f t="shared" si="48"/>
        <v>298866.49</v>
      </c>
      <c r="O206" s="8">
        <f t="shared" si="49"/>
        <v>219980</v>
      </c>
      <c r="P206" s="30">
        <v>128</v>
      </c>
      <c r="Q206" s="30">
        <v>95</v>
      </c>
      <c r="R206" s="8">
        <f t="shared" si="58"/>
        <v>16902</v>
      </c>
      <c r="S206" s="9">
        <f t="shared" si="59"/>
        <v>24038.567999999999</v>
      </c>
      <c r="T206" s="36">
        <v>8953533</v>
      </c>
      <c r="U206" s="9">
        <f t="shared" si="60"/>
        <v>8953.5329999999994</v>
      </c>
      <c r="V206" s="9">
        <f t="shared" si="61"/>
        <v>15085.035</v>
      </c>
      <c r="W206" s="8">
        <f t="shared" si="50"/>
        <v>301701</v>
      </c>
      <c r="X206" s="8">
        <f t="shared" si="51"/>
        <v>538583</v>
      </c>
      <c r="Y206" s="11">
        <v>0</v>
      </c>
      <c r="Z206" s="6">
        <v>0</v>
      </c>
      <c r="AA206" s="8">
        <f t="shared" si="52"/>
        <v>538583</v>
      </c>
      <c r="AB206" s="12">
        <v>0</v>
      </c>
      <c r="AC206" s="12">
        <v>0</v>
      </c>
      <c r="AD206" s="13">
        <f t="shared" si="53"/>
        <v>538583</v>
      </c>
      <c r="AE206" s="8" t="e">
        <f>IF(#REF!=0," ",#REF!)</f>
        <v>#REF!</v>
      </c>
      <c r="AF206" s="39" t="str">
        <f t="shared" si="54"/>
        <v xml:space="preserve"> </v>
      </c>
      <c r="AG206" s="40" t="str">
        <f t="shared" si="55"/>
        <v xml:space="preserve"> </v>
      </c>
    </row>
    <row r="207" spans="1:33" ht="15.95" customHeight="1">
      <c r="A207" s="37" t="s">
        <v>180</v>
      </c>
      <c r="B207" s="37" t="s">
        <v>516</v>
      </c>
      <c r="C207" s="37" t="s">
        <v>39</v>
      </c>
      <c r="D207" s="37" t="s">
        <v>519</v>
      </c>
      <c r="E207" s="5">
        <v>6154.04</v>
      </c>
      <c r="F207" s="2">
        <f t="shared" si="56"/>
        <v>9711075.1199999992</v>
      </c>
      <c r="G207" s="35">
        <v>1273283.0999999999</v>
      </c>
      <c r="H207" s="7">
        <v>359226</v>
      </c>
      <c r="I207" s="2">
        <f t="shared" si="57"/>
        <v>269419.5</v>
      </c>
      <c r="J207" s="38">
        <v>571881</v>
      </c>
      <c r="K207" s="38">
        <v>38957</v>
      </c>
      <c r="L207" s="38">
        <v>1588142</v>
      </c>
      <c r="M207" s="38">
        <v>82502</v>
      </c>
      <c r="N207" s="2">
        <f t="shared" si="48"/>
        <v>3824184.5999999996</v>
      </c>
      <c r="O207" s="8">
        <f t="shared" si="49"/>
        <v>5886891</v>
      </c>
      <c r="P207" s="30">
        <v>53</v>
      </c>
      <c r="Q207" s="30">
        <v>1611</v>
      </c>
      <c r="R207" s="8">
        <f t="shared" si="58"/>
        <v>118682</v>
      </c>
      <c r="S207" s="9">
        <f t="shared" si="59"/>
        <v>449921.86440000002</v>
      </c>
      <c r="T207" s="36">
        <v>82094333</v>
      </c>
      <c r="U207" s="9">
        <f t="shared" si="60"/>
        <v>82094.332999999999</v>
      </c>
      <c r="V207" s="9">
        <f t="shared" si="61"/>
        <v>367827.53140000004</v>
      </c>
      <c r="W207" s="8">
        <f t="shared" si="50"/>
        <v>7356551</v>
      </c>
      <c r="X207" s="8">
        <f t="shared" si="51"/>
        <v>13362124</v>
      </c>
      <c r="Y207" s="11">
        <v>0</v>
      </c>
      <c r="Z207" s="6">
        <v>0</v>
      </c>
      <c r="AA207" s="8">
        <f t="shared" si="52"/>
        <v>13362124</v>
      </c>
      <c r="AB207" s="12">
        <v>0</v>
      </c>
      <c r="AC207" s="12">
        <v>0</v>
      </c>
      <c r="AD207" s="13">
        <f t="shared" si="53"/>
        <v>13362124</v>
      </c>
      <c r="AE207" s="8" t="e">
        <f>IF(#REF!=0," ",#REF!)</f>
        <v>#REF!</v>
      </c>
      <c r="AF207" s="39" t="str">
        <f t="shared" si="54"/>
        <v xml:space="preserve"> </v>
      </c>
      <c r="AG207" s="40" t="str">
        <f t="shared" si="55"/>
        <v xml:space="preserve"> </v>
      </c>
    </row>
    <row r="208" spans="1:33" ht="15.95" customHeight="1">
      <c r="A208" s="37" t="s">
        <v>180</v>
      </c>
      <c r="B208" s="37" t="s">
        <v>516</v>
      </c>
      <c r="C208" s="37" t="s">
        <v>216</v>
      </c>
      <c r="D208" s="37" t="s">
        <v>520</v>
      </c>
      <c r="E208" s="5">
        <v>270.56</v>
      </c>
      <c r="F208" s="2">
        <f t="shared" si="56"/>
        <v>426943.68</v>
      </c>
      <c r="G208" s="35">
        <v>89150.44</v>
      </c>
      <c r="H208" s="7">
        <v>11126</v>
      </c>
      <c r="I208" s="2">
        <f t="shared" si="57"/>
        <v>8344.5</v>
      </c>
      <c r="J208" s="38">
        <v>17292</v>
      </c>
      <c r="K208" s="38">
        <v>1176</v>
      </c>
      <c r="L208" s="38">
        <v>45422</v>
      </c>
      <c r="M208" s="38">
        <v>38246</v>
      </c>
      <c r="N208" s="2">
        <f t="shared" si="48"/>
        <v>199630.94</v>
      </c>
      <c r="O208" s="8">
        <f t="shared" si="49"/>
        <v>227313</v>
      </c>
      <c r="P208" s="30">
        <v>167</v>
      </c>
      <c r="Q208" s="30">
        <v>24</v>
      </c>
      <c r="R208" s="8">
        <f t="shared" si="58"/>
        <v>5571</v>
      </c>
      <c r="S208" s="9">
        <f t="shared" si="59"/>
        <v>19780.641599999999</v>
      </c>
      <c r="T208" s="36">
        <v>5632278</v>
      </c>
      <c r="U208" s="9">
        <f t="shared" si="60"/>
        <v>5632.2780000000002</v>
      </c>
      <c r="V208" s="9">
        <f t="shared" si="61"/>
        <v>14148.363599999999</v>
      </c>
      <c r="W208" s="8">
        <f t="shared" si="50"/>
        <v>282967</v>
      </c>
      <c r="X208" s="8">
        <f t="shared" si="51"/>
        <v>515851</v>
      </c>
      <c r="Y208" s="11">
        <v>0</v>
      </c>
      <c r="Z208" s="6">
        <v>0</v>
      </c>
      <c r="AA208" s="8">
        <f t="shared" si="52"/>
        <v>515851</v>
      </c>
      <c r="AB208" s="12">
        <v>0</v>
      </c>
      <c r="AC208" s="12">
        <v>0</v>
      </c>
      <c r="AD208" s="13">
        <f t="shared" si="53"/>
        <v>515851</v>
      </c>
      <c r="AE208" s="8" t="e">
        <f>IF(#REF!=0," ",#REF!)</f>
        <v>#REF!</v>
      </c>
      <c r="AF208" s="39" t="str">
        <f t="shared" si="54"/>
        <v xml:space="preserve"> </v>
      </c>
      <c r="AG208" s="40" t="str">
        <f t="shared" si="55"/>
        <v xml:space="preserve"> </v>
      </c>
    </row>
    <row r="209" spans="1:33" ht="15.95" customHeight="1">
      <c r="A209" s="37" t="s">
        <v>180</v>
      </c>
      <c r="B209" s="37" t="s">
        <v>516</v>
      </c>
      <c r="C209" s="37" t="s">
        <v>14</v>
      </c>
      <c r="D209" s="37" t="s">
        <v>521</v>
      </c>
      <c r="E209" s="5">
        <v>330.66</v>
      </c>
      <c r="F209" s="2">
        <f t="shared" si="56"/>
        <v>521781.48000000004</v>
      </c>
      <c r="G209" s="35">
        <v>62042.73</v>
      </c>
      <c r="H209" s="7">
        <v>16024</v>
      </c>
      <c r="I209" s="2">
        <f t="shared" si="57"/>
        <v>12018</v>
      </c>
      <c r="J209" s="38">
        <v>24862</v>
      </c>
      <c r="K209" s="38">
        <v>1694</v>
      </c>
      <c r="L209" s="38">
        <v>64363</v>
      </c>
      <c r="M209" s="38">
        <v>41407</v>
      </c>
      <c r="N209" s="2">
        <f t="shared" si="48"/>
        <v>206386.73</v>
      </c>
      <c r="O209" s="8">
        <f t="shared" si="49"/>
        <v>315395</v>
      </c>
      <c r="P209" s="30">
        <v>167</v>
      </c>
      <c r="Q209" s="30">
        <v>24</v>
      </c>
      <c r="R209" s="8">
        <f t="shared" si="58"/>
        <v>5571</v>
      </c>
      <c r="S209" s="9">
        <f t="shared" si="59"/>
        <v>24174.552599999999</v>
      </c>
      <c r="T209" s="36">
        <v>3972005</v>
      </c>
      <c r="U209" s="9">
        <f t="shared" si="60"/>
        <v>3972.0050000000001</v>
      </c>
      <c r="V209" s="9">
        <f t="shared" si="61"/>
        <v>20202.547599999998</v>
      </c>
      <c r="W209" s="8">
        <f t="shared" si="50"/>
        <v>404051</v>
      </c>
      <c r="X209" s="8">
        <f t="shared" si="51"/>
        <v>725017</v>
      </c>
      <c r="Y209" s="11">
        <v>0</v>
      </c>
      <c r="Z209" s="6">
        <v>0</v>
      </c>
      <c r="AA209" s="8">
        <f t="shared" si="52"/>
        <v>725017</v>
      </c>
      <c r="AB209" s="12">
        <v>0</v>
      </c>
      <c r="AC209" s="12">
        <v>0</v>
      </c>
      <c r="AD209" s="13">
        <f t="shared" si="53"/>
        <v>725017</v>
      </c>
      <c r="AE209" s="8" t="e">
        <f>IF(#REF!=0," ",#REF!)</f>
        <v>#REF!</v>
      </c>
      <c r="AF209" s="39" t="str">
        <f t="shared" si="54"/>
        <v xml:space="preserve"> </v>
      </c>
      <c r="AG209" s="40" t="str">
        <f t="shared" si="55"/>
        <v xml:space="preserve"> </v>
      </c>
    </row>
    <row r="210" spans="1:33" ht="15.95" customHeight="1">
      <c r="A210" s="37" t="s">
        <v>180</v>
      </c>
      <c r="B210" s="37" t="s">
        <v>516</v>
      </c>
      <c r="C210" s="37" t="s">
        <v>58</v>
      </c>
      <c r="D210" s="37" t="s">
        <v>522</v>
      </c>
      <c r="E210" s="5">
        <v>514.79999999999995</v>
      </c>
      <c r="F210" s="2">
        <f t="shared" si="56"/>
        <v>812354.39999999991</v>
      </c>
      <c r="G210" s="35">
        <v>96022.28</v>
      </c>
      <c r="H210" s="7">
        <v>28093</v>
      </c>
      <c r="I210" s="2">
        <f t="shared" si="57"/>
        <v>21069.75</v>
      </c>
      <c r="J210" s="38">
        <v>43794</v>
      </c>
      <c r="K210" s="38">
        <v>2962</v>
      </c>
      <c r="L210" s="38">
        <v>120407</v>
      </c>
      <c r="M210" s="38">
        <v>8538</v>
      </c>
      <c r="N210" s="2">
        <f t="shared" si="48"/>
        <v>292793.03000000003</v>
      </c>
      <c r="O210" s="8">
        <f t="shared" si="49"/>
        <v>519561</v>
      </c>
      <c r="P210" s="30">
        <v>81</v>
      </c>
      <c r="Q210" s="30">
        <v>134</v>
      </c>
      <c r="R210" s="8">
        <f t="shared" si="58"/>
        <v>15087</v>
      </c>
      <c r="S210" s="9">
        <f t="shared" si="59"/>
        <v>37637.027999999998</v>
      </c>
      <c r="T210" s="36">
        <v>5977922</v>
      </c>
      <c r="U210" s="9">
        <f t="shared" si="60"/>
        <v>5977.9219999999996</v>
      </c>
      <c r="V210" s="9">
        <f t="shared" si="61"/>
        <v>31659.106</v>
      </c>
      <c r="W210" s="8">
        <f t="shared" si="50"/>
        <v>633182</v>
      </c>
      <c r="X210" s="8">
        <f t="shared" si="51"/>
        <v>1167830</v>
      </c>
      <c r="Y210" s="11">
        <v>0</v>
      </c>
      <c r="Z210" s="6">
        <v>0</v>
      </c>
      <c r="AA210" s="8">
        <f t="shared" si="52"/>
        <v>1167830</v>
      </c>
      <c r="AB210" s="12">
        <v>0</v>
      </c>
      <c r="AC210" s="12">
        <v>5801</v>
      </c>
      <c r="AD210" s="13">
        <f t="shared" si="53"/>
        <v>1162029</v>
      </c>
      <c r="AE210" s="8" t="e">
        <f>IF(#REF!=0," ",#REF!)</f>
        <v>#REF!</v>
      </c>
      <c r="AF210" s="39" t="str">
        <f t="shared" si="54"/>
        <v xml:space="preserve"> </v>
      </c>
      <c r="AG210" s="40" t="str">
        <f t="shared" si="55"/>
        <v xml:space="preserve"> </v>
      </c>
    </row>
    <row r="211" spans="1:33" ht="15.95" customHeight="1">
      <c r="A211" s="37" t="s">
        <v>206</v>
      </c>
      <c r="B211" s="37" t="s">
        <v>523</v>
      </c>
      <c r="C211" s="37" t="s">
        <v>160</v>
      </c>
      <c r="D211" s="37" t="s">
        <v>524</v>
      </c>
      <c r="E211" s="5">
        <v>193.23</v>
      </c>
      <c r="F211" s="2">
        <f t="shared" si="56"/>
        <v>304916.94</v>
      </c>
      <c r="G211" s="35">
        <v>41957.15</v>
      </c>
      <c r="H211" s="7">
        <v>7853</v>
      </c>
      <c r="I211" s="2">
        <f t="shared" si="57"/>
        <v>5889.75</v>
      </c>
      <c r="J211" s="38">
        <v>10745</v>
      </c>
      <c r="K211" s="38">
        <v>0</v>
      </c>
      <c r="L211" s="38">
        <v>0</v>
      </c>
      <c r="M211" s="38">
        <v>15626</v>
      </c>
      <c r="N211" s="2">
        <f t="shared" si="48"/>
        <v>74217.899999999994</v>
      </c>
      <c r="O211" s="8">
        <f t="shared" si="49"/>
        <v>230699</v>
      </c>
      <c r="P211" s="30">
        <v>150</v>
      </c>
      <c r="Q211" s="30">
        <v>27</v>
      </c>
      <c r="R211" s="8">
        <f t="shared" si="58"/>
        <v>5630</v>
      </c>
      <c r="S211" s="9">
        <f t="shared" si="59"/>
        <v>14127.0453</v>
      </c>
      <c r="T211" s="36">
        <v>2567757</v>
      </c>
      <c r="U211" s="9">
        <f t="shared" si="60"/>
        <v>2567.7570000000001</v>
      </c>
      <c r="V211" s="9">
        <f t="shared" si="61"/>
        <v>11559.2883</v>
      </c>
      <c r="W211" s="8">
        <f t="shared" si="50"/>
        <v>231186</v>
      </c>
      <c r="X211" s="8">
        <f t="shared" si="51"/>
        <v>467515</v>
      </c>
      <c r="Y211" s="11">
        <v>0</v>
      </c>
      <c r="Z211" s="6">
        <v>0</v>
      </c>
      <c r="AA211" s="8">
        <f t="shared" si="52"/>
        <v>467515</v>
      </c>
      <c r="AB211" s="12">
        <v>0</v>
      </c>
      <c r="AC211" s="12">
        <v>0</v>
      </c>
      <c r="AD211" s="13">
        <f t="shared" si="53"/>
        <v>467515</v>
      </c>
      <c r="AE211" s="8" t="e">
        <f>IF(#REF!=0," ",#REF!)</f>
        <v>#REF!</v>
      </c>
      <c r="AF211" s="39" t="str">
        <f t="shared" si="54"/>
        <v xml:space="preserve"> </v>
      </c>
      <c r="AG211" s="40" t="str">
        <f t="shared" si="55"/>
        <v xml:space="preserve"> </v>
      </c>
    </row>
    <row r="212" spans="1:33" ht="15.95" customHeight="1">
      <c r="A212" s="37" t="s">
        <v>206</v>
      </c>
      <c r="B212" s="37" t="s">
        <v>523</v>
      </c>
      <c r="C212" s="37" t="s">
        <v>51</v>
      </c>
      <c r="D212" s="37" t="s">
        <v>525</v>
      </c>
      <c r="E212" s="5">
        <v>506.99</v>
      </c>
      <c r="F212" s="2">
        <f t="shared" si="56"/>
        <v>800030.22</v>
      </c>
      <c r="G212" s="35">
        <v>102288.62000000001</v>
      </c>
      <c r="H212" s="7">
        <v>25217</v>
      </c>
      <c r="I212" s="2">
        <f t="shared" si="57"/>
        <v>18912.75</v>
      </c>
      <c r="J212" s="38">
        <v>34240</v>
      </c>
      <c r="K212" s="38">
        <v>36350</v>
      </c>
      <c r="L212" s="38">
        <v>91591</v>
      </c>
      <c r="M212" s="38">
        <v>61459</v>
      </c>
      <c r="N212" s="2">
        <f t="shared" si="48"/>
        <v>344841.37</v>
      </c>
      <c r="O212" s="8">
        <f t="shared" si="49"/>
        <v>455189</v>
      </c>
      <c r="P212" s="30">
        <v>167</v>
      </c>
      <c r="Q212" s="30">
        <v>80</v>
      </c>
      <c r="R212" s="8">
        <f t="shared" si="58"/>
        <v>18570</v>
      </c>
      <c r="S212" s="9">
        <f t="shared" si="59"/>
        <v>37066.0389</v>
      </c>
      <c r="T212" s="36">
        <v>6191805</v>
      </c>
      <c r="U212" s="9">
        <f t="shared" si="60"/>
        <v>6191.8050000000003</v>
      </c>
      <c r="V212" s="9">
        <f t="shared" si="61"/>
        <v>30874.233899999999</v>
      </c>
      <c r="W212" s="8">
        <f t="shared" si="50"/>
        <v>617485</v>
      </c>
      <c r="X212" s="8">
        <f t="shared" si="51"/>
        <v>1091244</v>
      </c>
      <c r="Y212" s="11">
        <v>0</v>
      </c>
      <c r="Z212" s="6">
        <v>0</v>
      </c>
      <c r="AA212" s="8">
        <f t="shared" si="52"/>
        <v>1091244</v>
      </c>
      <c r="AB212" s="12">
        <v>0</v>
      </c>
      <c r="AC212" s="12">
        <v>0</v>
      </c>
      <c r="AD212" s="13">
        <f t="shared" si="53"/>
        <v>1091244</v>
      </c>
      <c r="AE212" s="8" t="e">
        <f>IF(#REF!=0," ",#REF!)</f>
        <v>#REF!</v>
      </c>
      <c r="AF212" s="39" t="str">
        <f t="shared" si="54"/>
        <v xml:space="preserve"> </v>
      </c>
      <c r="AG212" s="40" t="str">
        <f t="shared" si="55"/>
        <v xml:space="preserve"> </v>
      </c>
    </row>
    <row r="213" spans="1:33" ht="15.95" customHeight="1">
      <c r="A213" s="37" t="s">
        <v>206</v>
      </c>
      <c r="B213" s="37" t="s">
        <v>523</v>
      </c>
      <c r="C213" s="37" t="s">
        <v>38</v>
      </c>
      <c r="D213" s="37" t="s">
        <v>526</v>
      </c>
      <c r="E213" s="5">
        <v>877.82</v>
      </c>
      <c r="F213" s="2">
        <f t="shared" si="56"/>
        <v>1385199.96</v>
      </c>
      <c r="G213" s="35">
        <v>175130.04</v>
      </c>
      <c r="H213" s="7">
        <v>48233</v>
      </c>
      <c r="I213" s="2">
        <f t="shared" si="57"/>
        <v>36174.75</v>
      </c>
      <c r="J213" s="38">
        <v>65451</v>
      </c>
      <c r="K213" s="38">
        <v>69511</v>
      </c>
      <c r="L213" s="38">
        <v>178125</v>
      </c>
      <c r="M213" s="38">
        <v>101023</v>
      </c>
      <c r="N213" s="2">
        <f t="shared" si="48"/>
        <v>625414.79</v>
      </c>
      <c r="O213" s="8">
        <f t="shared" si="49"/>
        <v>759785</v>
      </c>
      <c r="P213" s="30">
        <v>95</v>
      </c>
      <c r="Q213" s="30">
        <v>351</v>
      </c>
      <c r="R213" s="8">
        <f t="shared" si="58"/>
        <v>46350</v>
      </c>
      <c r="S213" s="9">
        <f t="shared" si="59"/>
        <v>64177.4202</v>
      </c>
      <c r="T213" s="36">
        <v>9860230</v>
      </c>
      <c r="U213" s="9">
        <f t="shared" si="60"/>
        <v>9860.23</v>
      </c>
      <c r="V213" s="9">
        <f t="shared" si="61"/>
        <v>54317.190199999997</v>
      </c>
      <c r="W213" s="8">
        <f t="shared" si="50"/>
        <v>1086344</v>
      </c>
      <c r="X213" s="8">
        <f t="shared" si="51"/>
        <v>1892479</v>
      </c>
      <c r="Y213" s="11">
        <v>0</v>
      </c>
      <c r="Z213" s="6">
        <v>0</v>
      </c>
      <c r="AA213" s="8">
        <f t="shared" si="52"/>
        <v>1892479</v>
      </c>
      <c r="AB213" s="12">
        <v>0</v>
      </c>
      <c r="AC213" s="12">
        <v>0</v>
      </c>
      <c r="AD213" s="13">
        <f t="shared" si="53"/>
        <v>1892479</v>
      </c>
      <c r="AE213" s="8" t="e">
        <f>IF(#REF!=0," ",#REF!)</f>
        <v>#REF!</v>
      </c>
      <c r="AF213" s="39" t="str">
        <f t="shared" si="54"/>
        <v xml:space="preserve"> </v>
      </c>
      <c r="AG213" s="40" t="str">
        <f t="shared" si="55"/>
        <v xml:space="preserve"> </v>
      </c>
    </row>
    <row r="214" spans="1:33" ht="15.95" customHeight="1">
      <c r="A214" s="37" t="s">
        <v>206</v>
      </c>
      <c r="B214" s="37" t="s">
        <v>523</v>
      </c>
      <c r="C214" s="37" t="s">
        <v>68</v>
      </c>
      <c r="D214" s="37" t="s">
        <v>527</v>
      </c>
      <c r="E214" s="5">
        <v>836.66</v>
      </c>
      <c r="F214" s="2">
        <f t="shared" si="56"/>
        <v>1320249.48</v>
      </c>
      <c r="G214" s="35">
        <v>208945.42</v>
      </c>
      <c r="H214" s="7">
        <v>45616</v>
      </c>
      <c r="I214" s="2">
        <f t="shared" si="57"/>
        <v>34212</v>
      </c>
      <c r="J214" s="38">
        <v>61978</v>
      </c>
      <c r="K214" s="38">
        <v>65814</v>
      </c>
      <c r="L214" s="38">
        <v>195698</v>
      </c>
      <c r="M214" s="38">
        <v>91294</v>
      </c>
      <c r="N214" s="2">
        <f t="shared" si="48"/>
        <v>657941.42000000004</v>
      </c>
      <c r="O214" s="8">
        <f t="shared" si="49"/>
        <v>662308</v>
      </c>
      <c r="P214" s="30">
        <v>97</v>
      </c>
      <c r="Q214" s="30">
        <v>254</v>
      </c>
      <c r="R214" s="8">
        <f t="shared" si="58"/>
        <v>34247</v>
      </c>
      <c r="S214" s="9">
        <f t="shared" si="59"/>
        <v>61168.212599999999</v>
      </c>
      <c r="T214" s="36">
        <v>12575813</v>
      </c>
      <c r="U214" s="9">
        <f t="shared" si="60"/>
        <v>12575.813</v>
      </c>
      <c r="V214" s="9">
        <f t="shared" si="61"/>
        <v>48592.399599999997</v>
      </c>
      <c r="W214" s="8">
        <f t="shared" si="50"/>
        <v>971848</v>
      </c>
      <c r="X214" s="8">
        <f t="shared" si="51"/>
        <v>1668403</v>
      </c>
      <c r="Y214" s="11">
        <v>0</v>
      </c>
      <c r="Z214" s="6">
        <v>0</v>
      </c>
      <c r="AA214" s="8">
        <f t="shared" si="52"/>
        <v>1668403</v>
      </c>
      <c r="AB214" s="12">
        <v>0</v>
      </c>
      <c r="AC214" s="12">
        <v>0</v>
      </c>
      <c r="AD214" s="13">
        <f t="shared" si="53"/>
        <v>1668403</v>
      </c>
      <c r="AE214" s="8" t="e">
        <f>IF(#REF!=0," ",#REF!)</f>
        <v>#REF!</v>
      </c>
      <c r="AF214" s="39" t="str">
        <f t="shared" si="54"/>
        <v xml:space="preserve"> </v>
      </c>
      <c r="AG214" s="40" t="str">
        <f t="shared" si="55"/>
        <v xml:space="preserve"> </v>
      </c>
    </row>
    <row r="215" spans="1:33" ht="15.95" customHeight="1">
      <c r="A215" s="37" t="s">
        <v>69</v>
      </c>
      <c r="B215" s="37" t="s">
        <v>528</v>
      </c>
      <c r="C215" s="37" t="s">
        <v>208</v>
      </c>
      <c r="D215" s="37" t="s">
        <v>529</v>
      </c>
      <c r="E215" s="5">
        <v>193</v>
      </c>
      <c r="F215" s="2">
        <f t="shared" si="56"/>
        <v>304554</v>
      </c>
      <c r="G215" s="35">
        <v>62955.94</v>
      </c>
      <c r="H215" s="7">
        <v>11568</v>
      </c>
      <c r="I215" s="2">
        <f t="shared" si="57"/>
        <v>8676</v>
      </c>
      <c r="J215" s="38">
        <v>12895</v>
      </c>
      <c r="K215" s="38">
        <v>0</v>
      </c>
      <c r="L215" s="38">
        <v>0</v>
      </c>
      <c r="M215" s="38">
        <v>19541</v>
      </c>
      <c r="N215" s="2">
        <f t="shared" si="48"/>
        <v>104067.94</v>
      </c>
      <c r="O215" s="8">
        <f t="shared" si="49"/>
        <v>200486</v>
      </c>
      <c r="P215" s="30">
        <v>90</v>
      </c>
      <c r="Q215" s="30">
        <v>69</v>
      </c>
      <c r="R215" s="8">
        <f t="shared" si="58"/>
        <v>8632</v>
      </c>
      <c r="S215" s="9">
        <f t="shared" si="59"/>
        <v>14110.23</v>
      </c>
      <c r="T215" s="36">
        <v>3697941</v>
      </c>
      <c r="U215" s="9">
        <f t="shared" si="60"/>
        <v>3697.9409999999998</v>
      </c>
      <c r="V215" s="9">
        <f t="shared" si="61"/>
        <v>10412.289000000001</v>
      </c>
      <c r="W215" s="8">
        <f t="shared" si="50"/>
        <v>208246</v>
      </c>
      <c r="X215" s="8">
        <f t="shared" si="51"/>
        <v>417364</v>
      </c>
      <c r="Y215" s="11">
        <v>0</v>
      </c>
      <c r="Z215" s="6">
        <v>0</v>
      </c>
      <c r="AA215" s="8">
        <f t="shared" si="52"/>
        <v>417364</v>
      </c>
      <c r="AB215" s="12">
        <v>0</v>
      </c>
      <c r="AC215" s="12">
        <v>0</v>
      </c>
      <c r="AD215" s="13">
        <f t="shared" si="53"/>
        <v>417364</v>
      </c>
      <c r="AE215" s="8" t="e">
        <f>IF(#REF!=0," ",#REF!)</f>
        <v>#REF!</v>
      </c>
      <c r="AF215" s="39" t="str">
        <f t="shared" si="54"/>
        <v xml:space="preserve"> </v>
      </c>
      <c r="AG215" s="40" t="str">
        <f t="shared" si="55"/>
        <v xml:space="preserve"> </v>
      </c>
    </row>
    <row r="216" spans="1:33" ht="15.95" customHeight="1">
      <c r="A216" s="37" t="s">
        <v>69</v>
      </c>
      <c r="B216" s="37" t="s">
        <v>528</v>
      </c>
      <c r="C216" s="37" t="s">
        <v>109</v>
      </c>
      <c r="D216" s="37" t="s">
        <v>530</v>
      </c>
      <c r="E216" s="5">
        <v>180.61</v>
      </c>
      <c r="F216" s="2">
        <f t="shared" si="56"/>
        <v>285002.58</v>
      </c>
      <c r="G216" s="35">
        <v>72871.08</v>
      </c>
      <c r="H216" s="7">
        <v>11665</v>
      </c>
      <c r="I216" s="2">
        <f t="shared" si="57"/>
        <v>8748.75</v>
      </c>
      <c r="J216" s="38">
        <v>12967</v>
      </c>
      <c r="K216" s="38">
        <v>0</v>
      </c>
      <c r="L216" s="38">
        <v>0</v>
      </c>
      <c r="M216" s="38">
        <v>20505</v>
      </c>
      <c r="N216" s="2">
        <f t="shared" si="48"/>
        <v>115091.83</v>
      </c>
      <c r="O216" s="8">
        <f t="shared" si="49"/>
        <v>169911</v>
      </c>
      <c r="P216" s="30">
        <v>90</v>
      </c>
      <c r="Q216" s="30">
        <v>65</v>
      </c>
      <c r="R216" s="8">
        <f t="shared" si="58"/>
        <v>8132</v>
      </c>
      <c r="S216" s="9">
        <f t="shared" si="59"/>
        <v>13204.3971</v>
      </c>
      <c r="T216" s="36">
        <v>4615014</v>
      </c>
      <c r="U216" s="9">
        <f t="shared" si="60"/>
        <v>4615.0140000000001</v>
      </c>
      <c r="V216" s="9">
        <f t="shared" si="61"/>
        <v>8589.3830999999991</v>
      </c>
      <c r="W216" s="8">
        <f t="shared" si="50"/>
        <v>171788</v>
      </c>
      <c r="X216" s="8">
        <f t="shared" si="51"/>
        <v>349831</v>
      </c>
      <c r="Y216" s="11">
        <v>0</v>
      </c>
      <c r="Z216" s="6">
        <v>0</v>
      </c>
      <c r="AA216" s="8">
        <f t="shared" si="52"/>
        <v>349831</v>
      </c>
      <c r="AB216" s="12">
        <v>0</v>
      </c>
      <c r="AC216" s="12">
        <v>0</v>
      </c>
      <c r="AD216" s="13">
        <f t="shared" si="53"/>
        <v>349831</v>
      </c>
      <c r="AE216" s="8" t="e">
        <f>IF(#REF!=0," ",#REF!)</f>
        <v>#REF!</v>
      </c>
      <c r="AF216" s="39" t="str">
        <f t="shared" si="54"/>
        <v xml:space="preserve"> </v>
      </c>
      <c r="AG216" s="40" t="str">
        <f t="shared" si="55"/>
        <v xml:space="preserve"> </v>
      </c>
    </row>
    <row r="217" spans="1:33" ht="15.95" customHeight="1">
      <c r="A217" s="37" t="s">
        <v>69</v>
      </c>
      <c r="B217" s="37" t="s">
        <v>528</v>
      </c>
      <c r="C217" s="37" t="s">
        <v>192</v>
      </c>
      <c r="D217" s="37" t="s">
        <v>531</v>
      </c>
      <c r="E217" s="5">
        <v>267.58</v>
      </c>
      <c r="F217" s="2">
        <f t="shared" si="56"/>
        <v>422241.24</v>
      </c>
      <c r="G217" s="35">
        <v>292816.05</v>
      </c>
      <c r="H217" s="7">
        <v>21046</v>
      </c>
      <c r="I217" s="2">
        <f t="shared" si="57"/>
        <v>15784.5</v>
      </c>
      <c r="J217" s="38">
        <v>23477</v>
      </c>
      <c r="K217" s="38">
        <v>10744</v>
      </c>
      <c r="L217" s="38">
        <v>72975</v>
      </c>
      <c r="M217" s="38">
        <v>37228</v>
      </c>
      <c r="N217" s="2">
        <f t="shared" si="48"/>
        <v>453024.55</v>
      </c>
      <c r="O217" s="8">
        <f t="shared" si="49"/>
        <v>0</v>
      </c>
      <c r="P217" s="30">
        <v>125</v>
      </c>
      <c r="Q217" s="30">
        <v>101</v>
      </c>
      <c r="R217" s="8">
        <f t="shared" si="58"/>
        <v>17549</v>
      </c>
      <c r="S217" s="9">
        <f t="shared" si="59"/>
        <v>19562.773799999999</v>
      </c>
      <c r="T217" s="36">
        <v>18603526</v>
      </c>
      <c r="U217" s="9">
        <f t="shared" si="60"/>
        <v>18603.526000000002</v>
      </c>
      <c r="V217" s="9">
        <f t="shared" si="61"/>
        <v>959.24779999999737</v>
      </c>
      <c r="W217" s="8">
        <f t="shared" si="50"/>
        <v>19185</v>
      </c>
      <c r="X217" s="8">
        <f t="shared" si="51"/>
        <v>36734</v>
      </c>
      <c r="Y217" s="11">
        <v>0</v>
      </c>
      <c r="Z217" s="6">
        <v>0</v>
      </c>
      <c r="AA217" s="8">
        <f t="shared" si="52"/>
        <v>36734</v>
      </c>
      <c r="AB217" s="12">
        <v>4140</v>
      </c>
      <c r="AC217" s="12">
        <v>0</v>
      </c>
      <c r="AD217" s="13">
        <f t="shared" si="53"/>
        <v>40874</v>
      </c>
      <c r="AE217" s="8" t="e">
        <f>IF(#REF!=0," ",#REF!)</f>
        <v>#REF!</v>
      </c>
      <c r="AF217" s="39">
        <f t="shared" si="54"/>
        <v>1</v>
      </c>
      <c r="AG217" s="40" t="str">
        <f t="shared" si="55"/>
        <v xml:space="preserve"> </v>
      </c>
    </row>
    <row r="218" spans="1:33" ht="15.95" customHeight="1">
      <c r="A218" s="37" t="s">
        <v>69</v>
      </c>
      <c r="B218" s="37" t="s">
        <v>528</v>
      </c>
      <c r="C218" s="37" t="s">
        <v>26</v>
      </c>
      <c r="D218" s="37" t="s">
        <v>532</v>
      </c>
      <c r="E218" s="5">
        <v>1467.38</v>
      </c>
      <c r="F218" s="2">
        <f t="shared" si="56"/>
        <v>2315525.64</v>
      </c>
      <c r="G218" s="35">
        <v>288261.81</v>
      </c>
      <c r="H218" s="7">
        <v>117886</v>
      </c>
      <c r="I218" s="2">
        <f t="shared" si="57"/>
        <v>88414.5</v>
      </c>
      <c r="J218" s="38">
        <v>130903</v>
      </c>
      <c r="K218" s="38">
        <v>60102</v>
      </c>
      <c r="L218" s="38">
        <v>298763</v>
      </c>
      <c r="M218" s="38">
        <v>65974</v>
      </c>
      <c r="N218" s="2">
        <f t="shared" si="48"/>
        <v>932418.31</v>
      </c>
      <c r="O218" s="8">
        <f t="shared" si="49"/>
        <v>1383107</v>
      </c>
      <c r="P218" s="30">
        <v>90</v>
      </c>
      <c r="Q218" s="30">
        <v>354</v>
      </c>
      <c r="R218" s="8">
        <f t="shared" si="58"/>
        <v>44285</v>
      </c>
      <c r="S218" s="9">
        <f t="shared" si="59"/>
        <v>107280.15180000001</v>
      </c>
      <c r="T218" s="36">
        <v>17302630</v>
      </c>
      <c r="U218" s="9">
        <f t="shared" si="60"/>
        <v>17302.63</v>
      </c>
      <c r="V218" s="9">
        <f t="shared" si="61"/>
        <v>89977.521800000002</v>
      </c>
      <c r="W218" s="8">
        <f t="shared" si="50"/>
        <v>1799550</v>
      </c>
      <c r="X218" s="8">
        <f t="shared" si="51"/>
        <v>3226942</v>
      </c>
      <c r="Y218" s="11">
        <v>0</v>
      </c>
      <c r="Z218" s="6">
        <v>0</v>
      </c>
      <c r="AA218" s="8">
        <f t="shared" si="52"/>
        <v>3226942</v>
      </c>
      <c r="AB218" s="12">
        <v>0</v>
      </c>
      <c r="AC218" s="12">
        <v>20154</v>
      </c>
      <c r="AD218" s="13">
        <f t="shared" si="53"/>
        <v>3206788</v>
      </c>
      <c r="AE218" s="8" t="e">
        <f>IF(#REF!=0," ",#REF!)</f>
        <v>#REF!</v>
      </c>
      <c r="AF218" s="39" t="str">
        <f t="shared" si="54"/>
        <v xml:space="preserve"> </v>
      </c>
      <c r="AG218" s="40" t="str">
        <f t="shared" si="55"/>
        <v xml:space="preserve"> </v>
      </c>
    </row>
    <row r="219" spans="1:33" ht="15.95" customHeight="1">
      <c r="A219" s="37" t="s">
        <v>69</v>
      </c>
      <c r="B219" s="37" t="s">
        <v>528</v>
      </c>
      <c r="C219" s="37" t="s">
        <v>17</v>
      </c>
      <c r="D219" s="37" t="s">
        <v>533</v>
      </c>
      <c r="E219" s="5">
        <v>339.7</v>
      </c>
      <c r="F219" s="2">
        <f t="shared" si="56"/>
        <v>536046.6</v>
      </c>
      <c r="G219" s="35">
        <v>77874.25</v>
      </c>
      <c r="H219" s="7">
        <v>26225</v>
      </c>
      <c r="I219" s="2">
        <f t="shared" si="57"/>
        <v>19668.75</v>
      </c>
      <c r="J219" s="38">
        <v>29131</v>
      </c>
      <c r="K219" s="38">
        <v>13366</v>
      </c>
      <c r="L219" s="38">
        <v>78429</v>
      </c>
      <c r="M219" s="38">
        <v>28342</v>
      </c>
      <c r="N219" s="2">
        <f t="shared" si="48"/>
        <v>246811</v>
      </c>
      <c r="O219" s="8">
        <f t="shared" si="49"/>
        <v>289236</v>
      </c>
      <c r="P219" s="30">
        <v>88</v>
      </c>
      <c r="Q219" s="30">
        <v>109</v>
      </c>
      <c r="R219" s="8">
        <f t="shared" si="58"/>
        <v>13333</v>
      </c>
      <c r="S219" s="9">
        <f t="shared" si="59"/>
        <v>24835.467000000001</v>
      </c>
      <c r="T219" s="36">
        <v>4594351</v>
      </c>
      <c r="U219" s="9">
        <f t="shared" si="60"/>
        <v>4594.3509999999997</v>
      </c>
      <c r="V219" s="9">
        <f t="shared" si="61"/>
        <v>20241.116000000002</v>
      </c>
      <c r="W219" s="8">
        <f t="shared" si="50"/>
        <v>404822</v>
      </c>
      <c r="X219" s="8">
        <f t="shared" si="51"/>
        <v>707391</v>
      </c>
      <c r="Y219" s="11">
        <v>0</v>
      </c>
      <c r="Z219" s="6">
        <v>0</v>
      </c>
      <c r="AA219" s="8">
        <f t="shared" si="52"/>
        <v>707391</v>
      </c>
      <c r="AB219" s="12">
        <v>0</v>
      </c>
      <c r="AC219" s="12">
        <v>0</v>
      </c>
      <c r="AD219" s="13">
        <f t="shared" si="53"/>
        <v>707391</v>
      </c>
      <c r="AE219" s="8" t="e">
        <f>IF(#REF!=0," ",#REF!)</f>
        <v>#REF!</v>
      </c>
      <c r="AF219" s="39" t="str">
        <f t="shared" si="54"/>
        <v xml:space="preserve"> </v>
      </c>
      <c r="AG219" s="40" t="str">
        <f t="shared" si="55"/>
        <v xml:space="preserve"> </v>
      </c>
    </row>
    <row r="220" spans="1:33" ht="15.95" customHeight="1">
      <c r="A220" s="37" t="s">
        <v>69</v>
      </c>
      <c r="B220" s="37" t="s">
        <v>528</v>
      </c>
      <c r="C220" s="37" t="s">
        <v>14</v>
      </c>
      <c r="D220" s="37" t="s">
        <v>534</v>
      </c>
      <c r="E220" s="5">
        <v>391.52</v>
      </c>
      <c r="F220" s="2">
        <f t="shared" si="56"/>
        <v>617818.55999999994</v>
      </c>
      <c r="G220" s="35">
        <v>101073.78</v>
      </c>
      <c r="H220" s="7">
        <v>26155</v>
      </c>
      <c r="I220" s="2">
        <f t="shared" si="57"/>
        <v>19616.25</v>
      </c>
      <c r="J220" s="38">
        <v>29071</v>
      </c>
      <c r="K220" s="38">
        <v>13336</v>
      </c>
      <c r="L220" s="38">
        <v>63246</v>
      </c>
      <c r="M220" s="38">
        <v>36495</v>
      </c>
      <c r="N220" s="2">
        <f t="shared" si="48"/>
        <v>262838.03000000003</v>
      </c>
      <c r="O220" s="8">
        <f t="shared" si="49"/>
        <v>354981</v>
      </c>
      <c r="P220" s="30">
        <v>79</v>
      </c>
      <c r="Q220" s="30">
        <v>149</v>
      </c>
      <c r="R220" s="8">
        <f t="shared" si="58"/>
        <v>16362</v>
      </c>
      <c r="S220" s="9">
        <f t="shared" si="59"/>
        <v>28624.0272</v>
      </c>
      <c r="T220" s="36">
        <v>6467450</v>
      </c>
      <c r="U220" s="9">
        <f t="shared" si="60"/>
        <v>6467.45</v>
      </c>
      <c r="V220" s="9">
        <f t="shared" si="61"/>
        <v>22156.5772</v>
      </c>
      <c r="W220" s="8">
        <f t="shared" si="50"/>
        <v>443132</v>
      </c>
      <c r="X220" s="8">
        <f t="shared" si="51"/>
        <v>814475</v>
      </c>
      <c r="Y220" s="11">
        <v>0</v>
      </c>
      <c r="Z220" s="6">
        <v>0</v>
      </c>
      <c r="AA220" s="8">
        <f t="shared" si="52"/>
        <v>814475</v>
      </c>
      <c r="AB220" s="12">
        <v>0</v>
      </c>
      <c r="AC220" s="12">
        <v>0</v>
      </c>
      <c r="AD220" s="13">
        <f t="shared" si="53"/>
        <v>814475</v>
      </c>
      <c r="AE220" s="8" t="e">
        <f>IF(#REF!=0," ",#REF!)</f>
        <v>#REF!</v>
      </c>
      <c r="AF220" s="39" t="str">
        <f t="shared" si="54"/>
        <v xml:space="preserve"> </v>
      </c>
      <c r="AG220" s="40" t="str">
        <f t="shared" si="55"/>
        <v xml:space="preserve"> </v>
      </c>
    </row>
    <row r="221" spans="1:33" ht="15.95" customHeight="1">
      <c r="A221" s="37" t="s">
        <v>69</v>
      </c>
      <c r="B221" s="37" t="s">
        <v>528</v>
      </c>
      <c r="C221" s="37" t="s">
        <v>64</v>
      </c>
      <c r="D221" s="37" t="s">
        <v>535</v>
      </c>
      <c r="E221" s="5">
        <v>454.6</v>
      </c>
      <c r="F221" s="2">
        <f t="shared" si="56"/>
        <v>717358.8</v>
      </c>
      <c r="G221" s="35">
        <v>98733.759999999995</v>
      </c>
      <c r="H221" s="7">
        <v>30485</v>
      </c>
      <c r="I221" s="2">
        <f t="shared" si="57"/>
        <v>22863.75</v>
      </c>
      <c r="J221" s="38">
        <v>33700</v>
      </c>
      <c r="K221" s="38">
        <v>15503</v>
      </c>
      <c r="L221" s="38">
        <v>64841</v>
      </c>
      <c r="M221" s="38">
        <v>26316</v>
      </c>
      <c r="N221" s="2">
        <f t="shared" si="48"/>
        <v>261957.51</v>
      </c>
      <c r="O221" s="8">
        <f t="shared" si="49"/>
        <v>455401</v>
      </c>
      <c r="P221" s="30">
        <v>103</v>
      </c>
      <c r="Q221" s="30">
        <v>126</v>
      </c>
      <c r="R221" s="8">
        <f t="shared" si="58"/>
        <v>18039</v>
      </c>
      <c r="S221" s="9">
        <f t="shared" si="59"/>
        <v>33235.805999999997</v>
      </c>
      <c r="T221" s="36">
        <v>6032885</v>
      </c>
      <c r="U221" s="9">
        <f t="shared" si="60"/>
        <v>6032.8850000000002</v>
      </c>
      <c r="V221" s="9">
        <f t="shared" si="61"/>
        <v>27202.920999999995</v>
      </c>
      <c r="W221" s="8">
        <f t="shared" si="50"/>
        <v>544058</v>
      </c>
      <c r="X221" s="8">
        <f t="shared" si="51"/>
        <v>1017498</v>
      </c>
      <c r="Y221" s="11">
        <v>0</v>
      </c>
      <c r="Z221" s="6">
        <v>0</v>
      </c>
      <c r="AA221" s="8">
        <f t="shared" si="52"/>
        <v>1017498</v>
      </c>
      <c r="AB221" s="12">
        <v>0</v>
      </c>
      <c r="AC221" s="12">
        <v>5409</v>
      </c>
      <c r="AD221" s="13">
        <f t="shared" si="53"/>
        <v>1012089</v>
      </c>
      <c r="AE221" s="8" t="e">
        <f>IF(#REF!=0," ",#REF!)</f>
        <v>#REF!</v>
      </c>
      <c r="AF221" s="39" t="str">
        <f t="shared" si="54"/>
        <v xml:space="preserve"> </v>
      </c>
      <c r="AG221" s="40" t="str">
        <f t="shared" si="55"/>
        <v xml:space="preserve"> </v>
      </c>
    </row>
    <row r="222" spans="1:33" ht="15.95" customHeight="1">
      <c r="A222" s="37" t="s">
        <v>141</v>
      </c>
      <c r="B222" s="37" t="s">
        <v>536</v>
      </c>
      <c r="C222" s="37" t="s">
        <v>901</v>
      </c>
      <c r="D222" s="37" t="s">
        <v>907</v>
      </c>
      <c r="E222" s="5">
        <v>140.15</v>
      </c>
      <c r="F222" s="2">
        <f t="shared" si="56"/>
        <v>221156.7</v>
      </c>
      <c r="G222" s="35">
        <v>93950.399999999994</v>
      </c>
      <c r="H222" s="7">
        <v>13652</v>
      </c>
      <c r="I222" s="2">
        <f t="shared" si="57"/>
        <v>10239</v>
      </c>
      <c r="J222" s="38">
        <v>13467</v>
      </c>
      <c r="K222" s="38">
        <v>7130</v>
      </c>
      <c r="L222" s="38">
        <v>57596</v>
      </c>
      <c r="M222" s="38">
        <v>35454</v>
      </c>
      <c r="N222" s="2">
        <f t="shared" si="48"/>
        <v>217836.4</v>
      </c>
      <c r="O222" s="8">
        <f t="shared" si="49"/>
        <v>3320</v>
      </c>
      <c r="P222" s="30">
        <v>167</v>
      </c>
      <c r="Q222" s="30">
        <v>20</v>
      </c>
      <c r="R222" s="8">
        <f t="shared" si="58"/>
        <v>4643</v>
      </c>
      <c r="S222" s="9">
        <f t="shared" si="59"/>
        <v>10246.3665</v>
      </c>
      <c r="T222" s="36">
        <v>5857257</v>
      </c>
      <c r="U222" s="9">
        <f t="shared" si="60"/>
        <v>5857.2569999999996</v>
      </c>
      <c r="V222" s="9">
        <f t="shared" si="61"/>
        <v>4389.1095000000005</v>
      </c>
      <c r="W222" s="8">
        <f t="shared" si="50"/>
        <v>87782</v>
      </c>
      <c r="X222" s="8">
        <f t="shared" si="51"/>
        <v>95745</v>
      </c>
      <c r="Y222" s="11">
        <v>0</v>
      </c>
      <c r="Z222" s="6">
        <v>0</v>
      </c>
      <c r="AA222" s="8">
        <f t="shared" si="52"/>
        <v>95745</v>
      </c>
      <c r="AB222" s="12">
        <v>0</v>
      </c>
      <c r="AC222" s="12">
        <v>536</v>
      </c>
      <c r="AD222" s="13">
        <f t="shared" si="53"/>
        <v>95209</v>
      </c>
      <c r="AE222" s="8" t="e">
        <f>IF(#REF!=0," ",#REF!)</f>
        <v>#REF!</v>
      </c>
      <c r="AF222" s="39" t="str">
        <f t="shared" si="54"/>
        <v xml:space="preserve"> </v>
      </c>
      <c r="AG222" s="40" t="str">
        <f t="shared" si="55"/>
        <v xml:space="preserve"> </v>
      </c>
    </row>
    <row r="223" spans="1:33" ht="15.95" customHeight="1">
      <c r="A223" s="37" t="s">
        <v>141</v>
      </c>
      <c r="B223" s="37" t="s">
        <v>536</v>
      </c>
      <c r="C223" s="37" t="s">
        <v>144</v>
      </c>
      <c r="D223" s="37" t="s">
        <v>537</v>
      </c>
      <c r="E223" s="5">
        <v>177.67</v>
      </c>
      <c r="F223" s="2">
        <f t="shared" si="56"/>
        <v>280363.26</v>
      </c>
      <c r="G223" s="35">
        <v>124976.06</v>
      </c>
      <c r="H223" s="7">
        <v>12780</v>
      </c>
      <c r="I223" s="2">
        <f t="shared" si="57"/>
        <v>9585</v>
      </c>
      <c r="J223" s="38">
        <v>11735</v>
      </c>
      <c r="K223" s="38">
        <v>0</v>
      </c>
      <c r="L223" s="38">
        <v>0</v>
      </c>
      <c r="M223" s="38">
        <v>42591</v>
      </c>
      <c r="N223" s="2">
        <f t="shared" si="48"/>
        <v>188887.06</v>
      </c>
      <c r="O223" s="8">
        <f t="shared" si="49"/>
        <v>91476</v>
      </c>
      <c r="P223" s="30">
        <v>106</v>
      </c>
      <c r="Q223" s="30">
        <v>73</v>
      </c>
      <c r="R223" s="8">
        <f t="shared" si="58"/>
        <v>10756</v>
      </c>
      <c r="S223" s="9">
        <f t="shared" si="59"/>
        <v>12989.4537</v>
      </c>
      <c r="T223" s="36">
        <v>7835490</v>
      </c>
      <c r="U223" s="9">
        <f t="shared" si="60"/>
        <v>7835.49</v>
      </c>
      <c r="V223" s="9">
        <f t="shared" si="61"/>
        <v>5153.9637000000002</v>
      </c>
      <c r="W223" s="8">
        <f t="shared" si="50"/>
        <v>103079</v>
      </c>
      <c r="X223" s="8">
        <f t="shared" si="51"/>
        <v>205311</v>
      </c>
      <c r="Y223" s="11">
        <v>0</v>
      </c>
      <c r="Z223" s="6">
        <v>0</v>
      </c>
      <c r="AA223" s="8">
        <f t="shared" si="52"/>
        <v>205311</v>
      </c>
      <c r="AB223" s="12">
        <v>0</v>
      </c>
      <c r="AC223" s="12">
        <v>0</v>
      </c>
      <c r="AD223" s="13">
        <f t="shared" si="53"/>
        <v>205311</v>
      </c>
      <c r="AE223" s="8" t="e">
        <f>IF(#REF!=0," ",#REF!)</f>
        <v>#REF!</v>
      </c>
      <c r="AF223" s="39" t="str">
        <f t="shared" si="54"/>
        <v xml:space="preserve"> </v>
      </c>
      <c r="AG223" s="40" t="str">
        <f t="shared" si="55"/>
        <v xml:space="preserve"> </v>
      </c>
    </row>
    <row r="224" spans="1:33" ht="15.95" customHeight="1">
      <c r="A224" s="37" t="s">
        <v>141</v>
      </c>
      <c r="B224" s="37" t="s">
        <v>536</v>
      </c>
      <c r="C224" s="37" t="s">
        <v>210</v>
      </c>
      <c r="D224" s="37" t="s">
        <v>538</v>
      </c>
      <c r="E224" s="5">
        <v>125.73</v>
      </c>
      <c r="F224" s="2">
        <f t="shared" si="56"/>
        <v>198401.94</v>
      </c>
      <c r="G224" s="35">
        <v>191320.15</v>
      </c>
      <c r="H224" s="7">
        <v>11462</v>
      </c>
      <c r="I224" s="2">
        <f t="shared" si="57"/>
        <v>8596.5</v>
      </c>
      <c r="J224" s="38">
        <v>10489</v>
      </c>
      <c r="K224" s="38">
        <v>0</v>
      </c>
      <c r="L224" s="38">
        <v>0</v>
      </c>
      <c r="M224" s="38">
        <v>34889</v>
      </c>
      <c r="N224" s="2">
        <f t="shared" si="48"/>
        <v>245294.65</v>
      </c>
      <c r="O224" s="8">
        <f t="shared" si="49"/>
        <v>0</v>
      </c>
      <c r="P224" s="30">
        <v>139</v>
      </c>
      <c r="Q224" s="30">
        <v>51</v>
      </c>
      <c r="R224" s="8">
        <f t="shared" si="58"/>
        <v>9854</v>
      </c>
      <c r="S224" s="9">
        <f t="shared" si="59"/>
        <v>9192.1203000000005</v>
      </c>
      <c r="T224" s="36">
        <v>11609232</v>
      </c>
      <c r="U224" s="9">
        <f t="shared" si="60"/>
        <v>11609.232</v>
      </c>
      <c r="V224" s="9">
        <f t="shared" si="61"/>
        <v>0</v>
      </c>
      <c r="W224" s="8">
        <f t="shared" si="50"/>
        <v>0</v>
      </c>
      <c r="X224" s="8">
        <f t="shared" si="51"/>
        <v>9854</v>
      </c>
      <c r="Y224" s="11">
        <v>0</v>
      </c>
      <c r="Z224" s="6">
        <v>0</v>
      </c>
      <c r="AA224" s="8">
        <f t="shared" si="52"/>
        <v>9854</v>
      </c>
      <c r="AB224" s="12">
        <v>10512</v>
      </c>
      <c r="AC224" s="12">
        <v>0</v>
      </c>
      <c r="AD224" s="13">
        <f t="shared" si="53"/>
        <v>20366</v>
      </c>
      <c r="AE224" s="8" t="e">
        <f>IF(#REF!=0," ",#REF!)</f>
        <v>#REF!</v>
      </c>
      <c r="AF224" s="39">
        <f t="shared" si="54"/>
        <v>1</v>
      </c>
      <c r="AG224" s="40">
        <f t="shared" si="55"/>
        <v>1</v>
      </c>
    </row>
    <row r="225" spans="1:33" ht="15.95" customHeight="1">
      <c r="A225" s="37" t="s">
        <v>141</v>
      </c>
      <c r="B225" s="37" t="s">
        <v>536</v>
      </c>
      <c r="C225" s="37" t="s">
        <v>17</v>
      </c>
      <c r="D225" s="37" t="s">
        <v>539</v>
      </c>
      <c r="E225" s="5">
        <v>1203.6099999999999</v>
      </c>
      <c r="F225" s="2">
        <f t="shared" si="56"/>
        <v>1899296.5799999998</v>
      </c>
      <c r="G225" s="35">
        <v>295611.44999999995</v>
      </c>
      <c r="H225" s="7">
        <v>115280</v>
      </c>
      <c r="I225" s="2">
        <f t="shared" si="57"/>
        <v>86460</v>
      </c>
      <c r="J225" s="38">
        <v>105134</v>
      </c>
      <c r="K225" s="38">
        <v>60108</v>
      </c>
      <c r="L225" s="38">
        <v>281617</v>
      </c>
      <c r="M225" s="38">
        <v>50140</v>
      </c>
      <c r="N225" s="2">
        <f t="shared" si="48"/>
        <v>879070.45</v>
      </c>
      <c r="O225" s="8">
        <f t="shared" si="49"/>
        <v>1020226</v>
      </c>
      <c r="P225" s="30">
        <v>88</v>
      </c>
      <c r="Q225" s="30">
        <v>452</v>
      </c>
      <c r="R225" s="8">
        <f t="shared" si="58"/>
        <v>55289</v>
      </c>
      <c r="S225" s="9">
        <f t="shared" si="59"/>
        <v>87995.927100000001</v>
      </c>
      <c r="T225" s="36">
        <v>18069160</v>
      </c>
      <c r="U225" s="9">
        <f t="shared" si="60"/>
        <v>18069.16</v>
      </c>
      <c r="V225" s="9">
        <f t="shared" si="61"/>
        <v>69926.767099999997</v>
      </c>
      <c r="W225" s="8">
        <f t="shared" si="50"/>
        <v>1398535</v>
      </c>
      <c r="X225" s="8">
        <f t="shared" si="51"/>
        <v>2474050</v>
      </c>
      <c r="Y225" s="11">
        <v>0</v>
      </c>
      <c r="Z225" s="6">
        <v>0</v>
      </c>
      <c r="AA225" s="8">
        <f t="shared" si="52"/>
        <v>2474050</v>
      </c>
      <c r="AB225" s="12">
        <v>0</v>
      </c>
      <c r="AC225" s="12">
        <v>0</v>
      </c>
      <c r="AD225" s="13">
        <f t="shared" si="53"/>
        <v>2474050</v>
      </c>
      <c r="AE225" s="8" t="e">
        <f>IF(#REF!=0," ",#REF!)</f>
        <v>#REF!</v>
      </c>
      <c r="AF225" s="39" t="str">
        <f t="shared" si="54"/>
        <v xml:space="preserve"> </v>
      </c>
      <c r="AG225" s="40" t="str">
        <f t="shared" si="55"/>
        <v xml:space="preserve"> </v>
      </c>
    </row>
    <row r="226" spans="1:33" ht="15.95" customHeight="1">
      <c r="A226" s="37" t="s">
        <v>141</v>
      </c>
      <c r="B226" s="37" t="s">
        <v>536</v>
      </c>
      <c r="C226" s="37" t="s">
        <v>147</v>
      </c>
      <c r="D226" s="37" t="s">
        <v>540</v>
      </c>
      <c r="E226" s="5">
        <v>2422.62</v>
      </c>
      <c r="F226" s="2">
        <f t="shared" si="56"/>
        <v>3822894.36</v>
      </c>
      <c r="G226" s="35">
        <v>393688.01000000007</v>
      </c>
      <c r="H226" s="7">
        <v>247493</v>
      </c>
      <c r="I226" s="2">
        <f t="shared" si="57"/>
        <v>185619.75</v>
      </c>
      <c r="J226" s="38">
        <v>226125</v>
      </c>
      <c r="K226" s="38">
        <v>129011</v>
      </c>
      <c r="L226" s="38">
        <v>663637</v>
      </c>
      <c r="M226" s="38">
        <v>40255</v>
      </c>
      <c r="N226" s="2">
        <f t="shared" si="48"/>
        <v>1638335.76</v>
      </c>
      <c r="O226" s="8">
        <f t="shared" si="49"/>
        <v>2184559</v>
      </c>
      <c r="P226" s="30">
        <v>70</v>
      </c>
      <c r="Q226" s="30">
        <v>496</v>
      </c>
      <c r="R226" s="8">
        <f t="shared" si="58"/>
        <v>48261</v>
      </c>
      <c r="S226" s="9">
        <f t="shared" si="59"/>
        <v>177117.7482</v>
      </c>
      <c r="T226" s="36">
        <v>24452671</v>
      </c>
      <c r="U226" s="9">
        <f t="shared" si="60"/>
        <v>24452.670999999998</v>
      </c>
      <c r="V226" s="9">
        <f t="shared" si="61"/>
        <v>152665.0772</v>
      </c>
      <c r="W226" s="8">
        <f t="shared" si="50"/>
        <v>3053302</v>
      </c>
      <c r="X226" s="8">
        <f t="shared" si="51"/>
        <v>5286122</v>
      </c>
      <c r="Y226" s="11">
        <v>0</v>
      </c>
      <c r="Z226" s="6">
        <v>0</v>
      </c>
      <c r="AA226" s="8">
        <f t="shared" si="52"/>
        <v>5286122</v>
      </c>
      <c r="AB226" s="12">
        <v>0</v>
      </c>
      <c r="AC226" s="12">
        <v>0</v>
      </c>
      <c r="AD226" s="13">
        <f t="shared" si="53"/>
        <v>5286122</v>
      </c>
      <c r="AE226" s="8" t="e">
        <f>IF(#REF!=0," ",#REF!)</f>
        <v>#REF!</v>
      </c>
      <c r="AF226" s="39" t="str">
        <f t="shared" si="54"/>
        <v xml:space="preserve"> </v>
      </c>
      <c r="AG226" s="40" t="str">
        <f t="shared" si="55"/>
        <v xml:space="preserve"> </v>
      </c>
    </row>
    <row r="227" spans="1:33" ht="15.95" customHeight="1">
      <c r="A227" s="37" t="s">
        <v>141</v>
      </c>
      <c r="B227" s="37" t="s">
        <v>536</v>
      </c>
      <c r="C227" s="37" t="s">
        <v>43</v>
      </c>
      <c r="D227" s="37" t="s">
        <v>541</v>
      </c>
      <c r="E227" s="5">
        <v>8189.51</v>
      </c>
      <c r="F227" s="2">
        <f t="shared" si="56"/>
        <v>12923046.780000001</v>
      </c>
      <c r="G227" s="35">
        <v>4078116.5900000003</v>
      </c>
      <c r="H227" s="7">
        <v>788476</v>
      </c>
      <c r="I227" s="2">
        <f t="shared" si="57"/>
        <v>591357</v>
      </c>
      <c r="J227" s="38">
        <v>718472</v>
      </c>
      <c r="K227" s="38">
        <v>411152</v>
      </c>
      <c r="L227" s="38">
        <v>2212494</v>
      </c>
      <c r="M227" s="38">
        <v>33364</v>
      </c>
      <c r="N227" s="2">
        <f t="shared" si="48"/>
        <v>8044955.5899999999</v>
      </c>
      <c r="O227" s="8">
        <f t="shared" si="49"/>
        <v>4878091</v>
      </c>
      <c r="P227" s="30">
        <v>44</v>
      </c>
      <c r="Q227" s="30">
        <v>2207</v>
      </c>
      <c r="R227" s="8">
        <f t="shared" si="58"/>
        <v>134980</v>
      </c>
      <c r="S227" s="9">
        <f t="shared" si="59"/>
        <v>598735.07609999995</v>
      </c>
      <c r="T227" s="36">
        <v>258357074</v>
      </c>
      <c r="U227" s="9">
        <f t="shared" si="60"/>
        <v>258357.07399999999</v>
      </c>
      <c r="V227" s="9">
        <f t="shared" si="61"/>
        <v>340378.00209999993</v>
      </c>
      <c r="W227" s="8">
        <f t="shared" si="50"/>
        <v>6807560</v>
      </c>
      <c r="X227" s="8">
        <f t="shared" si="51"/>
        <v>11820631</v>
      </c>
      <c r="Y227" s="11">
        <v>0</v>
      </c>
      <c r="Z227" s="6">
        <v>0</v>
      </c>
      <c r="AA227" s="8">
        <f t="shared" si="52"/>
        <v>11820631</v>
      </c>
      <c r="AB227" s="12">
        <v>0</v>
      </c>
      <c r="AC227" s="12">
        <v>0</v>
      </c>
      <c r="AD227" s="13">
        <f t="shared" si="53"/>
        <v>11820631</v>
      </c>
      <c r="AE227" s="8" t="e">
        <f>IF(#REF!=0," ",#REF!)</f>
        <v>#REF!</v>
      </c>
      <c r="AF227" s="39" t="str">
        <f t="shared" si="54"/>
        <v xml:space="preserve"> </v>
      </c>
      <c r="AG227" s="40" t="str">
        <f t="shared" si="55"/>
        <v xml:space="preserve"> </v>
      </c>
    </row>
    <row r="228" spans="1:33" ht="15.95" customHeight="1">
      <c r="A228" s="37" t="s">
        <v>141</v>
      </c>
      <c r="B228" s="37" t="s">
        <v>536</v>
      </c>
      <c r="C228" s="37" t="s">
        <v>44</v>
      </c>
      <c r="D228" s="37" t="s">
        <v>542</v>
      </c>
      <c r="E228" s="5">
        <v>1169.55</v>
      </c>
      <c r="F228" s="2">
        <f t="shared" si="56"/>
        <v>1845549.9</v>
      </c>
      <c r="G228" s="35">
        <v>255114.56</v>
      </c>
      <c r="H228" s="7">
        <v>123745</v>
      </c>
      <c r="I228" s="2">
        <f t="shared" si="57"/>
        <v>92808.75</v>
      </c>
      <c r="J228" s="38">
        <v>112431</v>
      </c>
      <c r="K228" s="38">
        <v>64548</v>
      </c>
      <c r="L228" s="38">
        <v>293236</v>
      </c>
      <c r="M228" s="38">
        <v>38305</v>
      </c>
      <c r="N228" s="2">
        <f t="shared" si="48"/>
        <v>856443.31</v>
      </c>
      <c r="O228" s="8">
        <f t="shared" si="49"/>
        <v>989107</v>
      </c>
      <c r="P228" s="30">
        <v>92</v>
      </c>
      <c r="Q228" s="30">
        <v>150</v>
      </c>
      <c r="R228" s="8">
        <f t="shared" si="58"/>
        <v>19182</v>
      </c>
      <c r="S228" s="9">
        <f t="shared" si="59"/>
        <v>85505.800499999998</v>
      </c>
      <c r="T228" s="36">
        <v>15880753</v>
      </c>
      <c r="U228" s="9">
        <f t="shared" si="60"/>
        <v>15880.753000000001</v>
      </c>
      <c r="V228" s="9">
        <f t="shared" si="61"/>
        <v>69625.047500000001</v>
      </c>
      <c r="W228" s="8">
        <f t="shared" si="50"/>
        <v>1392501</v>
      </c>
      <c r="X228" s="8">
        <f t="shared" si="51"/>
        <v>2400790</v>
      </c>
      <c r="Y228" s="11">
        <v>0</v>
      </c>
      <c r="Z228" s="6">
        <v>0</v>
      </c>
      <c r="AA228" s="8">
        <f t="shared" si="52"/>
        <v>2400790</v>
      </c>
      <c r="AB228" s="12">
        <v>0</v>
      </c>
      <c r="AC228" s="12">
        <v>0</v>
      </c>
      <c r="AD228" s="13">
        <f t="shared" si="53"/>
        <v>2400790</v>
      </c>
      <c r="AE228" s="8" t="e">
        <f>IF(#REF!=0," ",#REF!)</f>
        <v>#REF!</v>
      </c>
      <c r="AF228" s="39" t="str">
        <f t="shared" si="54"/>
        <v xml:space="preserve"> </v>
      </c>
      <c r="AG228" s="40" t="str">
        <f t="shared" si="55"/>
        <v xml:space="preserve"> </v>
      </c>
    </row>
    <row r="229" spans="1:33" ht="15.95" customHeight="1">
      <c r="A229" s="37" t="s">
        <v>45</v>
      </c>
      <c r="B229" s="37" t="s">
        <v>543</v>
      </c>
      <c r="C229" s="37" t="s">
        <v>192</v>
      </c>
      <c r="D229" s="37" t="s">
        <v>544</v>
      </c>
      <c r="E229" s="5">
        <v>394.27</v>
      </c>
      <c r="F229" s="2">
        <f t="shared" si="56"/>
        <v>622158.05999999994</v>
      </c>
      <c r="G229" s="35">
        <v>145228.97</v>
      </c>
      <c r="H229" s="7">
        <v>50312</v>
      </c>
      <c r="I229" s="2">
        <f t="shared" si="57"/>
        <v>37734</v>
      </c>
      <c r="J229" s="38">
        <v>33365</v>
      </c>
      <c r="K229" s="38">
        <v>79991</v>
      </c>
      <c r="L229" s="38">
        <v>101005</v>
      </c>
      <c r="M229" s="38">
        <v>65384</v>
      </c>
      <c r="N229" s="2">
        <f t="shared" si="48"/>
        <v>462707.97</v>
      </c>
      <c r="O229" s="8">
        <f t="shared" si="49"/>
        <v>159450</v>
      </c>
      <c r="P229" s="30">
        <v>101</v>
      </c>
      <c r="Q229" s="30">
        <v>113</v>
      </c>
      <c r="R229" s="8">
        <f t="shared" si="58"/>
        <v>15864</v>
      </c>
      <c r="S229" s="9">
        <f t="shared" si="59"/>
        <v>28825.079699999998</v>
      </c>
      <c r="T229" s="36">
        <v>9082487</v>
      </c>
      <c r="U229" s="9">
        <f t="shared" si="60"/>
        <v>9082.4869999999992</v>
      </c>
      <c r="V229" s="9">
        <f t="shared" si="61"/>
        <v>19742.592700000001</v>
      </c>
      <c r="W229" s="8">
        <f t="shared" si="50"/>
        <v>394852</v>
      </c>
      <c r="X229" s="8">
        <f t="shared" si="51"/>
        <v>570166</v>
      </c>
      <c r="Y229" s="11">
        <v>0</v>
      </c>
      <c r="Z229" s="6">
        <v>0</v>
      </c>
      <c r="AA229" s="8">
        <f t="shared" si="52"/>
        <v>570166</v>
      </c>
      <c r="AB229" s="12">
        <v>0</v>
      </c>
      <c r="AC229" s="12">
        <v>0</v>
      </c>
      <c r="AD229" s="13">
        <f t="shared" si="53"/>
        <v>570166</v>
      </c>
      <c r="AE229" s="8" t="e">
        <f>IF(#REF!=0," ",#REF!)</f>
        <v>#REF!</v>
      </c>
      <c r="AF229" s="39" t="str">
        <f t="shared" si="54"/>
        <v xml:space="preserve"> </v>
      </c>
      <c r="AG229" s="40" t="str">
        <f t="shared" si="55"/>
        <v xml:space="preserve"> </v>
      </c>
    </row>
    <row r="230" spans="1:33" ht="15.95" customHeight="1">
      <c r="A230" s="37" t="s">
        <v>45</v>
      </c>
      <c r="B230" s="37" t="s">
        <v>543</v>
      </c>
      <c r="C230" s="37" t="s">
        <v>96</v>
      </c>
      <c r="D230" s="37" t="s">
        <v>545</v>
      </c>
      <c r="E230" s="5">
        <v>449.4</v>
      </c>
      <c r="F230" s="2">
        <f t="shared" si="56"/>
        <v>709153.2</v>
      </c>
      <c r="G230" s="35">
        <v>226638.11</v>
      </c>
      <c r="H230" s="7">
        <v>47842</v>
      </c>
      <c r="I230" s="2">
        <f t="shared" si="57"/>
        <v>35881.5</v>
      </c>
      <c r="J230" s="38">
        <v>31742</v>
      </c>
      <c r="K230" s="38">
        <v>75403</v>
      </c>
      <c r="L230" s="38">
        <v>61366</v>
      </c>
      <c r="M230" s="38">
        <v>57018</v>
      </c>
      <c r="N230" s="2">
        <f t="shared" si="48"/>
        <v>488048.61</v>
      </c>
      <c r="O230" s="8">
        <f t="shared" si="49"/>
        <v>221105</v>
      </c>
      <c r="P230" s="30">
        <v>103</v>
      </c>
      <c r="Q230" s="30">
        <v>196</v>
      </c>
      <c r="R230" s="8">
        <f t="shared" si="58"/>
        <v>28061</v>
      </c>
      <c r="S230" s="9">
        <f t="shared" si="59"/>
        <v>32855.633999999998</v>
      </c>
      <c r="T230" s="36">
        <v>13977970</v>
      </c>
      <c r="U230" s="9">
        <f t="shared" si="60"/>
        <v>13977.97</v>
      </c>
      <c r="V230" s="9">
        <f t="shared" si="61"/>
        <v>18877.663999999997</v>
      </c>
      <c r="W230" s="8">
        <f t="shared" si="50"/>
        <v>377553</v>
      </c>
      <c r="X230" s="8">
        <f t="shared" si="51"/>
        <v>626719</v>
      </c>
      <c r="Y230" s="11">
        <v>0</v>
      </c>
      <c r="Z230" s="6">
        <v>0</v>
      </c>
      <c r="AA230" s="8">
        <f t="shared" si="52"/>
        <v>626719</v>
      </c>
      <c r="AB230" s="12">
        <v>0</v>
      </c>
      <c r="AC230" s="12">
        <v>0</v>
      </c>
      <c r="AD230" s="13">
        <f t="shared" si="53"/>
        <v>626719</v>
      </c>
      <c r="AE230" s="8" t="e">
        <f>IF(#REF!=0," ",#REF!)</f>
        <v>#REF!</v>
      </c>
      <c r="AF230" s="39" t="str">
        <f t="shared" si="54"/>
        <v xml:space="preserve"> </v>
      </c>
      <c r="AG230" s="40" t="str">
        <f t="shared" si="55"/>
        <v xml:space="preserve"> </v>
      </c>
    </row>
    <row r="231" spans="1:33" ht="15.95" customHeight="1">
      <c r="A231" s="37" t="s">
        <v>45</v>
      </c>
      <c r="B231" s="37" t="s">
        <v>543</v>
      </c>
      <c r="C231" s="37" t="s">
        <v>56</v>
      </c>
      <c r="D231" s="37" t="s">
        <v>546</v>
      </c>
      <c r="E231" s="5">
        <v>2080.91</v>
      </c>
      <c r="F231" s="2">
        <f t="shared" si="56"/>
        <v>3283675.98</v>
      </c>
      <c r="G231" s="35">
        <v>870208.69000000006</v>
      </c>
      <c r="H231" s="7">
        <v>268662</v>
      </c>
      <c r="I231" s="2">
        <f t="shared" si="57"/>
        <v>201496.5</v>
      </c>
      <c r="J231" s="38">
        <v>179359</v>
      </c>
      <c r="K231" s="38">
        <v>426815</v>
      </c>
      <c r="L231" s="38">
        <v>458928</v>
      </c>
      <c r="M231" s="38">
        <v>94228</v>
      </c>
      <c r="N231" s="2">
        <f t="shared" si="48"/>
        <v>2231035.19</v>
      </c>
      <c r="O231" s="8">
        <f t="shared" si="49"/>
        <v>1052641</v>
      </c>
      <c r="P231" s="30">
        <v>73</v>
      </c>
      <c r="Q231" s="30">
        <v>577</v>
      </c>
      <c r="R231" s="8">
        <f t="shared" si="58"/>
        <v>58548</v>
      </c>
      <c r="S231" s="9">
        <f t="shared" si="59"/>
        <v>152135.33009999999</v>
      </c>
      <c r="T231" s="36">
        <v>54252412</v>
      </c>
      <c r="U231" s="9">
        <f t="shared" si="60"/>
        <v>54252.411999999997</v>
      </c>
      <c r="V231" s="9">
        <f t="shared" si="61"/>
        <v>97882.918099999995</v>
      </c>
      <c r="W231" s="8">
        <f t="shared" si="50"/>
        <v>1957658</v>
      </c>
      <c r="X231" s="8">
        <f t="shared" si="51"/>
        <v>3068847</v>
      </c>
      <c r="Y231" s="11">
        <v>0</v>
      </c>
      <c r="Z231" s="6">
        <v>0</v>
      </c>
      <c r="AA231" s="8">
        <f t="shared" si="52"/>
        <v>3068847</v>
      </c>
      <c r="AB231" s="12">
        <v>0</v>
      </c>
      <c r="AC231" s="12">
        <v>0</v>
      </c>
      <c r="AD231" s="13">
        <f t="shared" si="53"/>
        <v>3068847</v>
      </c>
      <c r="AE231" s="8" t="e">
        <f>IF(#REF!=0," ",#REF!)</f>
        <v>#REF!</v>
      </c>
      <c r="AF231" s="39" t="str">
        <f t="shared" si="54"/>
        <v xml:space="preserve"> </v>
      </c>
      <c r="AG231" s="40" t="str">
        <f t="shared" si="55"/>
        <v xml:space="preserve"> </v>
      </c>
    </row>
    <row r="232" spans="1:33" ht="15.95" customHeight="1">
      <c r="A232" s="37" t="s">
        <v>45</v>
      </c>
      <c r="B232" s="37" t="s">
        <v>543</v>
      </c>
      <c r="C232" s="37" t="s">
        <v>13</v>
      </c>
      <c r="D232" s="37" t="s">
        <v>547</v>
      </c>
      <c r="E232" s="5">
        <v>1348.14</v>
      </c>
      <c r="F232" s="2">
        <f t="shared" si="56"/>
        <v>2127364.92</v>
      </c>
      <c r="G232" s="35">
        <v>526291.6</v>
      </c>
      <c r="H232" s="7">
        <v>176507</v>
      </c>
      <c r="I232" s="2">
        <f t="shared" si="57"/>
        <v>132380.25</v>
      </c>
      <c r="J232" s="38">
        <v>117822</v>
      </c>
      <c r="K232" s="38">
        <v>280808</v>
      </c>
      <c r="L232" s="38">
        <v>314479</v>
      </c>
      <c r="M232" s="38">
        <v>89614</v>
      </c>
      <c r="N232" s="2">
        <f t="shared" si="48"/>
        <v>1461394.85</v>
      </c>
      <c r="O232" s="8">
        <f t="shared" si="49"/>
        <v>665970</v>
      </c>
      <c r="P232" s="30">
        <v>88</v>
      </c>
      <c r="Q232" s="30">
        <v>411</v>
      </c>
      <c r="R232" s="8">
        <f t="shared" si="58"/>
        <v>50274</v>
      </c>
      <c r="S232" s="9">
        <f t="shared" si="59"/>
        <v>98562.515400000004</v>
      </c>
      <c r="T232" s="36">
        <v>33016445</v>
      </c>
      <c r="U232" s="9">
        <f t="shared" si="60"/>
        <v>33016.445</v>
      </c>
      <c r="V232" s="9">
        <f t="shared" si="61"/>
        <v>65546.070399999997</v>
      </c>
      <c r="W232" s="8">
        <f t="shared" si="50"/>
        <v>1310921</v>
      </c>
      <c r="X232" s="8">
        <f t="shared" si="51"/>
        <v>2027165</v>
      </c>
      <c r="Y232" s="11">
        <v>0</v>
      </c>
      <c r="Z232" s="6">
        <v>0</v>
      </c>
      <c r="AA232" s="8">
        <f t="shared" si="52"/>
        <v>2027165</v>
      </c>
      <c r="AB232" s="12">
        <v>0</v>
      </c>
      <c r="AC232" s="12">
        <v>0</v>
      </c>
      <c r="AD232" s="13">
        <f t="shared" si="53"/>
        <v>2027165</v>
      </c>
      <c r="AE232" s="8" t="e">
        <f>IF(#REF!=0," ",#REF!)</f>
        <v>#REF!</v>
      </c>
      <c r="AF232" s="39" t="str">
        <f t="shared" si="54"/>
        <v xml:space="preserve"> </v>
      </c>
      <c r="AG232" s="40" t="str">
        <f t="shared" si="55"/>
        <v xml:space="preserve"> </v>
      </c>
    </row>
    <row r="233" spans="1:33" ht="15.95" customHeight="1">
      <c r="A233" s="37" t="s">
        <v>45</v>
      </c>
      <c r="B233" s="37" t="s">
        <v>543</v>
      </c>
      <c r="C233" s="37" t="s">
        <v>187</v>
      </c>
      <c r="D233" s="37" t="s">
        <v>548</v>
      </c>
      <c r="E233" s="5">
        <v>712.57</v>
      </c>
      <c r="F233" s="2">
        <f t="shared" si="56"/>
        <v>1124435.46</v>
      </c>
      <c r="G233" s="35">
        <v>686607.48999999987</v>
      </c>
      <c r="H233" s="7">
        <v>112119</v>
      </c>
      <c r="I233" s="2">
        <f t="shared" si="57"/>
        <v>84089.25</v>
      </c>
      <c r="J233" s="38">
        <v>74382</v>
      </c>
      <c r="K233" s="38">
        <v>176979</v>
      </c>
      <c r="L233" s="38">
        <v>149683</v>
      </c>
      <c r="M233" s="38">
        <v>63056</v>
      </c>
      <c r="N233" s="2">
        <f t="shared" si="48"/>
        <v>1234796.7399999998</v>
      </c>
      <c r="O233" s="8">
        <f t="shared" si="49"/>
        <v>0</v>
      </c>
      <c r="P233" s="30">
        <v>84</v>
      </c>
      <c r="Q233" s="30">
        <v>236</v>
      </c>
      <c r="R233" s="8">
        <f t="shared" si="58"/>
        <v>27555</v>
      </c>
      <c r="S233" s="9">
        <f t="shared" si="59"/>
        <v>52095.992700000003</v>
      </c>
      <c r="T233" s="36">
        <v>44611874</v>
      </c>
      <c r="U233" s="9">
        <f t="shared" si="60"/>
        <v>44611.874000000003</v>
      </c>
      <c r="V233" s="9">
        <f t="shared" si="61"/>
        <v>7484.1186999999991</v>
      </c>
      <c r="W233" s="8">
        <f t="shared" si="50"/>
        <v>149682</v>
      </c>
      <c r="X233" s="8">
        <f t="shared" si="51"/>
        <v>177237</v>
      </c>
      <c r="Y233" s="11">
        <v>0</v>
      </c>
      <c r="Z233" s="6">
        <v>0</v>
      </c>
      <c r="AA233" s="8">
        <f t="shared" si="52"/>
        <v>177237</v>
      </c>
      <c r="AB233" s="12">
        <v>0</v>
      </c>
      <c r="AC233" s="12">
        <v>0</v>
      </c>
      <c r="AD233" s="13">
        <f t="shared" si="53"/>
        <v>177237</v>
      </c>
      <c r="AE233" s="8" t="e">
        <f>IF(#REF!=0," ",#REF!)</f>
        <v>#REF!</v>
      </c>
      <c r="AF233" s="39">
        <f t="shared" si="54"/>
        <v>1</v>
      </c>
      <c r="AG233" s="40" t="str">
        <f t="shared" si="55"/>
        <v xml:space="preserve"> </v>
      </c>
    </row>
    <row r="234" spans="1:33" ht="15.95" customHeight="1">
      <c r="A234" s="37" t="s">
        <v>45</v>
      </c>
      <c r="B234" s="37" t="s">
        <v>543</v>
      </c>
      <c r="C234" s="37" t="s">
        <v>97</v>
      </c>
      <c r="D234" s="37" t="s">
        <v>549</v>
      </c>
      <c r="E234" s="5">
        <v>488.48</v>
      </c>
      <c r="F234" s="2">
        <f t="shared" si="56"/>
        <v>770821.44000000006</v>
      </c>
      <c r="G234" s="35">
        <v>403112.77999999997</v>
      </c>
      <c r="H234" s="7">
        <v>67232</v>
      </c>
      <c r="I234" s="2">
        <f t="shared" si="57"/>
        <v>50424</v>
      </c>
      <c r="J234" s="38">
        <v>44610</v>
      </c>
      <c r="K234" s="38">
        <v>105794</v>
      </c>
      <c r="L234" s="38">
        <v>124895</v>
      </c>
      <c r="M234" s="38">
        <v>37533</v>
      </c>
      <c r="N234" s="2">
        <f t="shared" si="48"/>
        <v>766368.78</v>
      </c>
      <c r="O234" s="8">
        <f t="shared" si="49"/>
        <v>4453</v>
      </c>
      <c r="P234" s="30">
        <v>125</v>
      </c>
      <c r="Q234" s="30">
        <v>98</v>
      </c>
      <c r="R234" s="8">
        <f t="shared" si="58"/>
        <v>17028</v>
      </c>
      <c r="S234" s="9">
        <f t="shared" si="59"/>
        <v>35712.772799999999</v>
      </c>
      <c r="T234" s="36">
        <v>24898874</v>
      </c>
      <c r="U234" s="9">
        <f t="shared" si="60"/>
        <v>24898.874</v>
      </c>
      <c r="V234" s="9">
        <f t="shared" si="61"/>
        <v>10813.898799999999</v>
      </c>
      <c r="W234" s="8">
        <f t="shared" si="50"/>
        <v>216278</v>
      </c>
      <c r="X234" s="8">
        <f t="shared" si="51"/>
        <v>237759</v>
      </c>
      <c r="Y234" s="11">
        <v>0</v>
      </c>
      <c r="Z234" s="6">
        <v>0</v>
      </c>
      <c r="AA234" s="8">
        <f t="shared" si="52"/>
        <v>237759</v>
      </c>
      <c r="AB234" s="12">
        <v>0</v>
      </c>
      <c r="AC234" s="12">
        <v>0</v>
      </c>
      <c r="AD234" s="13">
        <f t="shared" si="53"/>
        <v>237759</v>
      </c>
      <c r="AE234" s="8" t="e">
        <f>IF(#REF!=0," ",#REF!)</f>
        <v>#REF!</v>
      </c>
      <c r="AF234" s="39" t="str">
        <f t="shared" si="54"/>
        <v xml:space="preserve"> </v>
      </c>
      <c r="AG234" s="40" t="str">
        <f t="shared" si="55"/>
        <v xml:space="preserve"> </v>
      </c>
    </row>
    <row r="235" spans="1:33" ht="15.95" customHeight="1">
      <c r="A235" s="37" t="s">
        <v>212</v>
      </c>
      <c r="B235" s="37" t="s">
        <v>550</v>
      </c>
      <c r="C235" s="37" t="s">
        <v>51</v>
      </c>
      <c r="D235" s="37" t="s">
        <v>551</v>
      </c>
      <c r="E235" s="5">
        <v>1283.22</v>
      </c>
      <c r="F235" s="2">
        <f t="shared" si="56"/>
        <v>2024921.1600000001</v>
      </c>
      <c r="G235" s="35">
        <v>281561.31</v>
      </c>
      <c r="H235" s="7">
        <v>139497</v>
      </c>
      <c r="I235" s="2">
        <f t="shared" si="57"/>
        <v>104622.75</v>
      </c>
      <c r="J235" s="38">
        <v>118500</v>
      </c>
      <c r="K235" s="38">
        <v>34245</v>
      </c>
      <c r="L235" s="38">
        <v>354574</v>
      </c>
      <c r="M235" s="38">
        <v>48104</v>
      </c>
      <c r="N235" s="2">
        <f t="shared" si="48"/>
        <v>941607.06</v>
      </c>
      <c r="O235" s="8">
        <f t="shared" si="49"/>
        <v>1083314</v>
      </c>
      <c r="P235" s="30">
        <v>86</v>
      </c>
      <c r="Q235" s="30">
        <v>247</v>
      </c>
      <c r="R235" s="8">
        <f t="shared" si="58"/>
        <v>29526</v>
      </c>
      <c r="S235" s="9">
        <f t="shared" si="59"/>
        <v>93816.214200000002</v>
      </c>
      <c r="T235" s="36">
        <v>17284304</v>
      </c>
      <c r="U235" s="9">
        <f t="shared" si="60"/>
        <v>17284.304</v>
      </c>
      <c r="V235" s="9">
        <f t="shared" si="61"/>
        <v>76531.910199999998</v>
      </c>
      <c r="W235" s="8">
        <f t="shared" si="50"/>
        <v>1530638</v>
      </c>
      <c r="X235" s="8">
        <f t="shared" si="51"/>
        <v>2643478</v>
      </c>
      <c r="Y235" s="11">
        <v>0</v>
      </c>
      <c r="Z235" s="6">
        <v>0</v>
      </c>
      <c r="AA235" s="8">
        <f t="shared" si="52"/>
        <v>2643478</v>
      </c>
      <c r="AB235" s="12">
        <v>0</v>
      </c>
      <c r="AC235" s="12">
        <v>0</v>
      </c>
      <c r="AD235" s="13">
        <f t="shared" si="53"/>
        <v>2643478</v>
      </c>
      <c r="AE235" s="8" t="e">
        <f>IF(#REF!=0," ",#REF!)</f>
        <v>#REF!</v>
      </c>
      <c r="AF235" s="39" t="str">
        <f t="shared" si="54"/>
        <v xml:space="preserve"> </v>
      </c>
      <c r="AG235" s="40" t="str">
        <f t="shared" si="55"/>
        <v xml:space="preserve"> </v>
      </c>
    </row>
    <row r="236" spans="1:33" ht="15.95" customHeight="1">
      <c r="A236" s="37" t="s">
        <v>212</v>
      </c>
      <c r="B236" s="37" t="s">
        <v>550</v>
      </c>
      <c r="C236" s="37" t="s">
        <v>192</v>
      </c>
      <c r="D236" s="37" t="s">
        <v>552</v>
      </c>
      <c r="E236" s="5">
        <v>176.22</v>
      </c>
      <c r="F236" s="2">
        <f t="shared" si="56"/>
        <v>278075.15999999997</v>
      </c>
      <c r="G236" s="35">
        <v>108539.43</v>
      </c>
      <c r="H236" s="7">
        <v>17532</v>
      </c>
      <c r="I236" s="2">
        <f t="shared" si="57"/>
        <v>13149</v>
      </c>
      <c r="J236" s="38">
        <v>14539</v>
      </c>
      <c r="K236" s="38">
        <v>4258</v>
      </c>
      <c r="L236" s="38">
        <v>76499</v>
      </c>
      <c r="M236" s="38">
        <v>30955</v>
      </c>
      <c r="N236" s="2">
        <f t="shared" si="48"/>
        <v>247939.43</v>
      </c>
      <c r="O236" s="8">
        <f t="shared" si="49"/>
        <v>30136</v>
      </c>
      <c r="P236" s="30">
        <v>167</v>
      </c>
      <c r="Q236" s="30">
        <v>26</v>
      </c>
      <c r="R236" s="8">
        <f t="shared" si="58"/>
        <v>6035</v>
      </c>
      <c r="S236" s="9">
        <f t="shared" si="59"/>
        <v>12883.4442</v>
      </c>
      <c r="T236" s="36">
        <v>6539441</v>
      </c>
      <c r="U236" s="9">
        <f t="shared" si="60"/>
        <v>6539.4409999999998</v>
      </c>
      <c r="V236" s="9">
        <f t="shared" si="61"/>
        <v>6344.0032000000001</v>
      </c>
      <c r="W236" s="8">
        <f t="shared" si="50"/>
        <v>126880</v>
      </c>
      <c r="X236" s="8">
        <f t="shared" si="51"/>
        <v>163051</v>
      </c>
      <c r="Y236" s="11">
        <v>0</v>
      </c>
      <c r="Z236" s="6">
        <v>0</v>
      </c>
      <c r="AA236" s="8">
        <f t="shared" si="52"/>
        <v>163051</v>
      </c>
      <c r="AB236" s="12">
        <v>0</v>
      </c>
      <c r="AC236" s="12">
        <v>0</v>
      </c>
      <c r="AD236" s="13">
        <f t="shared" si="53"/>
        <v>163051</v>
      </c>
      <c r="AE236" s="8" t="e">
        <f>IF(#REF!=0," ",#REF!)</f>
        <v>#REF!</v>
      </c>
      <c r="AF236" s="39" t="str">
        <f t="shared" si="54"/>
        <v xml:space="preserve"> </v>
      </c>
      <c r="AG236" s="40" t="str">
        <f t="shared" si="55"/>
        <v xml:space="preserve"> </v>
      </c>
    </row>
    <row r="237" spans="1:33" ht="15.95" customHeight="1">
      <c r="A237" s="37" t="s">
        <v>212</v>
      </c>
      <c r="B237" s="37" t="s">
        <v>550</v>
      </c>
      <c r="C237" s="37" t="s">
        <v>96</v>
      </c>
      <c r="D237" s="37" t="s">
        <v>553</v>
      </c>
      <c r="E237" s="5">
        <v>556.54</v>
      </c>
      <c r="F237" s="2">
        <f t="shared" si="56"/>
        <v>878220.12</v>
      </c>
      <c r="G237" s="35">
        <v>437493.14</v>
      </c>
      <c r="H237" s="7">
        <v>42071</v>
      </c>
      <c r="I237" s="2">
        <f t="shared" si="57"/>
        <v>31553.25</v>
      </c>
      <c r="J237" s="38">
        <v>36165</v>
      </c>
      <c r="K237" s="38">
        <v>10380</v>
      </c>
      <c r="L237" s="38">
        <v>157698</v>
      </c>
      <c r="M237" s="38">
        <v>89872</v>
      </c>
      <c r="N237" s="2">
        <f t="shared" si="48"/>
        <v>763161.39</v>
      </c>
      <c r="O237" s="8">
        <f t="shared" si="49"/>
        <v>115059</v>
      </c>
      <c r="P237" s="30">
        <v>167</v>
      </c>
      <c r="Q237" s="30">
        <v>116</v>
      </c>
      <c r="R237" s="8">
        <f t="shared" si="58"/>
        <v>26927</v>
      </c>
      <c r="S237" s="9">
        <f t="shared" si="59"/>
        <v>40688.6394</v>
      </c>
      <c r="T237" s="36">
        <v>26300584</v>
      </c>
      <c r="U237" s="9">
        <f t="shared" si="60"/>
        <v>26300.583999999999</v>
      </c>
      <c r="V237" s="9">
        <f t="shared" si="61"/>
        <v>14388.055400000001</v>
      </c>
      <c r="W237" s="8">
        <f t="shared" si="50"/>
        <v>287761</v>
      </c>
      <c r="X237" s="8">
        <f t="shared" si="51"/>
        <v>429747</v>
      </c>
      <c r="Y237" s="11">
        <v>0</v>
      </c>
      <c r="Z237" s="6">
        <v>0</v>
      </c>
      <c r="AA237" s="8">
        <f t="shared" si="52"/>
        <v>429747</v>
      </c>
      <c r="AB237" s="12">
        <v>0</v>
      </c>
      <c r="AC237" s="12">
        <v>0</v>
      </c>
      <c r="AD237" s="13">
        <f t="shared" si="53"/>
        <v>429747</v>
      </c>
      <c r="AE237" s="8" t="e">
        <f>IF(#REF!=0," ",#REF!)</f>
        <v>#REF!</v>
      </c>
      <c r="AF237" s="39" t="str">
        <f t="shared" si="54"/>
        <v xml:space="preserve"> </v>
      </c>
      <c r="AG237" s="40" t="str">
        <f t="shared" si="55"/>
        <v xml:space="preserve"> </v>
      </c>
    </row>
    <row r="238" spans="1:33" ht="15.95" customHeight="1">
      <c r="A238" s="37" t="s">
        <v>212</v>
      </c>
      <c r="B238" s="37" t="s">
        <v>550</v>
      </c>
      <c r="C238" s="37" t="s">
        <v>214</v>
      </c>
      <c r="D238" s="37" t="s">
        <v>554</v>
      </c>
      <c r="E238" s="5">
        <v>1026.98</v>
      </c>
      <c r="F238" s="2">
        <f t="shared" si="56"/>
        <v>1620574.44</v>
      </c>
      <c r="G238" s="35">
        <v>314150.98</v>
      </c>
      <c r="H238" s="7">
        <v>89581</v>
      </c>
      <c r="I238" s="2">
        <f t="shared" si="57"/>
        <v>67185.75</v>
      </c>
      <c r="J238" s="38">
        <v>76246</v>
      </c>
      <c r="K238" s="38">
        <v>22011</v>
      </c>
      <c r="L238" s="38">
        <v>236474</v>
      </c>
      <c r="M238" s="38">
        <v>90901</v>
      </c>
      <c r="N238" s="2">
        <f t="shared" si="48"/>
        <v>806968.73</v>
      </c>
      <c r="O238" s="8">
        <f t="shared" si="49"/>
        <v>813606</v>
      </c>
      <c r="P238" s="30">
        <v>123</v>
      </c>
      <c r="Q238" s="30">
        <v>294</v>
      </c>
      <c r="R238" s="8">
        <f t="shared" si="58"/>
        <v>50265</v>
      </c>
      <c r="S238" s="9">
        <f t="shared" si="59"/>
        <v>75082.507800000007</v>
      </c>
      <c r="T238" s="36">
        <v>18832775</v>
      </c>
      <c r="U238" s="9">
        <f t="shared" si="60"/>
        <v>18832.775000000001</v>
      </c>
      <c r="V238" s="9">
        <f t="shared" si="61"/>
        <v>56249.732800000005</v>
      </c>
      <c r="W238" s="8">
        <f t="shared" si="50"/>
        <v>1124995</v>
      </c>
      <c r="X238" s="8">
        <f t="shared" si="51"/>
        <v>1988866</v>
      </c>
      <c r="Y238" s="11">
        <v>0</v>
      </c>
      <c r="Z238" s="6">
        <v>0</v>
      </c>
      <c r="AA238" s="8">
        <f t="shared" si="52"/>
        <v>1988866</v>
      </c>
      <c r="AB238" s="12">
        <v>0</v>
      </c>
      <c r="AC238" s="12">
        <v>0</v>
      </c>
      <c r="AD238" s="13">
        <f t="shared" si="53"/>
        <v>1988866</v>
      </c>
      <c r="AE238" s="8" t="e">
        <f>IF(#REF!=0," ",#REF!)</f>
        <v>#REF!</v>
      </c>
      <c r="AF238" s="39" t="str">
        <f t="shared" si="54"/>
        <v xml:space="preserve"> </v>
      </c>
      <c r="AG238" s="40" t="str">
        <f t="shared" si="55"/>
        <v xml:space="preserve"> </v>
      </c>
    </row>
    <row r="239" spans="1:33" ht="15.95" customHeight="1">
      <c r="A239" s="37" t="s">
        <v>76</v>
      </c>
      <c r="B239" s="37" t="s">
        <v>555</v>
      </c>
      <c r="C239" s="37" t="s">
        <v>51</v>
      </c>
      <c r="D239" s="37" t="s">
        <v>556</v>
      </c>
      <c r="E239" s="5">
        <v>1506.94</v>
      </c>
      <c r="F239" s="2">
        <f t="shared" si="56"/>
        <v>2377951.3200000003</v>
      </c>
      <c r="G239" s="35">
        <v>464436.14</v>
      </c>
      <c r="H239" s="7">
        <v>160741</v>
      </c>
      <c r="I239" s="2">
        <f t="shared" si="57"/>
        <v>120555.75</v>
      </c>
      <c r="J239" s="38">
        <v>143738</v>
      </c>
      <c r="K239" s="38">
        <v>1126836</v>
      </c>
      <c r="L239" s="38">
        <v>335578</v>
      </c>
      <c r="M239" s="38">
        <v>73610</v>
      </c>
      <c r="N239" s="2">
        <f t="shared" si="48"/>
        <v>2264753.89</v>
      </c>
      <c r="O239" s="8">
        <f t="shared" si="49"/>
        <v>113197</v>
      </c>
      <c r="P239" s="30">
        <v>66</v>
      </c>
      <c r="Q239" s="30">
        <v>758</v>
      </c>
      <c r="R239" s="8">
        <f t="shared" si="58"/>
        <v>69539</v>
      </c>
      <c r="S239" s="9">
        <f t="shared" si="59"/>
        <v>110172.38340000001</v>
      </c>
      <c r="T239" s="36">
        <v>29982966</v>
      </c>
      <c r="U239" s="9">
        <f t="shared" si="60"/>
        <v>29982.966</v>
      </c>
      <c r="V239" s="9">
        <f t="shared" si="61"/>
        <v>80189.417400000006</v>
      </c>
      <c r="W239" s="8">
        <f t="shared" si="50"/>
        <v>1603788</v>
      </c>
      <c r="X239" s="8">
        <f t="shared" si="51"/>
        <v>1786524</v>
      </c>
      <c r="Y239" s="11">
        <v>0</v>
      </c>
      <c r="Z239" s="6">
        <v>0</v>
      </c>
      <c r="AA239" s="8">
        <f t="shared" si="52"/>
        <v>1786524</v>
      </c>
      <c r="AB239" s="12">
        <v>0</v>
      </c>
      <c r="AC239" s="12">
        <v>0</v>
      </c>
      <c r="AD239" s="13">
        <f t="shared" si="53"/>
        <v>1786524</v>
      </c>
      <c r="AE239" s="8" t="e">
        <f>IF(#REF!=0," ",#REF!)</f>
        <v>#REF!</v>
      </c>
      <c r="AF239" s="39" t="str">
        <f t="shared" si="54"/>
        <v xml:space="preserve"> </v>
      </c>
      <c r="AG239" s="40" t="str">
        <f t="shared" si="55"/>
        <v xml:space="preserve"> </v>
      </c>
    </row>
    <row r="240" spans="1:33" ht="15.95" customHeight="1">
      <c r="A240" s="37" t="s">
        <v>76</v>
      </c>
      <c r="B240" s="37" t="s">
        <v>555</v>
      </c>
      <c r="C240" s="37" t="s">
        <v>192</v>
      </c>
      <c r="D240" s="37" t="s">
        <v>557</v>
      </c>
      <c r="E240" s="5">
        <v>414.82</v>
      </c>
      <c r="F240" s="2">
        <f t="shared" si="56"/>
        <v>654585.96</v>
      </c>
      <c r="G240" s="35">
        <v>243375.41</v>
      </c>
      <c r="H240" s="7">
        <v>34876</v>
      </c>
      <c r="I240" s="2">
        <f t="shared" si="57"/>
        <v>26157</v>
      </c>
      <c r="J240" s="38">
        <v>33416</v>
      </c>
      <c r="K240" s="38">
        <v>259171</v>
      </c>
      <c r="L240" s="38">
        <v>81828</v>
      </c>
      <c r="M240" s="38">
        <v>23476</v>
      </c>
      <c r="N240" s="2">
        <f t="shared" si="48"/>
        <v>667423.41</v>
      </c>
      <c r="O240" s="8">
        <f t="shared" si="49"/>
        <v>0</v>
      </c>
      <c r="P240" s="30">
        <v>90</v>
      </c>
      <c r="Q240" s="30">
        <v>194</v>
      </c>
      <c r="R240" s="8">
        <f t="shared" si="58"/>
        <v>24269</v>
      </c>
      <c r="S240" s="9">
        <f t="shared" si="59"/>
        <v>30327.4902</v>
      </c>
      <c r="T240" s="36">
        <v>15612605</v>
      </c>
      <c r="U240" s="9">
        <f t="shared" si="60"/>
        <v>15612.605</v>
      </c>
      <c r="V240" s="9">
        <f t="shared" si="61"/>
        <v>14714.885200000001</v>
      </c>
      <c r="W240" s="8">
        <f t="shared" si="50"/>
        <v>294298</v>
      </c>
      <c r="X240" s="8">
        <f t="shared" si="51"/>
        <v>318567</v>
      </c>
      <c r="Y240" s="11">
        <v>0</v>
      </c>
      <c r="Z240" s="6">
        <v>0</v>
      </c>
      <c r="AA240" s="8">
        <f t="shared" si="52"/>
        <v>318567</v>
      </c>
      <c r="AB240" s="12">
        <v>0</v>
      </c>
      <c r="AC240" s="12">
        <v>0</v>
      </c>
      <c r="AD240" s="13">
        <f t="shared" si="53"/>
        <v>318567</v>
      </c>
      <c r="AE240" s="8" t="e">
        <f>IF(#REF!=0," ",#REF!)</f>
        <v>#REF!</v>
      </c>
      <c r="AF240" s="39">
        <f t="shared" si="54"/>
        <v>1</v>
      </c>
      <c r="AG240" s="40" t="str">
        <f t="shared" si="55"/>
        <v xml:space="preserve"> </v>
      </c>
    </row>
    <row r="241" spans="1:33" ht="15.95" customHeight="1">
      <c r="A241" s="37" t="s">
        <v>76</v>
      </c>
      <c r="B241" s="37" t="s">
        <v>555</v>
      </c>
      <c r="C241" s="37" t="s">
        <v>96</v>
      </c>
      <c r="D241" s="37" t="s">
        <v>558</v>
      </c>
      <c r="E241" s="5">
        <v>298.37</v>
      </c>
      <c r="F241" s="2">
        <f t="shared" si="56"/>
        <v>470827.86</v>
      </c>
      <c r="G241" s="35">
        <v>92037.6</v>
      </c>
      <c r="H241" s="7">
        <v>25896</v>
      </c>
      <c r="I241" s="2">
        <f t="shared" si="57"/>
        <v>19422</v>
      </c>
      <c r="J241" s="38">
        <v>24680</v>
      </c>
      <c r="K241" s="38">
        <v>194450</v>
      </c>
      <c r="L241" s="38">
        <v>75796</v>
      </c>
      <c r="M241" s="38">
        <v>24287</v>
      </c>
      <c r="N241" s="2">
        <f t="shared" si="48"/>
        <v>430672.6</v>
      </c>
      <c r="O241" s="8">
        <f t="shared" si="49"/>
        <v>40155</v>
      </c>
      <c r="P241" s="30">
        <v>95</v>
      </c>
      <c r="Q241" s="30">
        <v>166</v>
      </c>
      <c r="R241" s="8">
        <f t="shared" si="58"/>
        <v>21920</v>
      </c>
      <c r="S241" s="9">
        <f t="shared" si="59"/>
        <v>21813.830699999999</v>
      </c>
      <c r="T241" s="36">
        <v>5643016</v>
      </c>
      <c r="U241" s="9">
        <f t="shared" si="60"/>
        <v>5643.0159999999996</v>
      </c>
      <c r="V241" s="9">
        <f t="shared" si="61"/>
        <v>16170.814699999999</v>
      </c>
      <c r="W241" s="8">
        <f t="shared" si="50"/>
        <v>323416</v>
      </c>
      <c r="X241" s="8">
        <f t="shared" si="51"/>
        <v>385491</v>
      </c>
      <c r="Y241" s="11">
        <v>0</v>
      </c>
      <c r="Z241" s="6">
        <v>0</v>
      </c>
      <c r="AA241" s="8">
        <f t="shared" si="52"/>
        <v>385491</v>
      </c>
      <c r="AB241" s="12">
        <v>0</v>
      </c>
      <c r="AC241" s="12">
        <v>0</v>
      </c>
      <c r="AD241" s="13">
        <f t="shared" si="53"/>
        <v>385491</v>
      </c>
      <c r="AE241" s="8" t="e">
        <f>IF(#REF!=0," ",#REF!)</f>
        <v>#REF!</v>
      </c>
      <c r="AF241" s="39" t="str">
        <f t="shared" si="54"/>
        <v xml:space="preserve"> </v>
      </c>
      <c r="AG241" s="40" t="str">
        <f t="shared" si="55"/>
        <v xml:space="preserve"> </v>
      </c>
    </row>
    <row r="242" spans="1:33" ht="15.95" customHeight="1">
      <c r="A242" s="37" t="s">
        <v>76</v>
      </c>
      <c r="B242" s="37" t="s">
        <v>555</v>
      </c>
      <c r="C242" s="37" t="s">
        <v>214</v>
      </c>
      <c r="D242" s="37" t="s">
        <v>559</v>
      </c>
      <c r="E242" s="5">
        <v>417.17</v>
      </c>
      <c r="F242" s="2">
        <f t="shared" si="56"/>
        <v>658294.26</v>
      </c>
      <c r="G242" s="35">
        <v>152833.99000000002</v>
      </c>
      <c r="H242" s="7">
        <v>40305</v>
      </c>
      <c r="I242" s="2">
        <f t="shared" si="57"/>
        <v>30228.75</v>
      </c>
      <c r="J242" s="38">
        <v>38268</v>
      </c>
      <c r="K242" s="38">
        <v>301133</v>
      </c>
      <c r="L242" s="38">
        <v>94090</v>
      </c>
      <c r="M242" s="38">
        <v>35008</v>
      </c>
      <c r="N242" s="2">
        <f t="shared" si="48"/>
        <v>651561.74</v>
      </c>
      <c r="O242" s="8">
        <f t="shared" si="49"/>
        <v>6733</v>
      </c>
      <c r="P242" s="30">
        <v>88</v>
      </c>
      <c r="Q242" s="30">
        <v>189</v>
      </c>
      <c r="R242" s="8">
        <f t="shared" si="58"/>
        <v>23118</v>
      </c>
      <c r="S242" s="9">
        <f t="shared" si="59"/>
        <v>30499.298699999999</v>
      </c>
      <c r="T242" s="36">
        <v>9440024</v>
      </c>
      <c r="U242" s="9">
        <f t="shared" si="60"/>
        <v>9440.0239999999994</v>
      </c>
      <c r="V242" s="9">
        <f t="shared" si="61"/>
        <v>21059.274700000002</v>
      </c>
      <c r="W242" s="8">
        <f t="shared" si="50"/>
        <v>421185</v>
      </c>
      <c r="X242" s="8">
        <f t="shared" si="51"/>
        <v>451036</v>
      </c>
      <c r="Y242" s="11">
        <v>0</v>
      </c>
      <c r="Z242" s="6">
        <v>0</v>
      </c>
      <c r="AA242" s="8">
        <f t="shared" si="52"/>
        <v>451036</v>
      </c>
      <c r="AB242" s="12">
        <v>0</v>
      </c>
      <c r="AC242" s="12">
        <v>0</v>
      </c>
      <c r="AD242" s="13">
        <f t="shared" si="53"/>
        <v>451036</v>
      </c>
      <c r="AE242" s="8" t="e">
        <f>IF(#REF!=0," ",#REF!)</f>
        <v>#REF!</v>
      </c>
      <c r="AF242" s="39" t="str">
        <f t="shared" si="54"/>
        <v xml:space="preserve"> </v>
      </c>
      <c r="AG242" s="40" t="str">
        <f t="shared" si="55"/>
        <v xml:space="preserve"> </v>
      </c>
    </row>
    <row r="243" spans="1:33" ht="15.95" customHeight="1">
      <c r="A243" s="37" t="s">
        <v>54</v>
      </c>
      <c r="B243" s="37" t="s">
        <v>560</v>
      </c>
      <c r="C243" s="37" t="s">
        <v>25</v>
      </c>
      <c r="D243" s="37" t="s">
        <v>561</v>
      </c>
      <c r="E243" s="5">
        <v>215.1</v>
      </c>
      <c r="F243" s="2">
        <f t="shared" si="56"/>
        <v>339427.8</v>
      </c>
      <c r="G243" s="35">
        <v>71096.31</v>
      </c>
      <c r="H243" s="7">
        <v>10176</v>
      </c>
      <c r="I243" s="2">
        <f t="shared" si="57"/>
        <v>7632</v>
      </c>
      <c r="J243" s="38">
        <v>16822</v>
      </c>
      <c r="K243" s="38">
        <v>0</v>
      </c>
      <c r="L243" s="38">
        <v>0</v>
      </c>
      <c r="M243" s="38">
        <v>3036</v>
      </c>
      <c r="N243" s="2">
        <f t="shared" si="48"/>
        <v>98586.31</v>
      </c>
      <c r="O243" s="8">
        <f t="shared" si="49"/>
        <v>240841</v>
      </c>
      <c r="P243" s="30">
        <v>33</v>
      </c>
      <c r="Q243" s="30">
        <v>60</v>
      </c>
      <c r="R243" s="8">
        <f t="shared" si="58"/>
        <v>2752</v>
      </c>
      <c r="S243" s="9">
        <f t="shared" si="59"/>
        <v>15725.960999999999</v>
      </c>
      <c r="T243" s="36">
        <v>4413179</v>
      </c>
      <c r="U243" s="9">
        <f t="shared" si="60"/>
        <v>4413.1790000000001</v>
      </c>
      <c r="V243" s="9">
        <f t="shared" si="61"/>
        <v>11312.781999999999</v>
      </c>
      <c r="W243" s="8">
        <f t="shared" si="50"/>
        <v>226256</v>
      </c>
      <c r="X243" s="8">
        <f t="shared" si="51"/>
        <v>469849</v>
      </c>
      <c r="Y243" s="11">
        <v>0</v>
      </c>
      <c r="Z243" s="6">
        <v>0</v>
      </c>
      <c r="AA243" s="8">
        <f t="shared" si="52"/>
        <v>469849</v>
      </c>
      <c r="AB243" s="12">
        <v>0</v>
      </c>
      <c r="AC243" s="12">
        <v>0</v>
      </c>
      <c r="AD243" s="13">
        <f t="shared" si="53"/>
        <v>469849</v>
      </c>
      <c r="AE243" s="8" t="e">
        <f>IF(#REF!=0," ",#REF!)</f>
        <v>#REF!</v>
      </c>
      <c r="AF243" s="39" t="str">
        <f t="shared" si="54"/>
        <v xml:space="preserve"> </v>
      </c>
      <c r="AG243" s="40" t="str">
        <f t="shared" si="55"/>
        <v xml:space="preserve"> </v>
      </c>
    </row>
    <row r="244" spans="1:33" ht="15.95" customHeight="1">
      <c r="A244" s="37" t="s">
        <v>54</v>
      </c>
      <c r="B244" s="37" t="s">
        <v>560</v>
      </c>
      <c r="C244" s="37" t="s">
        <v>80</v>
      </c>
      <c r="D244" s="37" t="s">
        <v>562</v>
      </c>
      <c r="E244" s="5">
        <v>248.45</v>
      </c>
      <c r="F244" s="2">
        <f t="shared" si="56"/>
        <v>392054.1</v>
      </c>
      <c r="G244" s="35">
        <v>70870.17</v>
      </c>
      <c r="H244" s="7">
        <v>10469</v>
      </c>
      <c r="I244" s="2">
        <f t="shared" si="57"/>
        <v>7851.75</v>
      </c>
      <c r="J244" s="38">
        <v>17946</v>
      </c>
      <c r="K244" s="38">
        <v>0</v>
      </c>
      <c r="L244" s="38">
        <v>0</v>
      </c>
      <c r="M244" s="38">
        <v>16240</v>
      </c>
      <c r="N244" s="2">
        <f t="shared" si="48"/>
        <v>112907.92</v>
      </c>
      <c r="O244" s="8">
        <f t="shared" si="49"/>
        <v>279146</v>
      </c>
      <c r="P244" s="30">
        <v>90</v>
      </c>
      <c r="Q244" s="30">
        <v>78</v>
      </c>
      <c r="R244" s="8">
        <f t="shared" si="58"/>
        <v>9758</v>
      </c>
      <c r="S244" s="9">
        <f t="shared" si="59"/>
        <v>18164.179499999998</v>
      </c>
      <c r="T244" s="36">
        <v>4236113</v>
      </c>
      <c r="U244" s="9">
        <f t="shared" si="60"/>
        <v>4236.1130000000003</v>
      </c>
      <c r="V244" s="9">
        <f t="shared" si="61"/>
        <v>13928.066499999997</v>
      </c>
      <c r="W244" s="8">
        <f t="shared" si="50"/>
        <v>278561</v>
      </c>
      <c r="X244" s="8">
        <f t="shared" si="51"/>
        <v>567465</v>
      </c>
      <c r="Y244" s="11">
        <v>0</v>
      </c>
      <c r="Z244" s="6">
        <v>0</v>
      </c>
      <c r="AA244" s="8">
        <f t="shared" si="52"/>
        <v>567465</v>
      </c>
      <c r="AB244" s="12">
        <v>0</v>
      </c>
      <c r="AC244" s="12">
        <v>0</v>
      </c>
      <c r="AD244" s="13">
        <f t="shared" si="53"/>
        <v>567465</v>
      </c>
      <c r="AE244" s="8" t="e">
        <f>IF(#REF!=0," ",#REF!)</f>
        <v>#REF!</v>
      </c>
      <c r="AF244" s="39" t="str">
        <f t="shared" si="54"/>
        <v xml:space="preserve"> </v>
      </c>
      <c r="AG244" s="40" t="str">
        <f t="shared" si="55"/>
        <v xml:space="preserve"> </v>
      </c>
    </row>
    <row r="245" spans="1:33" ht="15.95" customHeight="1">
      <c r="A245" s="37" t="s">
        <v>54</v>
      </c>
      <c r="B245" s="37" t="s">
        <v>560</v>
      </c>
      <c r="C245" s="37" t="s">
        <v>218</v>
      </c>
      <c r="D245" s="37" t="s">
        <v>563</v>
      </c>
      <c r="E245" s="5">
        <v>488.03</v>
      </c>
      <c r="F245" s="2">
        <f t="shared" si="56"/>
        <v>770111.34</v>
      </c>
      <c r="G245" s="35">
        <v>56633.84</v>
      </c>
      <c r="H245" s="7">
        <v>25220</v>
      </c>
      <c r="I245" s="2">
        <f t="shared" si="57"/>
        <v>18915</v>
      </c>
      <c r="J245" s="38">
        <v>41724</v>
      </c>
      <c r="K245" s="38">
        <v>0</v>
      </c>
      <c r="L245" s="38">
        <v>0</v>
      </c>
      <c r="M245" s="38">
        <v>16176</v>
      </c>
      <c r="N245" s="2">
        <f t="shared" si="48"/>
        <v>133448.84</v>
      </c>
      <c r="O245" s="8">
        <f t="shared" si="49"/>
        <v>636663</v>
      </c>
      <c r="P245" s="30">
        <v>92</v>
      </c>
      <c r="Q245" s="30">
        <v>177</v>
      </c>
      <c r="R245" s="8">
        <f t="shared" si="58"/>
        <v>22635</v>
      </c>
      <c r="S245" s="9">
        <f t="shared" si="59"/>
        <v>35679.873299999999</v>
      </c>
      <c r="T245" s="36">
        <v>3401432</v>
      </c>
      <c r="U245" s="9">
        <f t="shared" si="60"/>
        <v>3401.4319999999998</v>
      </c>
      <c r="V245" s="9">
        <f t="shared" si="61"/>
        <v>32278.441299999999</v>
      </c>
      <c r="W245" s="8">
        <f t="shared" si="50"/>
        <v>645569</v>
      </c>
      <c r="X245" s="8">
        <f t="shared" si="51"/>
        <v>1304867</v>
      </c>
      <c r="Y245" s="11">
        <v>0</v>
      </c>
      <c r="Z245" s="6">
        <v>0</v>
      </c>
      <c r="AA245" s="8">
        <f t="shared" si="52"/>
        <v>1304867</v>
      </c>
      <c r="AB245" s="12">
        <v>0</v>
      </c>
      <c r="AC245" s="12">
        <v>0</v>
      </c>
      <c r="AD245" s="13">
        <f t="shared" si="53"/>
        <v>1304867</v>
      </c>
      <c r="AE245" s="8" t="e">
        <f>IF(#REF!=0," ",#REF!)</f>
        <v>#REF!</v>
      </c>
      <c r="AF245" s="39" t="str">
        <f t="shared" si="54"/>
        <v xml:space="preserve"> </v>
      </c>
      <c r="AG245" s="40" t="str">
        <f t="shared" si="55"/>
        <v xml:space="preserve"> </v>
      </c>
    </row>
    <row r="246" spans="1:33" ht="15.95" customHeight="1">
      <c r="A246" s="37" t="s">
        <v>54</v>
      </c>
      <c r="B246" s="37" t="s">
        <v>560</v>
      </c>
      <c r="C246" s="37" t="s">
        <v>81</v>
      </c>
      <c r="D246" s="37" t="s">
        <v>564</v>
      </c>
      <c r="E246" s="5">
        <v>107.2</v>
      </c>
      <c r="F246" s="2">
        <f t="shared" si="56"/>
        <v>169161.60000000001</v>
      </c>
      <c r="G246" s="35">
        <v>51946.81</v>
      </c>
      <c r="H246" s="7">
        <v>5941</v>
      </c>
      <c r="I246" s="2">
        <f t="shared" si="57"/>
        <v>4455.75</v>
      </c>
      <c r="J246" s="38">
        <v>9768</v>
      </c>
      <c r="K246" s="38">
        <v>0</v>
      </c>
      <c r="L246" s="38">
        <v>0</v>
      </c>
      <c r="M246" s="38">
        <v>8776</v>
      </c>
      <c r="N246" s="2">
        <f t="shared" si="48"/>
        <v>74946.559999999998</v>
      </c>
      <c r="O246" s="8">
        <f t="shared" si="49"/>
        <v>94215</v>
      </c>
      <c r="P246" s="30">
        <v>125</v>
      </c>
      <c r="Q246" s="30">
        <v>49</v>
      </c>
      <c r="R246" s="8">
        <f t="shared" si="58"/>
        <v>8514</v>
      </c>
      <c r="S246" s="9">
        <f t="shared" si="59"/>
        <v>7837.3919999999998</v>
      </c>
      <c r="T246" s="36">
        <v>3128589</v>
      </c>
      <c r="U246" s="9">
        <f t="shared" si="60"/>
        <v>3128.5889999999999</v>
      </c>
      <c r="V246" s="9">
        <f t="shared" si="61"/>
        <v>4708.8029999999999</v>
      </c>
      <c r="W246" s="8">
        <f t="shared" si="50"/>
        <v>94176</v>
      </c>
      <c r="X246" s="8">
        <f t="shared" si="51"/>
        <v>196905</v>
      </c>
      <c r="Y246" s="11">
        <v>0</v>
      </c>
      <c r="Z246" s="6">
        <v>0</v>
      </c>
      <c r="AA246" s="8">
        <f t="shared" si="52"/>
        <v>196905</v>
      </c>
      <c r="AB246" s="12">
        <v>0</v>
      </c>
      <c r="AC246" s="12">
        <v>0</v>
      </c>
      <c r="AD246" s="13">
        <f t="shared" si="53"/>
        <v>196905</v>
      </c>
      <c r="AE246" s="8" t="e">
        <f>IF(#REF!=0," ",#REF!)</f>
        <v>#REF!</v>
      </c>
      <c r="AF246" s="39" t="str">
        <f t="shared" si="54"/>
        <v xml:space="preserve"> </v>
      </c>
      <c r="AG246" s="40" t="str">
        <f t="shared" si="55"/>
        <v xml:space="preserve"> </v>
      </c>
    </row>
    <row r="247" spans="1:33" ht="15.95" customHeight="1">
      <c r="A247" s="37" t="s">
        <v>54</v>
      </c>
      <c r="B247" s="37" t="s">
        <v>560</v>
      </c>
      <c r="C247" s="37" t="s">
        <v>192</v>
      </c>
      <c r="D247" s="37" t="s">
        <v>565</v>
      </c>
      <c r="E247" s="5">
        <v>1854.3</v>
      </c>
      <c r="F247" s="2">
        <f t="shared" si="56"/>
        <v>2926085.4</v>
      </c>
      <c r="G247" s="35">
        <v>518955.02</v>
      </c>
      <c r="H247" s="7">
        <v>105244</v>
      </c>
      <c r="I247" s="2">
        <f t="shared" si="57"/>
        <v>78933</v>
      </c>
      <c r="J247" s="38">
        <v>174539</v>
      </c>
      <c r="K247" s="38">
        <v>68282</v>
      </c>
      <c r="L247" s="38">
        <v>452482</v>
      </c>
      <c r="M247" s="38">
        <v>85369</v>
      </c>
      <c r="N247" s="2">
        <f t="shared" si="48"/>
        <v>1378560.02</v>
      </c>
      <c r="O247" s="8">
        <f t="shared" si="49"/>
        <v>1547525</v>
      </c>
      <c r="P247" s="30">
        <v>53</v>
      </c>
      <c r="Q247" s="30">
        <v>904</v>
      </c>
      <c r="R247" s="8">
        <f t="shared" si="58"/>
        <v>66598</v>
      </c>
      <c r="S247" s="9">
        <f t="shared" si="59"/>
        <v>135567.87299999999</v>
      </c>
      <c r="T247" s="36">
        <v>32515979</v>
      </c>
      <c r="U247" s="9">
        <f t="shared" si="60"/>
        <v>32515.978999999999</v>
      </c>
      <c r="V247" s="9">
        <f t="shared" si="61"/>
        <v>103051.894</v>
      </c>
      <c r="W247" s="8">
        <f t="shared" si="50"/>
        <v>2061038</v>
      </c>
      <c r="X247" s="8">
        <f t="shared" si="51"/>
        <v>3675161</v>
      </c>
      <c r="Y247" s="11">
        <v>0</v>
      </c>
      <c r="Z247" s="6">
        <v>0</v>
      </c>
      <c r="AA247" s="8">
        <f t="shared" si="52"/>
        <v>3675161</v>
      </c>
      <c r="AB247" s="12">
        <v>0</v>
      </c>
      <c r="AC247" s="12">
        <v>0</v>
      </c>
      <c r="AD247" s="13">
        <f t="shared" si="53"/>
        <v>3675161</v>
      </c>
      <c r="AE247" s="8" t="e">
        <f>IF(#REF!=0," ",#REF!)</f>
        <v>#REF!</v>
      </c>
      <c r="AF247" s="39" t="str">
        <f t="shared" si="54"/>
        <v xml:space="preserve"> </v>
      </c>
      <c r="AG247" s="40" t="str">
        <f t="shared" si="55"/>
        <v xml:space="preserve"> </v>
      </c>
    </row>
    <row r="248" spans="1:33" ht="15.95" customHeight="1">
      <c r="A248" s="37" t="s">
        <v>54</v>
      </c>
      <c r="B248" s="37" t="s">
        <v>560</v>
      </c>
      <c r="C248" s="37" t="s">
        <v>96</v>
      </c>
      <c r="D248" s="37" t="s">
        <v>566</v>
      </c>
      <c r="E248" s="5">
        <v>1757.4</v>
      </c>
      <c r="F248" s="2">
        <f t="shared" si="56"/>
        <v>2773177.2</v>
      </c>
      <c r="G248" s="35">
        <v>303483.61</v>
      </c>
      <c r="H248" s="7">
        <v>92262</v>
      </c>
      <c r="I248" s="2">
        <f t="shared" si="57"/>
        <v>69196.5</v>
      </c>
      <c r="J248" s="38">
        <v>153336</v>
      </c>
      <c r="K248" s="38">
        <v>59812</v>
      </c>
      <c r="L248" s="38">
        <v>283650</v>
      </c>
      <c r="M248" s="38">
        <v>29313</v>
      </c>
      <c r="N248" s="2">
        <f t="shared" si="48"/>
        <v>898791.11</v>
      </c>
      <c r="O248" s="8">
        <f t="shared" si="49"/>
        <v>1874386</v>
      </c>
      <c r="P248" s="30">
        <v>75</v>
      </c>
      <c r="Q248" s="30">
        <v>820</v>
      </c>
      <c r="R248" s="8">
        <f t="shared" si="58"/>
        <v>85485</v>
      </c>
      <c r="S248" s="9">
        <f t="shared" si="59"/>
        <v>128483.514</v>
      </c>
      <c r="T248" s="36">
        <v>19159319</v>
      </c>
      <c r="U248" s="9">
        <f t="shared" si="60"/>
        <v>19159.319</v>
      </c>
      <c r="V248" s="9">
        <f t="shared" si="61"/>
        <v>109324.19499999999</v>
      </c>
      <c r="W248" s="8">
        <f t="shared" si="50"/>
        <v>2186484</v>
      </c>
      <c r="X248" s="8">
        <f t="shared" si="51"/>
        <v>4146355</v>
      </c>
      <c r="Y248" s="11">
        <v>0</v>
      </c>
      <c r="Z248" s="6">
        <v>0</v>
      </c>
      <c r="AA248" s="8">
        <f t="shared" si="52"/>
        <v>4146355</v>
      </c>
      <c r="AB248" s="12">
        <v>0</v>
      </c>
      <c r="AC248" s="12">
        <v>0</v>
      </c>
      <c r="AD248" s="13">
        <f t="shared" si="53"/>
        <v>4146355</v>
      </c>
      <c r="AE248" s="8" t="e">
        <f>IF(#REF!=0," ",#REF!)</f>
        <v>#REF!</v>
      </c>
      <c r="AF248" s="39" t="str">
        <f t="shared" si="54"/>
        <v xml:space="preserve"> </v>
      </c>
      <c r="AG248" s="40" t="str">
        <f t="shared" si="55"/>
        <v xml:space="preserve"> </v>
      </c>
    </row>
    <row r="249" spans="1:33" ht="15.95" customHeight="1">
      <c r="A249" s="37" t="s">
        <v>54</v>
      </c>
      <c r="B249" s="37" t="s">
        <v>560</v>
      </c>
      <c r="C249" s="37" t="s">
        <v>56</v>
      </c>
      <c r="D249" s="37" t="s">
        <v>567</v>
      </c>
      <c r="E249" s="5">
        <v>1266.69</v>
      </c>
      <c r="F249" s="2">
        <f t="shared" si="56"/>
        <v>1998836.82</v>
      </c>
      <c r="G249" s="35">
        <v>347932.61</v>
      </c>
      <c r="H249" s="7">
        <v>73776</v>
      </c>
      <c r="I249" s="2">
        <f t="shared" si="57"/>
        <v>55332</v>
      </c>
      <c r="J249" s="38">
        <v>122246</v>
      </c>
      <c r="K249" s="38">
        <v>47908</v>
      </c>
      <c r="L249" s="38">
        <v>279045</v>
      </c>
      <c r="M249" s="38">
        <v>51065</v>
      </c>
      <c r="N249" s="2">
        <f t="shared" si="48"/>
        <v>903528.61</v>
      </c>
      <c r="O249" s="8">
        <f t="shared" si="49"/>
        <v>1095308</v>
      </c>
      <c r="P249" s="30">
        <v>33</v>
      </c>
      <c r="Q249" s="30">
        <v>728</v>
      </c>
      <c r="R249" s="8">
        <f t="shared" si="58"/>
        <v>33393</v>
      </c>
      <c r="S249" s="9">
        <f t="shared" si="59"/>
        <v>92607.705900000001</v>
      </c>
      <c r="T249" s="36">
        <v>22007123</v>
      </c>
      <c r="U249" s="9">
        <f t="shared" si="60"/>
        <v>22007.123</v>
      </c>
      <c r="V249" s="9">
        <f t="shared" si="61"/>
        <v>70600.582900000009</v>
      </c>
      <c r="W249" s="8">
        <f t="shared" si="50"/>
        <v>1412012</v>
      </c>
      <c r="X249" s="8">
        <f t="shared" si="51"/>
        <v>2540713</v>
      </c>
      <c r="Y249" s="11">
        <v>0</v>
      </c>
      <c r="Z249" s="6">
        <v>0</v>
      </c>
      <c r="AA249" s="8">
        <f t="shared" si="52"/>
        <v>2540713</v>
      </c>
      <c r="AB249" s="12">
        <v>0</v>
      </c>
      <c r="AC249" s="12">
        <v>0</v>
      </c>
      <c r="AD249" s="13">
        <f t="shared" si="53"/>
        <v>2540713</v>
      </c>
      <c r="AE249" s="8" t="e">
        <f>IF(#REF!=0," ",#REF!)</f>
        <v>#REF!</v>
      </c>
      <c r="AF249" s="39" t="str">
        <f t="shared" si="54"/>
        <v xml:space="preserve"> </v>
      </c>
      <c r="AG249" s="40" t="str">
        <f t="shared" si="55"/>
        <v xml:space="preserve"> </v>
      </c>
    </row>
    <row r="250" spans="1:33" ht="15.95" customHeight="1">
      <c r="A250" s="37" t="s">
        <v>54</v>
      </c>
      <c r="B250" s="37" t="s">
        <v>560</v>
      </c>
      <c r="C250" s="37" t="s">
        <v>13</v>
      </c>
      <c r="D250" s="37" t="s">
        <v>568</v>
      </c>
      <c r="E250" s="5">
        <v>381.8</v>
      </c>
      <c r="F250" s="2">
        <f t="shared" si="56"/>
        <v>602480.4</v>
      </c>
      <c r="G250" s="35">
        <v>85047.039999999994</v>
      </c>
      <c r="H250" s="7">
        <v>18739</v>
      </c>
      <c r="I250" s="2">
        <f t="shared" si="57"/>
        <v>14054.25</v>
      </c>
      <c r="J250" s="38">
        <v>31058</v>
      </c>
      <c r="K250" s="38">
        <v>12125</v>
      </c>
      <c r="L250" s="38">
        <v>102857</v>
      </c>
      <c r="M250" s="38">
        <v>31197</v>
      </c>
      <c r="N250" s="2">
        <f t="shared" si="48"/>
        <v>276338.28999999998</v>
      </c>
      <c r="O250" s="8">
        <f t="shared" si="49"/>
        <v>326142</v>
      </c>
      <c r="P250" s="30">
        <v>95</v>
      </c>
      <c r="Q250" s="30">
        <v>187</v>
      </c>
      <c r="R250" s="8">
        <f t="shared" si="58"/>
        <v>24693</v>
      </c>
      <c r="S250" s="9">
        <f t="shared" si="59"/>
        <v>27913.398000000001</v>
      </c>
      <c r="T250" s="36">
        <v>5080355</v>
      </c>
      <c r="U250" s="9">
        <f t="shared" si="60"/>
        <v>5080.3549999999996</v>
      </c>
      <c r="V250" s="9">
        <f t="shared" si="61"/>
        <v>22833.043000000001</v>
      </c>
      <c r="W250" s="8">
        <f t="shared" si="50"/>
        <v>456661</v>
      </c>
      <c r="X250" s="8">
        <f t="shared" si="51"/>
        <v>807496</v>
      </c>
      <c r="Y250" s="11">
        <v>0</v>
      </c>
      <c r="Z250" s="6">
        <v>0</v>
      </c>
      <c r="AA250" s="8">
        <f t="shared" si="52"/>
        <v>807496</v>
      </c>
      <c r="AB250" s="12">
        <v>0</v>
      </c>
      <c r="AC250" s="12">
        <v>0</v>
      </c>
      <c r="AD250" s="13">
        <f t="shared" si="53"/>
        <v>807496</v>
      </c>
      <c r="AE250" s="8" t="e">
        <f>IF(#REF!=0," ",#REF!)</f>
        <v>#REF!</v>
      </c>
      <c r="AF250" s="39" t="str">
        <f t="shared" si="54"/>
        <v xml:space="preserve"> </v>
      </c>
      <c r="AG250" s="40" t="str">
        <f t="shared" si="55"/>
        <v xml:space="preserve"> </v>
      </c>
    </row>
    <row r="251" spans="1:33" ht="15.95" customHeight="1">
      <c r="A251" s="37" t="s">
        <v>54</v>
      </c>
      <c r="B251" s="37" t="s">
        <v>560</v>
      </c>
      <c r="C251" s="37" t="s">
        <v>245</v>
      </c>
      <c r="D251" s="37" t="s">
        <v>569</v>
      </c>
      <c r="E251" s="5">
        <v>572.84</v>
      </c>
      <c r="F251" s="2">
        <f t="shared" si="56"/>
        <v>903941.52</v>
      </c>
      <c r="G251" s="35">
        <v>180859.11</v>
      </c>
      <c r="H251" s="7">
        <v>31005</v>
      </c>
      <c r="I251" s="2">
        <f t="shared" si="57"/>
        <v>23253.75</v>
      </c>
      <c r="J251" s="38">
        <v>51141</v>
      </c>
      <c r="K251" s="38">
        <v>20222</v>
      </c>
      <c r="L251" s="38">
        <v>146101</v>
      </c>
      <c r="M251" s="38">
        <v>20269</v>
      </c>
      <c r="N251" s="2">
        <f t="shared" si="48"/>
        <v>441845.86</v>
      </c>
      <c r="O251" s="8">
        <f t="shared" si="49"/>
        <v>462096</v>
      </c>
      <c r="P251" s="30">
        <v>70</v>
      </c>
      <c r="Q251" s="30">
        <v>257</v>
      </c>
      <c r="R251" s="8">
        <f t="shared" si="58"/>
        <v>25006</v>
      </c>
      <c r="S251" s="9">
        <f t="shared" si="59"/>
        <v>41880.332399999999</v>
      </c>
      <c r="T251" s="36">
        <v>10804009</v>
      </c>
      <c r="U251" s="9">
        <f t="shared" si="60"/>
        <v>10804.009</v>
      </c>
      <c r="V251" s="9">
        <f t="shared" si="61"/>
        <v>31076.323400000001</v>
      </c>
      <c r="W251" s="8">
        <f t="shared" si="50"/>
        <v>621526</v>
      </c>
      <c r="X251" s="8">
        <f t="shared" si="51"/>
        <v>1108628</v>
      </c>
      <c r="Y251" s="11">
        <v>0</v>
      </c>
      <c r="Z251" s="6">
        <v>0</v>
      </c>
      <c r="AA251" s="8">
        <f t="shared" si="52"/>
        <v>1108628</v>
      </c>
      <c r="AB251" s="12">
        <v>0</v>
      </c>
      <c r="AC251" s="12">
        <v>0</v>
      </c>
      <c r="AD251" s="13">
        <f t="shared" si="53"/>
        <v>1108628</v>
      </c>
      <c r="AE251" s="8" t="e">
        <f>IF(#REF!=0," ",#REF!)</f>
        <v>#REF!</v>
      </c>
      <c r="AF251" s="39" t="str">
        <f t="shared" si="54"/>
        <v xml:space="preserve"> </v>
      </c>
      <c r="AG251" s="40" t="str">
        <f t="shared" si="55"/>
        <v xml:space="preserve"> </v>
      </c>
    </row>
    <row r="252" spans="1:33" ht="15.95" customHeight="1">
      <c r="A252" s="37" t="s">
        <v>54</v>
      </c>
      <c r="B252" s="37" t="s">
        <v>560</v>
      </c>
      <c r="C252" s="37" t="s">
        <v>26</v>
      </c>
      <c r="D252" s="37" t="s">
        <v>570</v>
      </c>
      <c r="E252" s="5">
        <v>1120.58</v>
      </c>
      <c r="F252" s="2">
        <f t="shared" si="56"/>
        <v>1768275.24</v>
      </c>
      <c r="G252" s="35">
        <v>291854.96999999997</v>
      </c>
      <c r="H252" s="7">
        <v>63677</v>
      </c>
      <c r="I252" s="2">
        <f t="shared" si="57"/>
        <v>47757.75</v>
      </c>
      <c r="J252" s="38">
        <v>105453</v>
      </c>
      <c r="K252" s="38">
        <v>41412</v>
      </c>
      <c r="L252" s="38">
        <v>212899</v>
      </c>
      <c r="M252" s="38">
        <v>23749</v>
      </c>
      <c r="N252" s="2">
        <f t="shared" si="48"/>
        <v>723125.72</v>
      </c>
      <c r="O252" s="8">
        <f t="shared" si="49"/>
        <v>1045150</v>
      </c>
      <c r="P252" s="30">
        <v>55</v>
      </c>
      <c r="Q252" s="30">
        <v>543</v>
      </c>
      <c r="R252" s="8">
        <f t="shared" si="58"/>
        <v>41512</v>
      </c>
      <c r="S252" s="9">
        <f t="shared" si="59"/>
        <v>81925.603799999997</v>
      </c>
      <c r="T252" s="36">
        <v>18436827</v>
      </c>
      <c r="U252" s="9">
        <f t="shared" si="60"/>
        <v>18436.827000000001</v>
      </c>
      <c r="V252" s="9">
        <f t="shared" si="61"/>
        <v>63488.776799999992</v>
      </c>
      <c r="W252" s="8">
        <f t="shared" si="50"/>
        <v>1269776</v>
      </c>
      <c r="X252" s="8">
        <f t="shared" si="51"/>
        <v>2356438</v>
      </c>
      <c r="Y252" s="11">
        <v>0</v>
      </c>
      <c r="Z252" s="6">
        <v>0</v>
      </c>
      <c r="AA252" s="8">
        <f t="shared" si="52"/>
        <v>2356438</v>
      </c>
      <c r="AB252" s="12">
        <v>0</v>
      </c>
      <c r="AC252" s="12">
        <v>0</v>
      </c>
      <c r="AD252" s="13">
        <f t="shared" si="53"/>
        <v>2356438</v>
      </c>
      <c r="AE252" s="8" t="e">
        <f>IF(#REF!=0," ",#REF!)</f>
        <v>#REF!</v>
      </c>
      <c r="AF252" s="39" t="str">
        <f t="shared" si="54"/>
        <v xml:space="preserve"> </v>
      </c>
      <c r="AG252" s="40" t="str">
        <f t="shared" si="55"/>
        <v xml:space="preserve"> </v>
      </c>
    </row>
    <row r="253" spans="1:33" ht="15.95" customHeight="1">
      <c r="A253" s="37" t="s">
        <v>54</v>
      </c>
      <c r="B253" s="37" t="s">
        <v>560</v>
      </c>
      <c r="C253" s="37" t="s">
        <v>88</v>
      </c>
      <c r="D253" s="37" t="s">
        <v>571</v>
      </c>
      <c r="E253" s="5">
        <v>377.49</v>
      </c>
      <c r="F253" s="2">
        <f t="shared" si="56"/>
        <v>595679.22</v>
      </c>
      <c r="G253" s="35">
        <v>97521.26</v>
      </c>
      <c r="H253" s="7">
        <v>18995</v>
      </c>
      <c r="I253" s="2">
        <f t="shared" si="57"/>
        <v>14246.25</v>
      </c>
      <c r="J253" s="38">
        <v>31380</v>
      </c>
      <c r="K253" s="38">
        <v>12356</v>
      </c>
      <c r="L253" s="38">
        <v>88840</v>
      </c>
      <c r="M253" s="38">
        <v>14526</v>
      </c>
      <c r="N253" s="2">
        <f t="shared" si="48"/>
        <v>258869.51</v>
      </c>
      <c r="O253" s="8">
        <f t="shared" si="49"/>
        <v>336810</v>
      </c>
      <c r="P253" s="30">
        <v>84</v>
      </c>
      <c r="Q253" s="30">
        <v>127</v>
      </c>
      <c r="R253" s="8">
        <f t="shared" si="58"/>
        <v>14829</v>
      </c>
      <c r="S253" s="9">
        <f t="shared" si="59"/>
        <v>27598.293900000001</v>
      </c>
      <c r="T253" s="36">
        <v>5957316</v>
      </c>
      <c r="U253" s="9">
        <f t="shared" si="60"/>
        <v>5957.3159999999998</v>
      </c>
      <c r="V253" s="9">
        <f t="shared" si="61"/>
        <v>21640.977900000002</v>
      </c>
      <c r="W253" s="8">
        <f t="shared" si="50"/>
        <v>432820</v>
      </c>
      <c r="X253" s="8">
        <f t="shared" si="51"/>
        <v>784459</v>
      </c>
      <c r="Y253" s="11">
        <v>0</v>
      </c>
      <c r="Z253" s="6">
        <v>0</v>
      </c>
      <c r="AA253" s="8">
        <f t="shared" si="52"/>
        <v>784459</v>
      </c>
      <c r="AB253" s="12">
        <v>0</v>
      </c>
      <c r="AC253" s="12">
        <v>0</v>
      </c>
      <c r="AD253" s="13">
        <f t="shared" si="53"/>
        <v>784459</v>
      </c>
      <c r="AE253" s="8" t="e">
        <f>IF(#REF!=0," ",#REF!)</f>
        <v>#REF!</v>
      </c>
      <c r="AF253" s="39" t="str">
        <f t="shared" si="54"/>
        <v xml:space="preserve"> </v>
      </c>
      <c r="AG253" s="40" t="str">
        <f t="shared" si="55"/>
        <v xml:space="preserve"> </v>
      </c>
    </row>
    <row r="254" spans="1:33" ht="15.95" customHeight="1">
      <c r="A254" s="37" t="s">
        <v>54</v>
      </c>
      <c r="B254" s="37" t="s">
        <v>560</v>
      </c>
      <c r="C254" s="37" t="s">
        <v>17</v>
      </c>
      <c r="D254" s="37" t="s">
        <v>572</v>
      </c>
      <c r="E254" s="5">
        <v>3891.63</v>
      </c>
      <c r="F254" s="2">
        <f t="shared" si="56"/>
        <v>6140992.1400000006</v>
      </c>
      <c r="G254" s="35">
        <v>919581.42</v>
      </c>
      <c r="H254" s="7">
        <v>199649</v>
      </c>
      <c r="I254" s="2">
        <f t="shared" si="57"/>
        <v>149736.75</v>
      </c>
      <c r="J254" s="38">
        <v>331610</v>
      </c>
      <c r="K254" s="38">
        <v>129365</v>
      </c>
      <c r="L254" s="38">
        <v>607902</v>
      </c>
      <c r="M254" s="38">
        <v>27550</v>
      </c>
      <c r="N254" s="2">
        <f t="shared" si="48"/>
        <v>2165745.17</v>
      </c>
      <c r="O254" s="8">
        <f t="shared" si="49"/>
        <v>3975247</v>
      </c>
      <c r="P254" s="30">
        <v>33</v>
      </c>
      <c r="Q254" s="30">
        <v>1722</v>
      </c>
      <c r="R254" s="8">
        <f t="shared" si="58"/>
        <v>78988</v>
      </c>
      <c r="S254" s="9">
        <f t="shared" si="59"/>
        <v>284517.06929999997</v>
      </c>
      <c r="T254" s="36">
        <v>58017755</v>
      </c>
      <c r="U254" s="9">
        <f t="shared" si="60"/>
        <v>58017.754999999997</v>
      </c>
      <c r="V254" s="9">
        <f t="shared" si="61"/>
        <v>226499.31429999997</v>
      </c>
      <c r="W254" s="8">
        <f t="shared" si="50"/>
        <v>4529986</v>
      </c>
      <c r="X254" s="8">
        <f t="shared" si="51"/>
        <v>8584221</v>
      </c>
      <c r="Y254" s="11">
        <v>0</v>
      </c>
      <c r="Z254" s="6">
        <v>0</v>
      </c>
      <c r="AA254" s="8">
        <f t="shared" si="52"/>
        <v>8584221</v>
      </c>
      <c r="AB254" s="12">
        <v>0</v>
      </c>
      <c r="AC254" s="12">
        <v>0</v>
      </c>
      <c r="AD254" s="13">
        <f t="shared" si="53"/>
        <v>8584221</v>
      </c>
      <c r="AE254" s="8" t="e">
        <f>IF(#REF!=0," ",#REF!)</f>
        <v>#REF!</v>
      </c>
      <c r="AF254" s="39" t="str">
        <f t="shared" si="54"/>
        <v xml:space="preserve"> </v>
      </c>
      <c r="AG254" s="40" t="str">
        <f t="shared" si="55"/>
        <v xml:space="preserve"> </v>
      </c>
    </row>
    <row r="255" spans="1:33" ht="15.95" customHeight="1">
      <c r="A255" s="37" t="s">
        <v>54</v>
      </c>
      <c r="B255" s="37" t="s">
        <v>560</v>
      </c>
      <c r="C255" s="37" t="s">
        <v>91</v>
      </c>
      <c r="D255" s="37" t="s">
        <v>573</v>
      </c>
      <c r="E255" s="5">
        <v>921.2</v>
      </c>
      <c r="F255" s="2">
        <f t="shared" si="56"/>
        <v>1453653.6</v>
      </c>
      <c r="G255" s="35">
        <v>132144.42000000001</v>
      </c>
      <c r="H255" s="7">
        <v>49058</v>
      </c>
      <c r="I255" s="2">
        <f t="shared" si="57"/>
        <v>36793.5</v>
      </c>
      <c r="J255" s="38">
        <v>81269</v>
      </c>
      <c r="K255" s="38">
        <v>31936</v>
      </c>
      <c r="L255" s="38">
        <v>135601</v>
      </c>
      <c r="M255" s="38">
        <v>11306</v>
      </c>
      <c r="N255" s="2">
        <f t="shared" si="48"/>
        <v>429049.92000000004</v>
      </c>
      <c r="O255" s="8">
        <f t="shared" si="49"/>
        <v>1024604</v>
      </c>
      <c r="P255" s="30">
        <v>79</v>
      </c>
      <c r="Q255" s="30">
        <v>292</v>
      </c>
      <c r="R255" s="8">
        <f t="shared" si="58"/>
        <v>32065</v>
      </c>
      <c r="S255" s="9">
        <f t="shared" si="59"/>
        <v>67348.932000000001</v>
      </c>
      <c r="T255" s="36">
        <v>7999057</v>
      </c>
      <c r="U255" s="9">
        <f t="shared" si="60"/>
        <v>7999.0569999999998</v>
      </c>
      <c r="V255" s="9">
        <f t="shared" si="61"/>
        <v>59349.875</v>
      </c>
      <c r="W255" s="8">
        <f t="shared" si="50"/>
        <v>1186998</v>
      </c>
      <c r="X255" s="8">
        <f t="shared" si="51"/>
        <v>2243667</v>
      </c>
      <c r="Y255" s="11">
        <v>0</v>
      </c>
      <c r="Z255" s="6">
        <v>0</v>
      </c>
      <c r="AA255" s="8">
        <f t="shared" si="52"/>
        <v>2243667</v>
      </c>
      <c r="AB255" s="12">
        <v>0</v>
      </c>
      <c r="AC255" s="12">
        <v>0</v>
      </c>
      <c r="AD255" s="13">
        <f t="shared" si="53"/>
        <v>2243667</v>
      </c>
      <c r="AE255" s="8" t="e">
        <f>IF(#REF!=0," ",#REF!)</f>
        <v>#REF!</v>
      </c>
      <c r="AF255" s="39" t="str">
        <f t="shared" si="54"/>
        <v xml:space="preserve"> </v>
      </c>
      <c r="AG255" s="40" t="str">
        <f t="shared" si="55"/>
        <v xml:space="preserve"> </v>
      </c>
    </row>
    <row r="256" spans="1:33" ht="15.95" customHeight="1">
      <c r="A256" s="37" t="s">
        <v>54</v>
      </c>
      <c r="B256" s="37" t="s">
        <v>560</v>
      </c>
      <c r="C256" s="37" t="s">
        <v>223</v>
      </c>
      <c r="D256" s="37" t="s">
        <v>574</v>
      </c>
      <c r="E256" s="5">
        <v>1070.7</v>
      </c>
      <c r="F256" s="2">
        <f t="shared" si="56"/>
        <v>1689564.6</v>
      </c>
      <c r="G256" s="35">
        <v>97418.920000000013</v>
      </c>
      <c r="H256" s="7">
        <v>57311</v>
      </c>
      <c r="I256" s="2">
        <f t="shared" si="57"/>
        <v>42983.25</v>
      </c>
      <c r="J256" s="38">
        <v>95001</v>
      </c>
      <c r="K256" s="38">
        <v>37312</v>
      </c>
      <c r="L256" s="38">
        <v>212131</v>
      </c>
      <c r="M256" s="38">
        <v>13128</v>
      </c>
      <c r="N256" s="2">
        <f t="shared" si="48"/>
        <v>497974.17000000004</v>
      </c>
      <c r="O256" s="8">
        <f t="shared" si="49"/>
        <v>1191590</v>
      </c>
      <c r="P256" s="30">
        <v>70</v>
      </c>
      <c r="Q256" s="30">
        <v>603</v>
      </c>
      <c r="R256" s="8">
        <f t="shared" si="58"/>
        <v>58672</v>
      </c>
      <c r="S256" s="9">
        <f t="shared" si="59"/>
        <v>78278.876999999993</v>
      </c>
      <c r="T256" s="36">
        <v>6110154</v>
      </c>
      <c r="U256" s="9">
        <f t="shared" si="60"/>
        <v>6110.1540000000005</v>
      </c>
      <c r="V256" s="9">
        <f t="shared" si="61"/>
        <v>72168.722999999998</v>
      </c>
      <c r="W256" s="8">
        <f t="shared" si="50"/>
        <v>1443374</v>
      </c>
      <c r="X256" s="8">
        <f t="shared" si="51"/>
        <v>2693636</v>
      </c>
      <c r="Y256" s="11">
        <v>0</v>
      </c>
      <c r="Z256" s="6">
        <v>0</v>
      </c>
      <c r="AA256" s="8">
        <f t="shared" si="52"/>
        <v>2693636</v>
      </c>
      <c r="AB256" s="12">
        <v>0</v>
      </c>
      <c r="AC256" s="12">
        <v>0</v>
      </c>
      <c r="AD256" s="13">
        <f t="shared" si="53"/>
        <v>2693636</v>
      </c>
      <c r="AE256" s="8" t="e">
        <f>IF(#REF!=0," ",#REF!)</f>
        <v>#REF!</v>
      </c>
      <c r="AF256" s="39" t="str">
        <f t="shared" si="54"/>
        <v xml:space="preserve"> </v>
      </c>
      <c r="AG256" s="40" t="str">
        <f t="shared" si="55"/>
        <v xml:space="preserve"> </v>
      </c>
    </row>
    <row r="257" spans="1:33" ht="15.95" customHeight="1">
      <c r="A257" s="37" t="s">
        <v>54</v>
      </c>
      <c r="B257" s="37" t="s">
        <v>560</v>
      </c>
      <c r="C257" s="37" t="s">
        <v>224</v>
      </c>
      <c r="D257" s="37" t="s">
        <v>575</v>
      </c>
      <c r="E257" s="5">
        <v>498.93</v>
      </c>
      <c r="F257" s="2">
        <f t="shared" si="56"/>
        <v>787311.54</v>
      </c>
      <c r="G257" s="35">
        <v>62726.21</v>
      </c>
      <c r="H257" s="7">
        <v>17137</v>
      </c>
      <c r="I257" s="2">
        <f t="shared" si="57"/>
        <v>12852.75</v>
      </c>
      <c r="J257" s="38">
        <v>28433</v>
      </c>
      <c r="K257" s="38">
        <v>11130</v>
      </c>
      <c r="L257" s="38">
        <v>78699</v>
      </c>
      <c r="M257" s="38">
        <v>30543</v>
      </c>
      <c r="N257" s="2">
        <f t="shared" si="48"/>
        <v>224383.96</v>
      </c>
      <c r="O257" s="8">
        <f t="shared" si="49"/>
        <v>562928</v>
      </c>
      <c r="P257" s="30">
        <v>145</v>
      </c>
      <c r="Q257" s="30">
        <v>129</v>
      </c>
      <c r="R257" s="8">
        <f t="shared" si="58"/>
        <v>26000</v>
      </c>
      <c r="S257" s="9">
        <f t="shared" si="59"/>
        <v>36476.772299999997</v>
      </c>
      <c r="T257" s="36">
        <v>3829439</v>
      </c>
      <c r="U257" s="9">
        <f t="shared" si="60"/>
        <v>3829.4389999999999</v>
      </c>
      <c r="V257" s="9">
        <f t="shared" si="61"/>
        <v>32647.333299999998</v>
      </c>
      <c r="W257" s="8">
        <f t="shared" si="50"/>
        <v>652947</v>
      </c>
      <c r="X257" s="8">
        <f t="shared" si="51"/>
        <v>1241875</v>
      </c>
      <c r="Y257" s="11">
        <v>0</v>
      </c>
      <c r="Z257" s="6">
        <v>0</v>
      </c>
      <c r="AA257" s="8">
        <f t="shared" si="52"/>
        <v>1241875</v>
      </c>
      <c r="AB257" s="12">
        <v>0</v>
      </c>
      <c r="AC257" s="12">
        <v>0</v>
      </c>
      <c r="AD257" s="13">
        <f t="shared" si="53"/>
        <v>1241875</v>
      </c>
      <c r="AE257" s="8" t="e">
        <f>IF(#REF!=0," ",#REF!)</f>
        <v>#REF!</v>
      </c>
      <c r="AF257" s="39" t="str">
        <f t="shared" si="54"/>
        <v xml:space="preserve"> </v>
      </c>
      <c r="AG257" s="40" t="str">
        <f t="shared" si="55"/>
        <v xml:space="preserve"> </v>
      </c>
    </row>
    <row r="258" spans="1:33" ht="15.95" customHeight="1">
      <c r="A258" s="37" t="s">
        <v>54</v>
      </c>
      <c r="B258" s="37" t="s">
        <v>560</v>
      </c>
      <c r="C258" s="37" t="s">
        <v>165</v>
      </c>
      <c r="D258" s="37" t="s">
        <v>576</v>
      </c>
      <c r="E258" s="5">
        <v>843.39</v>
      </c>
      <c r="F258" s="2">
        <f t="shared" si="56"/>
        <v>1330869.42</v>
      </c>
      <c r="G258" s="35">
        <v>99233.56</v>
      </c>
      <c r="H258" s="7">
        <v>42000</v>
      </c>
      <c r="I258" s="2">
        <f t="shared" si="57"/>
        <v>31500</v>
      </c>
      <c r="J258" s="38">
        <v>69803</v>
      </c>
      <c r="K258" s="38">
        <v>27183</v>
      </c>
      <c r="L258" s="38">
        <v>92442</v>
      </c>
      <c r="M258" s="38">
        <v>12707</v>
      </c>
      <c r="N258" s="2">
        <f t="shared" si="48"/>
        <v>332868.56</v>
      </c>
      <c r="O258" s="8">
        <f t="shared" si="49"/>
        <v>998001</v>
      </c>
      <c r="P258" s="30">
        <v>53</v>
      </c>
      <c r="Q258" s="30">
        <v>292</v>
      </c>
      <c r="R258" s="8">
        <f t="shared" si="58"/>
        <v>21512</v>
      </c>
      <c r="S258" s="9">
        <f t="shared" si="59"/>
        <v>61660.242899999997</v>
      </c>
      <c r="T258" s="36">
        <v>6069331</v>
      </c>
      <c r="U258" s="9">
        <f t="shared" si="60"/>
        <v>6069.3310000000001</v>
      </c>
      <c r="V258" s="9">
        <f t="shared" si="61"/>
        <v>55590.911899999999</v>
      </c>
      <c r="W258" s="8">
        <f t="shared" si="50"/>
        <v>1111818</v>
      </c>
      <c r="X258" s="8">
        <f t="shared" si="51"/>
        <v>2131331</v>
      </c>
      <c r="Y258" s="11">
        <v>0</v>
      </c>
      <c r="Z258" s="6">
        <v>0</v>
      </c>
      <c r="AA258" s="8">
        <f t="shared" si="52"/>
        <v>2131331</v>
      </c>
      <c r="AB258" s="12">
        <v>0</v>
      </c>
      <c r="AC258" s="12">
        <v>0</v>
      </c>
      <c r="AD258" s="13">
        <f t="shared" si="53"/>
        <v>2131331</v>
      </c>
      <c r="AE258" s="8" t="e">
        <f>IF(#REF!=0," ",#REF!)</f>
        <v>#REF!</v>
      </c>
      <c r="AF258" s="39" t="str">
        <f t="shared" si="54"/>
        <v xml:space="preserve"> </v>
      </c>
      <c r="AG258" s="40" t="str">
        <f t="shared" si="55"/>
        <v xml:space="preserve"> </v>
      </c>
    </row>
    <row r="259" spans="1:33" ht="15.95" customHeight="1">
      <c r="A259" s="37" t="s">
        <v>54</v>
      </c>
      <c r="B259" s="37" t="s">
        <v>560</v>
      </c>
      <c r="C259" s="37" t="s">
        <v>166</v>
      </c>
      <c r="D259" s="37" t="s">
        <v>577</v>
      </c>
      <c r="E259" s="5">
        <v>620.95000000000005</v>
      </c>
      <c r="F259" s="2">
        <f t="shared" si="56"/>
        <v>979859.10000000009</v>
      </c>
      <c r="G259" s="35">
        <v>94082.3</v>
      </c>
      <c r="H259" s="7">
        <v>29359</v>
      </c>
      <c r="I259" s="2">
        <f t="shared" si="57"/>
        <v>22019.25</v>
      </c>
      <c r="J259" s="38">
        <v>48638</v>
      </c>
      <c r="K259" s="38">
        <v>19021</v>
      </c>
      <c r="L259" s="38">
        <v>161090</v>
      </c>
      <c r="M259" s="38">
        <v>0</v>
      </c>
      <c r="N259" s="2">
        <f t="shared" si="48"/>
        <v>344850.55</v>
      </c>
      <c r="O259" s="8">
        <f t="shared" si="49"/>
        <v>635009</v>
      </c>
      <c r="P259" s="30">
        <v>81</v>
      </c>
      <c r="Q259" s="30">
        <v>9</v>
      </c>
      <c r="R259" s="8">
        <f t="shared" si="58"/>
        <v>1013</v>
      </c>
      <c r="S259" s="9">
        <f t="shared" si="59"/>
        <v>45397.654499999997</v>
      </c>
      <c r="T259" s="36">
        <v>5928311</v>
      </c>
      <c r="U259" s="9">
        <f t="shared" si="60"/>
        <v>5928.3109999999997</v>
      </c>
      <c r="V259" s="9">
        <f t="shared" si="61"/>
        <v>39469.343499999995</v>
      </c>
      <c r="W259" s="8">
        <f t="shared" si="50"/>
        <v>789387</v>
      </c>
      <c r="X259" s="8">
        <f t="shared" si="51"/>
        <v>1425409</v>
      </c>
      <c r="Y259" s="11">
        <v>0</v>
      </c>
      <c r="Z259" s="6">
        <v>0</v>
      </c>
      <c r="AA259" s="8">
        <f t="shared" si="52"/>
        <v>1425409</v>
      </c>
      <c r="AB259" s="12">
        <v>0</v>
      </c>
      <c r="AC259" s="12">
        <v>0</v>
      </c>
      <c r="AD259" s="13">
        <f t="shared" si="53"/>
        <v>1425409</v>
      </c>
      <c r="AE259" s="8" t="e">
        <f>IF(#REF!=0," ",#REF!)</f>
        <v>#REF!</v>
      </c>
      <c r="AF259" s="39" t="str">
        <f t="shared" si="54"/>
        <v xml:space="preserve"> </v>
      </c>
      <c r="AG259" s="40" t="str">
        <f t="shared" si="55"/>
        <v xml:space="preserve"> </v>
      </c>
    </row>
    <row r="260" spans="1:33" ht="15.95" customHeight="1">
      <c r="A260" s="37" t="s">
        <v>167</v>
      </c>
      <c r="B260" s="37" t="s">
        <v>578</v>
      </c>
      <c r="C260" s="37" t="s">
        <v>62</v>
      </c>
      <c r="D260" s="37" t="s">
        <v>579</v>
      </c>
      <c r="E260" s="5">
        <v>246.72</v>
      </c>
      <c r="F260" s="2">
        <f t="shared" si="56"/>
        <v>389324.16</v>
      </c>
      <c r="G260" s="35">
        <v>70502.58</v>
      </c>
      <c r="H260" s="7">
        <v>13080</v>
      </c>
      <c r="I260" s="2">
        <f t="shared" si="57"/>
        <v>9810</v>
      </c>
      <c r="J260" s="38">
        <v>19238</v>
      </c>
      <c r="K260" s="38">
        <v>0</v>
      </c>
      <c r="L260" s="38">
        <v>0</v>
      </c>
      <c r="M260" s="38">
        <v>30241</v>
      </c>
      <c r="N260" s="2">
        <f t="shared" ref="N260:N323" si="62">SUM(G260+I260+J260+K260+L260+M260)</f>
        <v>129791.58</v>
      </c>
      <c r="O260" s="8">
        <f t="shared" ref="O260:O323" si="63">IF(F260&gt;N260,ROUND(SUM(F260-N260),0),0)</f>
        <v>259533</v>
      </c>
      <c r="P260" s="30">
        <v>81</v>
      </c>
      <c r="Q260" s="30">
        <v>118</v>
      </c>
      <c r="R260" s="8">
        <f t="shared" si="58"/>
        <v>13286</v>
      </c>
      <c r="S260" s="9">
        <f t="shared" si="59"/>
        <v>18037.699199999999</v>
      </c>
      <c r="T260" s="36">
        <v>4209109</v>
      </c>
      <c r="U260" s="9">
        <f t="shared" si="60"/>
        <v>4209.1090000000004</v>
      </c>
      <c r="V260" s="9">
        <f t="shared" si="61"/>
        <v>13828.590199999999</v>
      </c>
      <c r="W260" s="8">
        <f t="shared" ref="W260:W323" si="64">IF(V260&gt;0,ROUND(SUM(V260*$W$3),0),0)</f>
        <v>276572</v>
      </c>
      <c r="X260" s="8">
        <f t="shared" ref="X260:X323" si="65">SUM(O260+R260+W260)</f>
        <v>549391</v>
      </c>
      <c r="Y260" s="11">
        <v>0</v>
      </c>
      <c r="Z260" s="6">
        <v>0</v>
      </c>
      <c r="AA260" s="8">
        <f t="shared" ref="AA260:AA323" si="66">ROUND(X260+Z260,0)</f>
        <v>549391</v>
      </c>
      <c r="AB260" s="12">
        <v>0</v>
      </c>
      <c r="AC260" s="12">
        <v>0</v>
      </c>
      <c r="AD260" s="13">
        <f t="shared" ref="AD260:AD323" si="67">SUM(AA260+AB260-AC260)</f>
        <v>549391</v>
      </c>
      <c r="AE260" s="8" t="e">
        <f>IF(#REF!=0," ",#REF!)</f>
        <v>#REF!</v>
      </c>
      <c r="AF260" s="39" t="str">
        <f t="shared" ref="AF260:AF323" si="68">IF(O260&gt;0," ",1)</f>
        <v xml:space="preserve"> </v>
      </c>
      <c r="AG260" s="40" t="str">
        <f t="shared" ref="AG260:AG323" si="69">IF(W260&gt;0," ",1)</f>
        <v xml:space="preserve"> </v>
      </c>
    </row>
    <row r="261" spans="1:33" ht="15.95" customHeight="1">
      <c r="A261" s="37" t="s">
        <v>167</v>
      </c>
      <c r="B261" s="37" t="s">
        <v>578</v>
      </c>
      <c r="C261" s="37" t="s">
        <v>51</v>
      </c>
      <c r="D261" s="37" t="s">
        <v>580</v>
      </c>
      <c r="E261" s="5">
        <v>1690.64</v>
      </c>
      <c r="F261" s="2">
        <f t="shared" ref="F261:F324" si="70">SUM(E261*$F$3)</f>
        <v>2667829.92</v>
      </c>
      <c r="G261" s="35">
        <v>524512.1</v>
      </c>
      <c r="H261" s="7">
        <v>113988</v>
      </c>
      <c r="I261" s="2">
        <f t="shared" ref="I261:I324" si="71">ROUND(H261*0.75,2)</f>
        <v>85491</v>
      </c>
      <c r="J261" s="38">
        <v>167557</v>
      </c>
      <c r="K261" s="38">
        <v>246532</v>
      </c>
      <c r="L261" s="38">
        <v>366161</v>
      </c>
      <c r="M261" s="38">
        <v>49659</v>
      </c>
      <c r="N261" s="2">
        <f t="shared" si="62"/>
        <v>1439912.1</v>
      </c>
      <c r="O261" s="8">
        <f t="shared" si="63"/>
        <v>1227918</v>
      </c>
      <c r="P261" s="30">
        <v>46</v>
      </c>
      <c r="Q261" s="30">
        <v>900</v>
      </c>
      <c r="R261" s="8">
        <f t="shared" ref="R261:R324" si="72">ROUND(SUM(P261*Q261*1.39),0)</f>
        <v>57546</v>
      </c>
      <c r="S261" s="9">
        <f t="shared" ref="S261:S324" si="73">ROUND(SUM(E261*$S$3),4)</f>
        <v>123602.69040000001</v>
      </c>
      <c r="T261" s="36">
        <v>32198410</v>
      </c>
      <c r="U261" s="9">
        <f t="shared" si="60"/>
        <v>32198.41</v>
      </c>
      <c r="V261" s="9">
        <f t="shared" si="61"/>
        <v>91404.280400000003</v>
      </c>
      <c r="W261" s="8">
        <f t="shared" si="64"/>
        <v>1828086</v>
      </c>
      <c r="X261" s="8">
        <f t="shared" si="65"/>
        <v>3113550</v>
      </c>
      <c r="Y261" s="11">
        <v>0</v>
      </c>
      <c r="Z261" s="6">
        <v>0</v>
      </c>
      <c r="AA261" s="8">
        <f t="shared" si="66"/>
        <v>3113550</v>
      </c>
      <c r="AB261" s="12">
        <v>0</v>
      </c>
      <c r="AC261" s="12">
        <v>0</v>
      </c>
      <c r="AD261" s="13">
        <f t="shared" si="67"/>
        <v>3113550</v>
      </c>
      <c r="AE261" s="8" t="e">
        <f>IF(#REF!=0," ",#REF!)</f>
        <v>#REF!</v>
      </c>
      <c r="AF261" s="39" t="str">
        <f t="shared" si="68"/>
        <v xml:space="preserve"> </v>
      </c>
      <c r="AG261" s="40" t="str">
        <f t="shared" si="69"/>
        <v xml:space="preserve"> </v>
      </c>
    </row>
    <row r="262" spans="1:33" ht="15.95" customHeight="1">
      <c r="A262" s="37" t="s">
        <v>167</v>
      </c>
      <c r="B262" s="37" t="s">
        <v>578</v>
      </c>
      <c r="C262" s="37" t="s">
        <v>96</v>
      </c>
      <c r="D262" s="37" t="s">
        <v>581</v>
      </c>
      <c r="E262" s="5">
        <v>578.21</v>
      </c>
      <c r="F262" s="2">
        <f t="shared" si="70"/>
        <v>912415.38</v>
      </c>
      <c r="G262" s="35">
        <v>149054.19</v>
      </c>
      <c r="H262" s="7">
        <v>37492</v>
      </c>
      <c r="I262" s="2">
        <f t="shared" si="71"/>
        <v>28119</v>
      </c>
      <c r="J262" s="38">
        <v>55046</v>
      </c>
      <c r="K262" s="38">
        <v>80837</v>
      </c>
      <c r="L262" s="38">
        <v>140943</v>
      </c>
      <c r="M262" s="38">
        <v>19785</v>
      </c>
      <c r="N262" s="2">
        <f t="shared" si="62"/>
        <v>473784.19</v>
      </c>
      <c r="O262" s="8">
        <f t="shared" si="63"/>
        <v>438631</v>
      </c>
      <c r="P262" s="30">
        <v>86</v>
      </c>
      <c r="Q262" s="30">
        <v>142</v>
      </c>
      <c r="R262" s="8">
        <f t="shared" si="72"/>
        <v>16975</v>
      </c>
      <c r="S262" s="9">
        <f t="shared" si="73"/>
        <v>42272.933100000002</v>
      </c>
      <c r="T262" s="36">
        <v>9339235</v>
      </c>
      <c r="U262" s="9">
        <f t="shared" ref="U262:U325" si="74">ROUND(T262/1000,4)</f>
        <v>9339.2350000000006</v>
      </c>
      <c r="V262" s="9">
        <f t="shared" ref="V262:V325" si="75">IF(S262-U262&lt;0,0,S262-U262)</f>
        <v>32933.698100000001</v>
      </c>
      <c r="W262" s="8">
        <f t="shared" si="64"/>
        <v>658674</v>
      </c>
      <c r="X262" s="8">
        <f t="shared" si="65"/>
        <v>1114280</v>
      </c>
      <c r="Y262" s="11">
        <v>0</v>
      </c>
      <c r="Z262" s="6">
        <v>0</v>
      </c>
      <c r="AA262" s="8">
        <f t="shared" si="66"/>
        <v>1114280</v>
      </c>
      <c r="AB262" s="12">
        <v>0</v>
      </c>
      <c r="AC262" s="12">
        <v>0</v>
      </c>
      <c r="AD262" s="13">
        <f t="shared" si="67"/>
        <v>1114280</v>
      </c>
      <c r="AE262" s="8" t="e">
        <f>IF(#REF!=0," ",#REF!)</f>
        <v>#REF!</v>
      </c>
      <c r="AF262" s="39" t="str">
        <f t="shared" si="68"/>
        <v xml:space="preserve"> </v>
      </c>
      <c r="AG262" s="40" t="str">
        <f t="shared" si="69"/>
        <v xml:space="preserve"> </v>
      </c>
    </row>
    <row r="263" spans="1:33" ht="15.95" customHeight="1">
      <c r="A263" s="37" t="s">
        <v>167</v>
      </c>
      <c r="B263" s="37" t="s">
        <v>578</v>
      </c>
      <c r="C263" s="37" t="s">
        <v>214</v>
      </c>
      <c r="D263" s="37" t="s">
        <v>582</v>
      </c>
      <c r="E263" s="5">
        <v>961.92</v>
      </c>
      <c r="F263" s="2">
        <f t="shared" si="70"/>
        <v>1517909.76</v>
      </c>
      <c r="G263" s="35">
        <v>241596.99</v>
      </c>
      <c r="H263" s="7">
        <v>64957</v>
      </c>
      <c r="I263" s="2">
        <f t="shared" si="71"/>
        <v>48717.75</v>
      </c>
      <c r="J263" s="38">
        <v>95507</v>
      </c>
      <c r="K263" s="38">
        <v>140795</v>
      </c>
      <c r="L263" s="38">
        <v>219877</v>
      </c>
      <c r="M263" s="38">
        <v>59404</v>
      </c>
      <c r="N263" s="2">
        <f t="shared" si="62"/>
        <v>805897.74</v>
      </c>
      <c r="O263" s="8">
        <f t="shared" si="63"/>
        <v>712012</v>
      </c>
      <c r="P263" s="30">
        <v>62</v>
      </c>
      <c r="Q263" s="30">
        <v>535</v>
      </c>
      <c r="R263" s="8">
        <f t="shared" si="72"/>
        <v>46106</v>
      </c>
      <c r="S263" s="9">
        <f t="shared" si="73"/>
        <v>70325.9712</v>
      </c>
      <c r="T263" s="36">
        <v>15000296</v>
      </c>
      <c r="U263" s="9">
        <f t="shared" si="74"/>
        <v>15000.296</v>
      </c>
      <c r="V263" s="9">
        <f t="shared" si="75"/>
        <v>55325.675199999998</v>
      </c>
      <c r="W263" s="8">
        <f t="shared" si="64"/>
        <v>1106514</v>
      </c>
      <c r="X263" s="8">
        <f t="shared" si="65"/>
        <v>1864632</v>
      </c>
      <c r="Y263" s="11">
        <v>0</v>
      </c>
      <c r="Z263" s="6">
        <v>0</v>
      </c>
      <c r="AA263" s="8">
        <f t="shared" si="66"/>
        <v>1864632</v>
      </c>
      <c r="AB263" s="12">
        <v>0</v>
      </c>
      <c r="AC263" s="12">
        <v>0</v>
      </c>
      <c r="AD263" s="13">
        <f t="shared" si="67"/>
        <v>1864632</v>
      </c>
      <c r="AE263" s="8" t="e">
        <f>IF(#REF!=0," ",#REF!)</f>
        <v>#REF!</v>
      </c>
      <c r="AF263" s="39" t="str">
        <f t="shared" si="68"/>
        <v xml:space="preserve"> </v>
      </c>
      <c r="AG263" s="40" t="str">
        <f t="shared" si="69"/>
        <v xml:space="preserve"> </v>
      </c>
    </row>
    <row r="264" spans="1:33" ht="15.95" customHeight="1">
      <c r="A264" s="37" t="s">
        <v>167</v>
      </c>
      <c r="B264" s="37" t="s">
        <v>578</v>
      </c>
      <c r="C264" s="37" t="s">
        <v>58</v>
      </c>
      <c r="D264" s="37" t="s">
        <v>583</v>
      </c>
      <c r="E264" s="5">
        <v>1327.49</v>
      </c>
      <c r="F264" s="2">
        <f t="shared" si="70"/>
        <v>2094779.22</v>
      </c>
      <c r="G264" s="35">
        <v>1014569.65</v>
      </c>
      <c r="H264" s="7">
        <v>86471</v>
      </c>
      <c r="I264" s="2">
        <f t="shared" si="71"/>
        <v>64853.25</v>
      </c>
      <c r="J264" s="38">
        <v>127205</v>
      </c>
      <c r="K264" s="38">
        <v>187229</v>
      </c>
      <c r="L264" s="38">
        <v>293788</v>
      </c>
      <c r="M264" s="38">
        <v>87820</v>
      </c>
      <c r="N264" s="2">
        <f t="shared" si="62"/>
        <v>1775464.9</v>
      </c>
      <c r="O264" s="8">
        <f t="shared" si="63"/>
        <v>319314</v>
      </c>
      <c r="P264" s="30">
        <v>84</v>
      </c>
      <c r="Q264" s="30">
        <v>443</v>
      </c>
      <c r="R264" s="8">
        <f t="shared" si="72"/>
        <v>51725</v>
      </c>
      <c r="S264" s="9">
        <f t="shared" si="73"/>
        <v>97052.793900000004</v>
      </c>
      <c r="T264" s="36">
        <v>64051114</v>
      </c>
      <c r="U264" s="9">
        <f t="shared" si="74"/>
        <v>64051.114000000001</v>
      </c>
      <c r="V264" s="9">
        <f t="shared" si="75"/>
        <v>33001.679900000003</v>
      </c>
      <c r="W264" s="8">
        <f t="shared" si="64"/>
        <v>660034</v>
      </c>
      <c r="X264" s="8">
        <f t="shared" si="65"/>
        <v>1031073</v>
      </c>
      <c r="Y264" s="11">
        <v>0</v>
      </c>
      <c r="Z264" s="6">
        <v>0</v>
      </c>
      <c r="AA264" s="8">
        <f t="shared" si="66"/>
        <v>1031073</v>
      </c>
      <c r="AB264" s="12">
        <v>0</v>
      </c>
      <c r="AC264" s="12">
        <v>0</v>
      </c>
      <c r="AD264" s="13">
        <f t="shared" si="67"/>
        <v>1031073</v>
      </c>
      <c r="AE264" s="8" t="e">
        <f>IF(#REF!=0," ",#REF!)</f>
        <v>#REF!</v>
      </c>
      <c r="AF264" s="39" t="str">
        <f t="shared" si="68"/>
        <v xml:space="preserve"> </v>
      </c>
      <c r="AG264" s="40" t="str">
        <f t="shared" si="69"/>
        <v xml:space="preserve"> </v>
      </c>
    </row>
    <row r="265" spans="1:33" ht="15.95" customHeight="1">
      <c r="A265" s="37" t="s">
        <v>167</v>
      </c>
      <c r="B265" s="37" t="s">
        <v>578</v>
      </c>
      <c r="C265" s="37" t="s">
        <v>33</v>
      </c>
      <c r="D265" s="37" t="s">
        <v>584</v>
      </c>
      <c r="E265" s="5">
        <v>1348.94</v>
      </c>
      <c r="F265" s="2">
        <f t="shared" si="70"/>
        <v>2128627.3200000003</v>
      </c>
      <c r="G265" s="35">
        <v>275198.38</v>
      </c>
      <c r="H265" s="7">
        <v>85358</v>
      </c>
      <c r="I265" s="2">
        <f t="shared" si="71"/>
        <v>64018.5</v>
      </c>
      <c r="J265" s="38">
        <v>125578</v>
      </c>
      <c r="K265" s="38">
        <v>184790</v>
      </c>
      <c r="L265" s="38">
        <v>294804</v>
      </c>
      <c r="M265" s="38">
        <v>63552</v>
      </c>
      <c r="N265" s="2">
        <f t="shared" si="62"/>
        <v>1007940.88</v>
      </c>
      <c r="O265" s="8">
        <f t="shared" si="63"/>
        <v>1120686</v>
      </c>
      <c r="P265" s="30">
        <v>66</v>
      </c>
      <c r="Q265" s="30">
        <v>661</v>
      </c>
      <c r="R265" s="8">
        <f t="shared" si="72"/>
        <v>60640</v>
      </c>
      <c r="S265" s="9">
        <f t="shared" si="73"/>
        <v>98621.003400000001</v>
      </c>
      <c r="T265" s="36">
        <v>16642464</v>
      </c>
      <c r="U265" s="9">
        <f t="shared" si="74"/>
        <v>16642.464</v>
      </c>
      <c r="V265" s="9">
        <f t="shared" si="75"/>
        <v>81978.539400000009</v>
      </c>
      <c r="W265" s="8">
        <f t="shared" si="64"/>
        <v>1639571</v>
      </c>
      <c r="X265" s="8">
        <f t="shared" si="65"/>
        <v>2820897</v>
      </c>
      <c r="Y265" s="11">
        <v>0</v>
      </c>
      <c r="Z265" s="6">
        <v>0</v>
      </c>
      <c r="AA265" s="8">
        <f t="shared" si="66"/>
        <v>2820897</v>
      </c>
      <c r="AB265" s="12">
        <v>0</v>
      </c>
      <c r="AC265" s="12">
        <v>0</v>
      </c>
      <c r="AD265" s="13">
        <f t="shared" si="67"/>
        <v>2820897</v>
      </c>
      <c r="AE265" s="8" t="e">
        <f>IF(#REF!=0," ",#REF!)</f>
        <v>#REF!</v>
      </c>
      <c r="AF265" s="39" t="str">
        <f t="shared" si="68"/>
        <v xml:space="preserve"> </v>
      </c>
      <c r="AG265" s="40" t="str">
        <f t="shared" si="69"/>
        <v xml:space="preserve"> </v>
      </c>
    </row>
    <row r="266" spans="1:33" ht="15.95" customHeight="1">
      <c r="A266" s="37" t="s">
        <v>167</v>
      </c>
      <c r="B266" s="37" t="s">
        <v>578</v>
      </c>
      <c r="C266" s="37" t="s">
        <v>168</v>
      </c>
      <c r="D266" s="37" t="s">
        <v>585</v>
      </c>
      <c r="E266" s="5">
        <v>1665.07</v>
      </c>
      <c r="F266" s="2">
        <f t="shared" si="70"/>
        <v>2627480.46</v>
      </c>
      <c r="G266" s="35">
        <v>333833.19</v>
      </c>
      <c r="H266" s="7">
        <v>104586</v>
      </c>
      <c r="I266" s="2">
        <f t="shared" si="71"/>
        <v>78439.5</v>
      </c>
      <c r="J266" s="38">
        <v>153786</v>
      </c>
      <c r="K266" s="38">
        <v>226658</v>
      </c>
      <c r="L266" s="38">
        <v>336677</v>
      </c>
      <c r="M266" s="38">
        <v>133262</v>
      </c>
      <c r="N266" s="2">
        <f t="shared" si="62"/>
        <v>1262655.69</v>
      </c>
      <c r="O266" s="8">
        <f t="shared" si="63"/>
        <v>1364825</v>
      </c>
      <c r="P266" s="30">
        <v>59</v>
      </c>
      <c r="Q266" s="30">
        <v>701</v>
      </c>
      <c r="R266" s="8">
        <f t="shared" si="72"/>
        <v>57489</v>
      </c>
      <c r="S266" s="9">
        <f t="shared" si="73"/>
        <v>121733.2677</v>
      </c>
      <c r="T266" s="36">
        <v>20299539</v>
      </c>
      <c r="U266" s="9">
        <f t="shared" si="74"/>
        <v>20299.539000000001</v>
      </c>
      <c r="V266" s="9">
        <f t="shared" si="75"/>
        <v>101433.72869999999</v>
      </c>
      <c r="W266" s="8">
        <f t="shared" si="64"/>
        <v>2028675</v>
      </c>
      <c r="X266" s="8">
        <f t="shared" si="65"/>
        <v>3450989</v>
      </c>
      <c r="Y266" s="11">
        <v>0</v>
      </c>
      <c r="Z266" s="6">
        <v>0</v>
      </c>
      <c r="AA266" s="8">
        <f t="shared" si="66"/>
        <v>3450989</v>
      </c>
      <c r="AB266" s="12">
        <v>0</v>
      </c>
      <c r="AC266" s="12">
        <v>0</v>
      </c>
      <c r="AD266" s="13">
        <f t="shared" si="67"/>
        <v>3450989</v>
      </c>
      <c r="AE266" s="8" t="e">
        <f>IF(#REF!=0," ",#REF!)</f>
        <v>#REF!</v>
      </c>
      <c r="AF266" s="39" t="str">
        <f t="shared" si="68"/>
        <v xml:space="preserve"> </v>
      </c>
      <c r="AG266" s="40" t="str">
        <f t="shared" si="69"/>
        <v xml:space="preserve"> </v>
      </c>
    </row>
    <row r="267" spans="1:33" ht="15.95" customHeight="1">
      <c r="A267" s="37" t="s">
        <v>167</v>
      </c>
      <c r="B267" s="37" t="s">
        <v>578</v>
      </c>
      <c r="C267" s="37" t="s">
        <v>97</v>
      </c>
      <c r="D267" s="37" t="s">
        <v>586</v>
      </c>
      <c r="E267" s="5">
        <v>365.28</v>
      </c>
      <c r="F267" s="2">
        <f t="shared" si="70"/>
        <v>576411.84</v>
      </c>
      <c r="G267" s="35">
        <v>87553.74</v>
      </c>
      <c r="H267" s="7">
        <v>21311</v>
      </c>
      <c r="I267" s="2">
        <f t="shared" si="71"/>
        <v>15983.25</v>
      </c>
      <c r="J267" s="38">
        <v>31354</v>
      </c>
      <c r="K267" s="38">
        <v>46129</v>
      </c>
      <c r="L267" s="38">
        <v>79849</v>
      </c>
      <c r="M267" s="38">
        <v>37283</v>
      </c>
      <c r="N267" s="2">
        <f t="shared" si="62"/>
        <v>298151.99</v>
      </c>
      <c r="O267" s="8">
        <f t="shared" si="63"/>
        <v>278260</v>
      </c>
      <c r="P267" s="30">
        <v>84</v>
      </c>
      <c r="Q267" s="30">
        <v>100</v>
      </c>
      <c r="R267" s="8">
        <f t="shared" si="72"/>
        <v>11676</v>
      </c>
      <c r="S267" s="9">
        <f t="shared" si="73"/>
        <v>26705.620800000001</v>
      </c>
      <c r="T267" s="36">
        <v>5328895</v>
      </c>
      <c r="U267" s="9">
        <f t="shared" si="74"/>
        <v>5328.8950000000004</v>
      </c>
      <c r="V267" s="9">
        <f t="shared" si="75"/>
        <v>21376.7258</v>
      </c>
      <c r="W267" s="8">
        <f t="shared" si="64"/>
        <v>427535</v>
      </c>
      <c r="X267" s="8">
        <f t="shared" si="65"/>
        <v>717471</v>
      </c>
      <c r="Y267" s="11">
        <v>0</v>
      </c>
      <c r="Z267" s="6">
        <v>0</v>
      </c>
      <c r="AA267" s="8">
        <f t="shared" si="66"/>
        <v>717471</v>
      </c>
      <c r="AB267" s="12">
        <v>0</v>
      </c>
      <c r="AC267" s="12">
        <v>0</v>
      </c>
      <c r="AD267" s="13">
        <f t="shared" si="67"/>
        <v>717471</v>
      </c>
      <c r="AE267" s="8" t="e">
        <f>IF(#REF!=0," ",#REF!)</f>
        <v>#REF!</v>
      </c>
      <c r="AF267" s="39" t="str">
        <f t="shared" si="68"/>
        <v xml:space="preserve"> </v>
      </c>
      <c r="AG267" s="40" t="str">
        <f t="shared" si="69"/>
        <v xml:space="preserve"> </v>
      </c>
    </row>
    <row r="268" spans="1:33" ht="15.95" customHeight="1">
      <c r="A268" s="37" t="s">
        <v>167</v>
      </c>
      <c r="B268" s="37" t="s">
        <v>578</v>
      </c>
      <c r="C268" s="37" t="s">
        <v>169</v>
      </c>
      <c r="D268" s="37" t="s">
        <v>587</v>
      </c>
      <c r="E268" s="5">
        <v>674.02</v>
      </c>
      <c r="F268" s="2">
        <f t="shared" si="70"/>
        <v>1063603.56</v>
      </c>
      <c r="G268" s="35">
        <v>85964.79</v>
      </c>
      <c r="H268" s="7">
        <v>40680</v>
      </c>
      <c r="I268" s="2">
        <f t="shared" si="71"/>
        <v>30510</v>
      </c>
      <c r="J268" s="38">
        <v>59877</v>
      </c>
      <c r="K268" s="38">
        <v>87981</v>
      </c>
      <c r="L268" s="38">
        <v>100303</v>
      </c>
      <c r="M268" s="38">
        <v>19284</v>
      </c>
      <c r="N268" s="2">
        <f t="shared" si="62"/>
        <v>383919.79</v>
      </c>
      <c r="O268" s="8">
        <f t="shared" si="63"/>
        <v>679684</v>
      </c>
      <c r="P268" s="30">
        <v>55</v>
      </c>
      <c r="Q268" s="30">
        <v>345</v>
      </c>
      <c r="R268" s="8">
        <f t="shared" si="72"/>
        <v>26375</v>
      </c>
      <c r="S268" s="9">
        <f t="shared" si="73"/>
        <v>49277.602200000001</v>
      </c>
      <c r="T268" s="36">
        <v>5083666</v>
      </c>
      <c r="U268" s="9">
        <f t="shared" si="74"/>
        <v>5083.6660000000002</v>
      </c>
      <c r="V268" s="9">
        <f t="shared" si="75"/>
        <v>44193.936200000004</v>
      </c>
      <c r="W268" s="8">
        <f t="shared" si="64"/>
        <v>883879</v>
      </c>
      <c r="X268" s="8">
        <f t="shared" si="65"/>
        <v>1589938</v>
      </c>
      <c r="Y268" s="11">
        <v>0</v>
      </c>
      <c r="Z268" s="6">
        <v>0</v>
      </c>
      <c r="AA268" s="8">
        <f t="shared" si="66"/>
        <v>1589938</v>
      </c>
      <c r="AB268" s="12">
        <v>0</v>
      </c>
      <c r="AC268" s="12">
        <v>0</v>
      </c>
      <c r="AD268" s="13">
        <f t="shared" si="67"/>
        <v>1589938</v>
      </c>
      <c r="AE268" s="8" t="e">
        <f>IF(#REF!=0," ",#REF!)</f>
        <v>#REF!</v>
      </c>
      <c r="AF268" s="39" t="str">
        <f t="shared" si="68"/>
        <v xml:space="preserve"> </v>
      </c>
      <c r="AG268" s="40" t="str">
        <f t="shared" si="69"/>
        <v xml:space="preserve"> </v>
      </c>
    </row>
    <row r="269" spans="1:33" ht="15.95" customHeight="1">
      <c r="A269" s="37" t="s">
        <v>63</v>
      </c>
      <c r="B269" s="37" t="s">
        <v>588</v>
      </c>
      <c r="C269" s="37" t="s">
        <v>51</v>
      </c>
      <c r="D269" s="37" t="s">
        <v>589</v>
      </c>
      <c r="E269" s="5">
        <v>5013.6000000000004</v>
      </c>
      <c r="F269" s="2">
        <f t="shared" si="70"/>
        <v>7911460.8000000007</v>
      </c>
      <c r="G269" s="35">
        <v>1796154.6300000001</v>
      </c>
      <c r="H269" s="7">
        <v>490479</v>
      </c>
      <c r="I269" s="2">
        <f t="shared" si="71"/>
        <v>367859.25</v>
      </c>
      <c r="J269" s="38">
        <v>467613</v>
      </c>
      <c r="K269" s="38">
        <v>366495</v>
      </c>
      <c r="L269" s="38">
        <v>1207107</v>
      </c>
      <c r="M269" s="38">
        <v>61969</v>
      </c>
      <c r="N269" s="2">
        <f t="shared" si="62"/>
        <v>4267197.88</v>
      </c>
      <c r="O269" s="8">
        <f t="shared" si="63"/>
        <v>3644263</v>
      </c>
      <c r="P269" s="30">
        <v>40</v>
      </c>
      <c r="Q269" s="30">
        <v>1813</v>
      </c>
      <c r="R269" s="8">
        <f t="shared" si="72"/>
        <v>100803</v>
      </c>
      <c r="S269" s="9">
        <f t="shared" si="73"/>
        <v>366544.29599999997</v>
      </c>
      <c r="T269" s="36">
        <v>113393600</v>
      </c>
      <c r="U269" s="9">
        <f t="shared" si="74"/>
        <v>113393.60000000001</v>
      </c>
      <c r="V269" s="9">
        <f t="shared" si="75"/>
        <v>253150.69599999997</v>
      </c>
      <c r="W269" s="8">
        <f t="shared" si="64"/>
        <v>5063014</v>
      </c>
      <c r="X269" s="8">
        <f t="shared" si="65"/>
        <v>8808080</v>
      </c>
      <c r="Y269" s="11">
        <v>0</v>
      </c>
      <c r="Z269" s="6">
        <v>0</v>
      </c>
      <c r="AA269" s="8">
        <f t="shared" si="66"/>
        <v>8808080</v>
      </c>
      <c r="AB269" s="12">
        <v>0</v>
      </c>
      <c r="AC269" s="12">
        <v>0</v>
      </c>
      <c r="AD269" s="13">
        <f t="shared" si="67"/>
        <v>8808080</v>
      </c>
      <c r="AE269" s="8" t="e">
        <f>IF(#REF!=0," ",#REF!)</f>
        <v>#REF!</v>
      </c>
      <c r="AF269" s="39" t="str">
        <f t="shared" si="68"/>
        <v xml:space="preserve"> </v>
      </c>
      <c r="AG269" s="40" t="str">
        <f t="shared" si="69"/>
        <v xml:space="preserve"> </v>
      </c>
    </row>
    <row r="270" spans="1:33" ht="15.95" customHeight="1">
      <c r="A270" s="37" t="s">
        <v>63</v>
      </c>
      <c r="B270" s="37" t="s">
        <v>588</v>
      </c>
      <c r="C270" s="37" t="s">
        <v>192</v>
      </c>
      <c r="D270" s="37" t="s">
        <v>590</v>
      </c>
      <c r="E270" s="5">
        <v>982.92</v>
      </c>
      <c r="F270" s="2">
        <f t="shared" si="70"/>
        <v>1551047.76</v>
      </c>
      <c r="G270" s="35">
        <v>296360.43000000005</v>
      </c>
      <c r="H270" s="7">
        <v>98370</v>
      </c>
      <c r="I270" s="2">
        <f t="shared" si="71"/>
        <v>73777.5</v>
      </c>
      <c r="J270" s="38">
        <v>93830</v>
      </c>
      <c r="K270" s="38">
        <v>73319</v>
      </c>
      <c r="L270" s="38">
        <v>231045</v>
      </c>
      <c r="M270" s="38">
        <v>35259</v>
      </c>
      <c r="N270" s="2">
        <f t="shared" si="62"/>
        <v>803590.93</v>
      </c>
      <c r="O270" s="8">
        <f t="shared" si="63"/>
        <v>747457</v>
      </c>
      <c r="P270" s="30">
        <v>70</v>
      </c>
      <c r="Q270" s="30">
        <v>479</v>
      </c>
      <c r="R270" s="8">
        <f t="shared" si="72"/>
        <v>46607</v>
      </c>
      <c r="S270" s="9">
        <f t="shared" si="73"/>
        <v>71861.281199999998</v>
      </c>
      <c r="T270" s="36">
        <v>18601636</v>
      </c>
      <c r="U270" s="9">
        <f t="shared" si="74"/>
        <v>18601.635999999999</v>
      </c>
      <c r="V270" s="9">
        <f t="shared" si="75"/>
        <v>53259.645199999999</v>
      </c>
      <c r="W270" s="8">
        <f t="shared" si="64"/>
        <v>1065193</v>
      </c>
      <c r="X270" s="8">
        <f t="shared" si="65"/>
        <v>1859257</v>
      </c>
      <c r="Y270" s="11">
        <v>0</v>
      </c>
      <c r="Z270" s="6">
        <v>0</v>
      </c>
      <c r="AA270" s="8">
        <f t="shared" si="66"/>
        <v>1859257</v>
      </c>
      <c r="AB270" s="12">
        <v>0</v>
      </c>
      <c r="AC270" s="12">
        <v>0</v>
      </c>
      <c r="AD270" s="13">
        <f t="shared" si="67"/>
        <v>1859257</v>
      </c>
      <c r="AE270" s="8" t="e">
        <f>IF(#REF!=0," ",#REF!)</f>
        <v>#REF!</v>
      </c>
      <c r="AF270" s="39" t="str">
        <f t="shared" si="68"/>
        <v xml:space="preserve"> </v>
      </c>
      <c r="AG270" s="40" t="str">
        <f t="shared" si="69"/>
        <v xml:space="preserve"> </v>
      </c>
    </row>
    <row r="271" spans="1:33" ht="15.95" customHeight="1">
      <c r="A271" s="37" t="s">
        <v>63</v>
      </c>
      <c r="B271" s="37" t="s">
        <v>588</v>
      </c>
      <c r="C271" s="37" t="s">
        <v>96</v>
      </c>
      <c r="D271" s="37" t="s">
        <v>591</v>
      </c>
      <c r="E271" s="5">
        <v>468.44</v>
      </c>
      <c r="F271" s="2">
        <f t="shared" si="70"/>
        <v>739198.32</v>
      </c>
      <c r="G271" s="35">
        <v>202937.35</v>
      </c>
      <c r="H271" s="7">
        <v>37350</v>
      </c>
      <c r="I271" s="2">
        <f t="shared" si="71"/>
        <v>28012.5</v>
      </c>
      <c r="J271" s="38">
        <v>35679</v>
      </c>
      <c r="K271" s="38">
        <v>27626</v>
      </c>
      <c r="L271" s="38">
        <v>92730</v>
      </c>
      <c r="M271" s="38">
        <v>152265</v>
      </c>
      <c r="N271" s="2">
        <f t="shared" si="62"/>
        <v>539249.85</v>
      </c>
      <c r="O271" s="8">
        <f t="shared" si="63"/>
        <v>199948</v>
      </c>
      <c r="P271" s="30">
        <v>106</v>
      </c>
      <c r="Q271" s="30">
        <v>192</v>
      </c>
      <c r="R271" s="8">
        <f t="shared" si="72"/>
        <v>28289</v>
      </c>
      <c r="S271" s="9">
        <f t="shared" si="73"/>
        <v>34247.648399999998</v>
      </c>
      <c r="T271" s="36">
        <v>12400065</v>
      </c>
      <c r="U271" s="9">
        <f t="shared" si="74"/>
        <v>12400.065000000001</v>
      </c>
      <c r="V271" s="9">
        <f t="shared" si="75"/>
        <v>21847.583399999996</v>
      </c>
      <c r="W271" s="8">
        <f t="shared" si="64"/>
        <v>436952</v>
      </c>
      <c r="X271" s="8">
        <f t="shared" si="65"/>
        <v>665189</v>
      </c>
      <c r="Y271" s="11">
        <v>0</v>
      </c>
      <c r="Z271" s="6">
        <v>0</v>
      </c>
      <c r="AA271" s="8">
        <f t="shared" si="66"/>
        <v>665189</v>
      </c>
      <c r="AB271" s="12">
        <v>0</v>
      </c>
      <c r="AC271" s="12">
        <v>0</v>
      </c>
      <c r="AD271" s="13">
        <f t="shared" si="67"/>
        <v>665189</v>
      </c>
      <c r="AE271" s="8" t="e">
        <f>IF(#REF!=0," ",#REF!)</f>
        <v>#REF!</v>
      </c>
      <c r="AF271" s="39" t="str">
        <f t="shared" si="68"/>
        <v xml:space="preserve"> </v>
      </c>
      <c r="AG271" s="40" t="str">
        <f t="shared" si="69"/>
        <v xml:space="preserve"> </v>
      </c>
    </row>
    <row r="272" spans="1:33" ht="15.95" customHeight="1">
      <c r="A272" s="37" t="s">
        <v>63</v>
      </c>
      <c r="B272" s="37" t="s">
        <v>588</v>
      </c>
      <c r="C272" s="37" t="s">
        <v>38</v>
      </c>
      <c r="D272" s="37" t="s">
        <v>592</v>
      </c>
      <c r="E272" s="5">
        <v>596.11</v>
      </c>
      <c r="F272" s="2">
        <f t="shared" si="70"/>
        <v>940661.58000000007</v>
      </c>
      <c r="G272" s="35">
        <v>235746.35</v>
      </c>
      <c r="H272" s="7">
        <v>51185</v>
      </c>
      <c r="I272" s="2">
        <f t="shared" si="71"/>
        <v>38388.75</v>
      </c>
      <c r="J272" s="38">
        <v>48690</v>
      </c>
      <c r="K272" s="38">
        <v>38684</v>
      </c>
      <c r="L272" s="38">
        <v>127481</v>
      </c>
      <c r="M272" s="38">
        <v>200819</v>
      </c>
      <c r="N272" s="2">
        <f t="shared" si="62"/>
        <v>689809.1</v>
      </c>
      <c r="O272" s="8">
        <f t="shared" si="63"/>
        <v>250852</v>
      </c>
      <c r="P272" s="30">
        <v>90</v>
      </c>
      <c r="Q272" s="30">
        <v>256</v>
      </c>
      <c r="R272" s="8">
        <f t="shared" si="72"/>
        <v>32026</v>
      </c>
      <c r="S272" s="9">
        <f t="shared" si="73"/>
        <v>43581.602099999996</v>
      </c>
      <c r="T272" s="36">
        <v>13916626</v>
      </c>
      <c r="U272" s="9">
        <f t="shared" si="74"/>
        <v>13916.626</v>
      </c>
      <c r="V272" s="9">
        <f t="shared" si="75"/>
        <v>29664.976099999996</v>
      </c>
      <c r="W272" s="8">
        <f t="shared" si="64"/>
        <v>593300</v>
      </c>
      <c r="X272" s="8">
        <f t="shared" si="65"/>
        <v>876178</v>
      </c>
      <c r="Y272" s="11">
        <v>0</v>
      </c>
      <c r="Z272" s="6">
        <v>0</v>
      </c>
      <c r="AA272" s="8">
        <f t="shared" si="66"/>
        <v>876178</v>
      </c>
      <c r="AB272" s="12">
        <v>0</v>
      </c>
      <c r="AC272" s="12">
        <v>0</v>
      </c>
      <c r="AD272" s="13">
        <f t="shared" si="67"/>
        <v>876178</v>
      </c>
      <c r="AE272" s="8" t="e">
        <f>IF(#REF!=0," ",#REF!)</f>
        <v>#REF!</v>
      </c>
      <c r="AF272" s="39" t="str">
        <f t="shared" si="68"/>
        <v xml:space="preserve"> </v>
      </c>
      <c r="AG272" s="40" t="str">
        <f t="shared" si="69"/>
        <v xml:space="preserve"> </v>
      </c>
    </row>
    <row r="273" spans="1:33" ht="15.95" customHeight="1">
      <c r="A273" s="37" t="s">
        <v>198</v>
      </c>
      <c r="B273" s="37" t="s">
        <v>593</v>
      </c>
      <c r="C273" s="37" t="s">
        <v>160</v>
      </c>
      <c r="D273" s="37" t="s">
        <v>594</v>
      </c>
      <c r="E273" s="5">
        <v>191.99</v>
      </c>
      <c r="F273" s="2">
        <f t="shared" si="70"/>
        <v>302960.22000000003</v>
      </c>
      <c r="G273" s="35">
        <v>94564.63</v>
      </c>
      <c r="H273" s="7">
        <v>20427</v>
      </c>
      <c r="I273" s="2">
        <f t="shared" si="71"/>
        <v>15320.25</v>
      </c>
      <c r="J273" s="38">
        <v>15959</v>
      </c>
      <c r="K273" s="38">
        <v>0</v>
      </c>
      <c r="L273" s="38">
        <v>0</v>
      </c>
      <c r="M273" s="38">
        <v>19858</v>
      </c>
      <c r="N273" s="2">
        <f t="shared" si="62"/>
        <v>145701.88</v>
      </c>
      <c r="O273" s="8">
        <f t="shared" si="63"/>
        <v>157258</v>
      </c>
      <c r="P273" s="30">
        <v>81</v>
      </c>
      <c r="Q273" s="30">
        <v>104</v>
      </c>
      <c r="R273" s="8">
        <f t="shared" si="72"/>
        <v>11709</v>
      </c>
      <c r="S273" s="9">
        <f t="shared" si="73"/>
        <v>14036.3889</v>
      </c>
      <c r="T273" s="36">
        <v>5797954</v>
      </c>
      <c r="U273" s="9">
        <f t="shared" si="74"/>
        <v>5797.9539999999997</v>
      </c>
      <c r="V273" s="9">
        <f t="shared" si="75"/>
        <v>8238.4349000000002</v>
      </c>
      <c r="W273" s="8">
        <f t="shared" si="64"/>
        <v>164769</v>
      </c>
      <c r="X273" s="8">
        <f t="shared" si="65"/>
        <v>333736</v>
      </c>
      <c r="Y273" s="11">
        <v>0</v>
      </c>
      <c r="Z273" s="6">
        <v>0</v>
      </c>
      <c r="AA273" s="8">
        <f t="shared" si="66"/>
        <v>333736</v>
      </c>
      <c r="AB273" s="12">
        <v>0</v>
      </c>
      <c r="AC273" s="12">
        <v>0</v>
      </c>
      <c r="AD273" s="13">
        <f t="shared" si="67"/>
        <v>333736</v>
      </c>
      <c r="AE273" s="8" t="e">
        <f>IF(#REF!=0," ",#REF!)</f>
        <v>#REF!</v>
      </c>
      <c r="AF273" s="39" t="str">
        <f t="shared" si="68"/>
        <v xml:space="preserve"> </v>
      </c>
      <c r="AG273" s="40" t="str">
        <f t="shared" si="69"/>
        <v xml:space="preserve"> </v>
      </c>
    </row>
    <row r="274" spans="1:33" ht="15.95" customHeight="1">
      <c r="A274" s="37" t="s">
        <v>198</v>
      </c>
      <c r="B274" s="37" t="s">
        <v>593</v>
      </c>
      <c r="C274" s="37" t="s">
        <v>214</v>
      </c>
      <c r="D274" s="37" t="s">
        <v>595</v>
      </c>
      <c r="E274" s="5">
        <v>492.07</v>
      </c>
      <c r="F274" s="2">
        <f t="shared" si="70"/>
        <v>776486.46</v>
      </c>
      <c r="G274" s="35">
        <v>274758.24</v>
      </c>
      <c r="H274" s="7">
        <v>59309</v>
      </c>
      <c r="I274" s="2">
        <f t="shared" si="71"/>
        <v>44481.75</v>
      </c>
      <c r="J274" s="38">
        <v>44451</v>
      </c>
      <c r="K274" s="38">
        <v>56462</v>
      </c>
      <c r="L274" s="38">
        <v>99320</v>
      </c>
      <c r="M274" s="38">
        <v>45212</v>
      </c>
      <c r="N274" s="2">
        <f t="shared" si="62"/>
        <v>564684.99</v>
      </c>
      <c r="O274" s="8">
        <f t="shared" si="63"/>
        <v>211801</v>
      </c>
      <c r="P274" s="30">
        <v>75</v>
      </c>
      <c r="Q274" s="30">
        <v>182</v>
      </c>
      <c r="R274" s="8">
        <f t="shared" si="72"/>
        <v>18974</v>
      </c>
      <c r="S274" s="9">
        <f t="shared" si="73"/>
        <v>35975.237699999998</v>
      </c>
      <c r="T274" s="36">
        <v>16939472</v>
      </c>
      <c r="U274" s="9">
        <f t="shared" si="74"/>
        <v>16939.472000000002</v>
      </c>
      <c r="V274" s="9">
        <f t="shared" si="75"/>
        <v>19035.765699999996</v>
      </c>
      <c r="W274" s="8">
        <f t="shared" si="64"/>
        <v>380715</v>
      </c>
      <c r="X274" s="8">
        <f t="shared" si="65"/>
        <v>611490</v>
      </c>
      <c r="Y274" s="11">
        <v>0</v>
      </c>
      <c r="Z274" s="6">
        <v>0</v>
      </c>
      <c r="AA274" s="8">
        <f t="shared" si="66"/>
        <v>611490</v>
      </c>
      <c r="AB274" s="12">
        <v>0</v>
      </c>
      <c r="AC274" s="12">
        <v>0</v>
      </c>
      <c r="AD274" s="13">
        <f t="shared" si="67"/>
        <v>611490</v>
      </c>
      <c r="AE274" s="8" t="e">
        <f>IF(#REF!=0," ",#REF!)</f>
        <v>#REF!</v>
      </c>
      <c r="AF274" s="39" t="str">
        <f t="shared" si="68"/>
        <v xml:space="preserve"> </v>
      </c>
      <c r="AG274" s="40" t="str">
        <f t="shared" si="69"/>
        <v xml:space="preserve"> </v>
      </c>
    </row>
    <row r="275" spans="1:33" ht="15.95" customHeight="1">
      <c r="A275" s="37" t="s">
        <v>198</v>
      </c>
      <c r="B275" s="37" t="s">
        <v>593</v>
      </c>
      <c r="C275" s="37" t="s">
        <v>230</v>
      </c>
      <c r="D275" s="37" t="s">
        <v>596</v>
      </c>
      <c r="E275" s="5">
        <v>657.81</v>
      </c>
      <c r="F275" s="2">
        <f t="shared" si="70"/>
        <v>1038024.1799999999</v>
      </c>
      <c r="G275" s="35">
        <v>225991.78</v>
      </c>
      <c r="H275" s="7">
        <v>49963</v>
      </c>
      <c r="I275" s="2">
        <f t="shared" si="71"/>
        <v>37472.25</v>
      </c>
      <c r="J275" s="38">
        <v>41197</v>
      </c>
      <c r="K275" s="38">
        <v>52500</v>
      </c>
      <c r="L275" s="38">
        <v>107297</v>
      </c>
      <c r="M275" s="38">
        <v>159365</v>
      </c>
      <c r="N275" s="2">
        <f t="shared" si="62"/>
        <v>623823.03</v>
      </c>
      <c r="O275" s="8">
        <f t="shared" si="63"/>
        <v>414201</v>
      </c>
      <c r="P275" s="30">
        <v>90</v>
      </c>
      <c r="Q275" s="30">
        <v>314</v>
      </c>
      <c r="R275" s="8">
        <f t="shared" si="72"/>
        <v>39281</v>
      </c>
      <c r="S275" s="9">
        <f t="shared" si="73"/>
        <v>48092.489099999999</v>
      </c>
      <c r="T275" s="36">
        <v>13278013</v>
      </c>
      <c r="U275" s="9">
        <f t="shared" si="74"/>
        <v>13278.013000000001</v>
      </c>
      <c r="V275" s="9">
        <f t="shared" si="75"/>
        <v>34814.4761</v>
      </c>
      <c r="W275" s="8">
        <f t="shared" si="64"/>
        <v>696290</v>
      </c>
      <c r="X275" s="8">
        <f t="shared" si="65"/>
        <v>1149772</v>
      </c>
      <c r="Y275" s="11">
        <v>0</v>
      </c>
      <c r="Z275" s="6">
        <v>0</v>
      </c>
      <c r="AA275" s="8">
        <f t="shared" si="66"/>
        <v>1149772</v>
      </c>
      <c r="AB275" s="12">
        <v>0</v>
      </c>
      <c r="AC275" s="12">
        <v>0</v>
      </c>
      <c r="AD275" s="13">
        <f t="shared" si="67"/>
        <v>1149772</v>
      </c>
      <c r="AE275" s="8" t="e">
        <f>IF(#REF!=0," ",#REF!)</f>
        <v>#REF!</v>
      </c>
      <c r="AF275" s="39" t="str">
        <f t="shared" si="68"/>
        <v xml:space="preserve"> </v>
      </c>
      <c r="AG275" s="40" t="str">
        <f t="shared" si="69"/>
        <v xml:space="preserve"> </v>
      </c>
    </row>
    <row r="276" spans="1:33" ht="15.95" customHeight="1">
      <c r="A276" s="37" t="s">
        <v>198</v>
      </c>
      <c r="B276" s="37" t="s">
        <v>593</v>
      </c>
      <c r="C276" s="37" t="s">
        <v>13</v>
      </c>
      <c r="D276" s="37" t="s">
        <v>597</v>
      </c>
      <c r="E276" s="5">
        <v>1609.4</v>
      </c>
      <c r="F276" s="2">
        <f t="shared" si="70"/>
        <v>2539633.2000000002</v>
      </c>
      <c r="G276" s="35">
        <v>306791.15999999997</v>
      </c>
      <c r="H276" s="7">
        <v>104055</v>
      </c>
      <c r="I276" s="2">
        <f t="shared" si="71"/>
        <v>78041.25</v>
      </c>
      <c r="J276" s="38">
        <v>137533</v>
      </c>
      <c r="K276" s="38">
        <v>174216</v>
      </c>
      <c r="L276" s="38">
        <v>293737</v>
      </c>
      <c r="M276" s="38">
        <v>103494</v>
      </c>
      <c r="N276" s="2">
        <f t="shared" si="62"/>
        <v>1093812.4099999999</v>
      </c>
      <c r="O276" s="8">
        <f t="shared" si="63"/>
        <v>1445821</v>
      </c>
      <c r="P276" s="30">
        <v>62</v>
      </c>
      <c r="Q276" s="30">
        <v>785</v>
      </c>
      <c r="R276" s="8">
        <f t="shared" si="72"/>
        <v>67651</v>
      </c>
      <c r="S276" s="9">
        <f t="shared" si="73"/>
        <v>117663.234</v>
      </c>
      <c r="T276" s="36">
        <v>19540838</v>
      </c>
      <c r="U276" s="9">
        <f t="shared" si="74"/>
        <v>19540.838</v>
      </c>
      <c r="V276" s="9">
        <f t="shared" si="75"/>
        <v>98122.395999999993</v>
      </c>
      <c r="W276" s="8">
        <f t="shared" si="64"/>
        <v>1962448</v>
      </c>
      <c r="X276" s="8">
        <f t="shared" si="65"/>
        <v>3475920</v>
      </c>
      <c r="Y276" s="11">
        <v>0</v>
      </c>
      <c r="Z276" s="6">
        <v>0</v>
      </c>
      <c r="AA276" s="8">
        <f t="shared" si="66"/>
        <v>3475920</v>
      </c>
      <c r="AB276" s="12">
        <v>0</v>
      </c>
      <c r="AC276" s="12">
        <v>0</v>
      </c>
      <c r="AD276" s="13">
        <f t="shared" si="67"/>
        <v>3475920</v>
      </c>
      <c r="AE276" s="8" t="e">
        <f>IF(#REF!=0," ",#REF!)</f>
        <v>#REF!</v>
      </c>
      <c r="AF276" s="39" t="str">
        <f t="shared" si="68"/>
        <v xml:space="preserve"> </v>
      </c>
      <c r="AG276" s="40" t="str">
        <f t="shared" si="69"/>
        <v xml:space="preserve"> </v>
      </c>
    </row>
    <row r="277" spans="1:33" ht="15.95" customHeight="1">
      <c r="A277" s="37" t="s">
        <v>34</v>
      </c>
      <c r="B277" s="37" t="s">
        <v>598</v>
      </c>
      <c r="C277" s="37" t="s">
        <v>51</v>
      </c>
      <c r="D277" s="37" t="s">
        <v>599</v>
      </c>
      <c r="E277" s="5">
        <v>618.79</v>
      </c>
      <c r="F277" s="2">
        <f t="shared" si="70"/>
        <v>976450.62</v>
      </c>
      <c r="G277" s="35">
        <v>258498.02</v>
      </c>
      <c r="H277" s="7">
        <v>85890</v>
      </c>
      <c r="I277" s="2">
        <f t="shared" si="71"/>
        <v>64417.5</v>
      </c>
      <c r="J277" s="38">
        <v>55656</v>
      </c>
      <c r="K277" s="38">
        <v>510675</v>
      </c>
      <c r="L277" s="38">
        <v>128465</v>
      </c>
      <c r="M277" s="38">
        <v>53372</v>
      </c>
      <c r="N277" s="2">
        <f t="shared" si="62"/>
        <v>1071083.52</v>
      </c>
      <c r="O277" s="8">
        <f t="shared" si="63"/>
        <v>0</v>
      </c>
      <c r="P277" s="30">
        <v>84</v>
      </c>
      <c r="Q277" s="30">
        <v>238</v>
      </c>
      <c r="R277" s="8">
        <f t="shared" si="72"/>
        <v>27789</v>
      </c>
      <c r="S277" s="9">
        <f t="shared" si="73"/>
        <v>45239.736900000004</v>
      </c>
      <c r="T277" s="36">
        <v>15046166</v>
      </c>
      <c r="U277" s="9">
        <f t="shared" si="74"/>
        <v>15046.165999999999</v>
      </c>
      <c r="V277" s="9">
        <f t="shared" si="75"/>
        <v>30193.570900000006</v>
      </c>
      <c r="W277" s="8">
        <f t="shared" si="64"/>
        <v>603871</v>
      </c>
      <c r="X277" s="8">
        <f t="shared" si="65"/>
        <v>631660</v>
      </c>
      <c r="Y277" s="11">
        <v>0</v>
      </c>
      <c r="Z277" s="6">
        <v>0</v>
      </c>
      <c r="AA277" s="8">
        <f t="shared" si="66"/>
        <v>631660</v>
      </c>
      <c r="AB277" s="12">
        <v>0</v>
      </c>
      <c r="AC277" s="12">
        <v>0</v>
      </c>
      <c r="AD277" s="13">
        <f t="shared" si="67"/>
        <v>631660</v>
      </c>
      <c r="AE277" s="8" t="e">
        <f>IF(#REF!=0," ",#REF!)</f>
        <v>#REF!</v>
      </c>
      <c r="AF277" s="39">
        <f t="shared" si="68"/>
        <v>1</v>
      </c>
      <c r="AG277" s="40" t="str">
        <f t="shared" si="69"/>
        <v xml:space="preserve"> </v>
      </c>
    </row>
    <row r="278" spans="1:33" ht="15.95" customHeight="1">
      <c r="A278" s="37" t="s">
        <v>34</v>
      </c>
      <c r="B278" s="37" t="s">
        <v>598</v>
      </c>
      <c r="C278" s="37" t="s">
        <v>214</v>
      </c>
      <c r="D278" s="37" t="s">
        <v>600</v>
      </c>
      <c r="E278" s="5">
        <v>326.81</v>
      </c>
      <c r="F278" s="2">
        <f t="shared" si="70"/>
        <v>515706.18</v>
      </c>
      <c r="G278" s="35">
        <v>287434.74</v>
      </c>
      <c r="H278" s="7">
        <v>38031</v>
      </c>
      <c r="I278" s="2">
        <f t="shared" si="71"/>
        <v>28523.25</v>
      </c>
      <c r="J278" s="38">
        <v>24743</v>
      </c>
      <c r="K278" s="38">
        <v>224097</v>
      </c>
      <c r="L278" s="38">
        <v>94494</v>
      </c>
      <c r="M278" s="38">
        <v>86968</v>
      </c>
      <c r="N278" s="2">
        <f t="shared" si="62"/>
        <v>746259.99</v>
      </c>
      <c r="O278" s="8">
        <f t="shared" si="63"/>
        <v>0</v>
      </c>
      <c r="P278" s="30">
        <v>139</v>
      </c>
      <c r="Q278" s="30">
        <v>100</v>
      </c>
      <c r="R278" s="8">
        <f t="shared" si="72"/>
        <v>19321</v>
      </c>
      <c r="S278" s="9">
        <f t="shared" si="73"/>
        <v>23893.079099999999</v>
      </c>
      <c r="T278" s="36">
        <v>16275065</v>
      </c>
      <c r="U278" s="9">
        <f t="shared" si="74"/>
        <v>16275.065000000001</v>
      </c>
      <c r="V278" s="9">
        <f t="shared" si="75"/>
        <v>7618.0140999999985</v>
      </c>
      <c r="W278" s="8">
        <f t="shared" si="64"/>
        <v>152360</v>
      </c>
      <c r="X278" s="8">
        <f t="shared" si="65"/>
        <v>171681</v>
      </c>
      <c r="Y278" s="11">
        <v>0</v>
      </c>
      <c r="Z278" s="6">
        <v>0</v>
      </c>
      <c r="AA278" s="8">
        <f t="shared" si="66"/>
        <v>171681</v>
      </c>
      <c r="AB278" s="12">
        <v>0</v>
      </c>
      <c r="AC278" s="12">
        <v>0</v>
      </c>
      <c r="AD278" s="13">
        <f t="shared" si="67"/>
        <v>171681</v>
      </c>
      <c r="AE278" s="8" t="e">
        <f>IF(#REF!=0," ",#REF!)</f>
        <v>#REF!</v>
      </c>
      <c r="AF278" s="39">
        <f t="shared" si="68"/>
        <v>1</v>
      </c>
      <c r="AG278" s="40" t="str">
        <f t="shared" si="69"/>
        <v xml:space="preserve"> </v>
      </c>
    </row>
    <row r="279" spans="1:33" ht="15.95" customHeight="1">
      <c r="A279" s="37" t="s">
        <v>34</v>
      </c>
      <c r="B279" s="37" t="s">
        <v>598</v>
      </c>
      <c r="C279" s="37" t="s">
        <v>238</v>
      </c>
      <c r="D279" s="37" t="s">
        <v>601</v>
      </c>
      <c r="E279" s="5">
        <v>1220.0899999999999</v>
      </c>
      <c r="F279" s="2">
        <f t="shared" si="70"/>
        <v>1925302.0199999998</v>
      </c>
      <c r="G279" s="35">
        <v>504483.71</v>
      </c>
      <c r="H279" s="7">
        <v>140693</v>
      </c>
      <c r="I279" s="2">
        <f t="shared" si="71"/>
        <v>105519.75</v>
      </c>
      <c r="J279" s="38">
        <v>90907</v>
      </c>
      <c r="K279" s="38">
        <v>836594</v>
      </c>
      <c r="L279" s="38">
        <v>305662</v>
      </c>
      <c r="M279" s="38">
        <v>101579</v>
      </c>
      <c r="N279" s="2">
        <f t="shared" si="62"/>
        <v>1944745.46</v>
      </c>
      <c r="O279" s="8">
        <f t="shared" si="63"/>
        <v>0</v>
      </c>
      <c r="P279" s="30">
        <v>119</v>
      </c>
      <c r="Q279" s="30">
        <v>228</v>
      </c>
      <c r="R279" s="8">
        <f t="shared" si="72"/>
        <v>37713</v>
      </c>
      <c r="S279" s="9">
        <f t="shared" si="73"/>
        <v>89200.779899999994</v>
      </c>
      <c r="T279" s="36">
        <v>30045642</v>
      </c>
      <c r="U279" s="9">
        <f t="shared" si="74"/>
        <v>30045.642</v>
      </c>
      <c r="V279" s="9">
        <f t="shared" si="75"/>
        <v>59155.137899999994</v>
      </c>
      <c r="W279" s="8">
        <f t="shared" si="64"/>
        <v>1183103</v>
      </c>
      <c r="X279" s="8">
        <f t="shared" si="65"/>
        <v>1220816</v>
      </c>
      <c r="Y279" s="11">
        <v>0</v>
      </c>
      <c r="Z279" s="6">
        <v>0</v>
      </c>
      <c r="AA279" s="8">
        <f t="shared" si="66"/>
        <v>1220816</v>
      </c>
      <c r="AB279" s="12">
        <v>0</v>
      </c>
      <c r="AC279" s="12">
        <v>0</v>
      </c>
      <c r="AD279" s="13">
        <f t="shared" si="67"/>
        <v>1220816</v>
      </c>
      <c r="AE279" s="8" t="e">
        <f>IF(#REF!=0," ",#REF!)</f>
        <v>#REF!</v>
      </c>
      <c r="AF279" s="39">
        <f t="shared" si="68"/>
        <v>1</v>
      </c>
      <c r="AG279" s="40" t="str">
        <f t="shared" si="69"/>
        <v xml:space="preserve"> </v>
      </c>
    </row>
    <row r="280" spans="1:33" ht="15.95" customHeight="1">
      <c r="A280" s="37" t="s">
        <v>34</v>
      </c>
      <c r="B280" s="37" t="s">
        <v>598</v>
      </c>
      <c r="C280" s="37" t="s">
        <v>239</v>
      </c>
      <c r="D280" s="37" t="s">
        <v>602</v>
      </c>
      <c r="E280" s="5">
        <v>484.12</v>
      </c>
      <c r="F280" s="2">
        <f t="shared" si="70"/>
        <v>763941.36</v>
      </c>
      <c r="G280" s="35">
        <v>318231.33</v>
      </c>
      <c r="H280" s="7">
        <v>64414</v>
      </c>
      <c r="I280" s="2">
        <f t="shared" si="71"/>
        <v>48310.5</v>
      </c>
      <c r="J280" s="38">
        <v>41807</v>
      </c>
      <c r="K280" s="38">
        <v>381593</v>
      </c>
      <c r="L280" s="38">
        <v>178140</v>
      </c>
      <c r="M280" s="38">
        <v>15213</v>
      </c>
      <c r="N280" s="2">
        <f t="shared" si="62"/>
        <v>983294.83000000007</v>
      </c>
      <c r="O280" s="8">
        <f t="shared" si="63"/>
        <v>0</v>
      </c>
      <c r="P280" s="30">
        <v>95</v>
      </c>
      <c r="Q280" s="30">
        <v>160</v>
      </c>
      <c r="R280" s="8">
        <f t="shared" si="72"/>
        <v>21128</v>
      </c>
      <c r="S280" s="9">
        <f t="shared" si="73"/>
        <v>35394.013200000001</v>
      </c>
      <c r="T280" s="36">
        <v>18243646</v>
      </c>
      <c r="U280" s="9">
        <f t="shared" si="74"/>
        <v>18243.646000000001</v>
      </c>
      <c r="V280" s="9">
        <f t="shared" si="75"/>
        <v>17150.367200000001</v>
      </c>
      <c r="W280" s="8">
        <f t="shared" si="64"/>
        <v>343007</v>
      </c>
      <c r="X280" s="8">
        <f t="shared" si="65"/>
        <v>364135</v>
      </c>
      <c r="Y280" s="11">
        <v>0</v>
      </c>
      <c r="Z280" s="6">
        <v>0</v>
      </c>
      <c r="AA280" s="8">
        <f t="shared" si="66"/>
        <v>364135</v>
      </c>
      <c r="AB280" s="12">
        <v>0</v>
      </c>
      <c r="AC280" s="12">
        <v>14112</v>
      </c>
      <c r="AD280" s="13">
        <f t="shared" si="67"/>
        <v>350023</v>
      </c>
      <c r="AE280" s="8" t="e">
        <f>IF(#REF!=0," ",#REF!)</f>
        <v>#REF!</v>
      </c>
      <c r="AF280" s="39">
        <f t="shared" si="68"/>
        <v>1</v>
      </c>
      <c r="AG280" s="40" t="str">
        <f t="shared" si="69"/>
        <v xml:space="preserve"> </v>
      </c>
    </row>
    <row r="281" spans="1:33" ht="15.95" customHeight="1">
      <c r="A281" s="37" t="s">
        <v>240</v>
      </c>
      <c r="B281" s="37" t="s">
        <v>603</v>
      </c>
      <c r="C281" s="37" t="s">
        <v>192</v>
      </c>
      <c r="D281" s="37" t="s">
        <v>604</v>
      </c>
      <c r="E281" s="5">
        <v>2853.41</v>
      </c>
      <c r="F281" s="2">
        <f t="shared" si="70"/>
        <v>4502680.9799999995</v>
      </c>
      <c r="G281" s="35">
        <v>808962.55</v>
      </c>
      <c r="H281" s="7">
        <v>260402</v>
      </c>
      <c r="I281" s="2">
        <f t="shared" si="71"/>
        <v>195301.5</v>
      </c>
      <c r="J281" s="38">
        <v>257297</v>
      </c>
      <c r="K281" s="38">
        <v>206587</v>
      </c>
      <c r="L281" s="38">
        <v>439113</v>
      </c>
      <c r="M281" s="38">
        <v>120752</v>
      </c>
      <c r="N281" s="2">
        <f t="shared" si="62"/>
        <v>2028013.05</v>
      </c>
      <c r="O281" s="8">
        <f t="shared" si="63"/>
        <v>2474668</v>
      </c>
      <c r="P281" s="30">
        <v>66</v>
      </c>
      <c r="Q281" s="30">
        <v>1081</v>
      </c>
      <c r="R281" s="8">
        <f t="shared" si="72"/>
        <v>99171</v>
      </c>
      <c r="S281" s="9">
        <f t="shared" si="73"/>
        <v>208612.8051</v>
      </c>
      <c r="T281" s="36">
        <v>50308616</v>
      </c>
      <c r="U281" s="9">
        <f t="shared" si="74"/>
        <v>50308.616000000002</v>
      </c>
      <c r="V281" s="9">
        <f t="shared" si="75"/>
        <v>158304.18909999999</v>
      </c>
      <c r="W281" s="8">
        <f t="shared" si="64"/>
        <v>3166084</v>
      </c>
      <c r="X281" s="8">
        <f t="shared" si="65"/>
        <v>5739923</v>
      </c>
      <c r="Y281" s="11">
        <v>0</v>
      </c>
      <c r="Z281" s="6">
        <v>0</v>
      </c>
      <c r="AA281" s="8">
        <f t="shared" si="66"/>
        <v>5739923</v>
      </c>
      <c r="AB281" s="12">
        <v>0</v>
      </c>
      <c r="AC281" s="12">
        <v>0</v>
      </c>
      <c r="AD281" s="13">
        <f t="shared" si="67"/>
        <v>5739923</v>
      </c>
      <c r="AE281" s="8" t="e">
        <f>IF(#REF!=0," ",#REF!)</f>
        <v>#REF!</v>
      </c>
      <c r="AF281" s="39" t="str">
        <f t="shared" si="68"/>
        <v xml:space="preserve"> </v>
      </c>
      <c r="AG281" s="40" t="str">
        <f t="shared" si="69"/>
        <v xml:space="preserve"> </v>
      </c>
    </row>
    <row r="282" spans="1:33" ht="15.95" customHeight="1">
      <c r="A282" s="37" t="s">
        <v>240</v>
      </c>
      <c r="B282" s="37" t="s">
        <v>603</v>
      </c>
      <c r="C282" s="37" t="s">
        <v>96</v>
      </c>
      <c r="D282" s="37" t="s">
        <v>605</v>
      </c>
      <c r="E282" s="5">
        <v>1845.63</v>
      </c>
      <c r="F282" s="2">
        <f t="shared" si="70"/>
        <v>2912404.14</v>
      </c>
      <c r="G282" s="35">
        <v>870746.15</v>
      </c>
      <c r="H282" s="7">
        <v>156454</v>
      </c>
      <c r="I282" s="2">
        <f t="shared" si="71"/>
        <v>117340.5</v>
      </c>
      <c r="J282" s="38">
        <v>153919</v>
      </c>
      <c r="K282" s="38">
        <v>123764</v>
      </c>
      <c r="L282" s="38">
        <v>310626</v>
      </c>
      <c r="M282" s="38">
        <v>118289</v>
      </c>
      <c r="N282" s="2">
        <f t="shared" si="62"/>
        <v>1694684.65</v>
      </c>
      <c r="O282" s="8">
        <f t="shared" si="63"/>
        <v>1217719</v>
      </c>
      <c r="P282" s="30">
        <v>55</v>
      </c>
      <c r="Q282" s="30">
        <v>1055</v>
      </c>
      <c r="R282" s="8">
        <f t="shared" si="72"/>
        <v>80655</v>
      </c>
      <c r="S282" s="9">
        <f t="shared" si="73"/>
        <v>134934.00930000001</v>
      </c>
      <c r="T282" s="36">
        <v>53551424</v>
      </c>
      <c r="U282" s="9">
        <f t="shared" si="74"/>
        <v>53551.423999999999</v>
      </c>
      <c r="V282" s="9">
        <f t="shared" si="75"/>
        <v>81382.585300000006</v>
      </c>
      <c r="W282" s="8">
        <f t="shared" si="64"/>
        <v>1627652</v>
      </c>
      <c r="X282" s="8">
        <f t="shared" si="65"/>
        <v>2926026</v>
      </c>
      <c r="Y282" s="11">
        <v>0</v>
      </c>
      <c r="Z282" s="6">
        <v>0</v>
      </c>
      <c r="AA282" s="8">
        <f t="shared" si="66"/>
        <v>2926026</v>
      </c>
      <c r="AB282" s="12">
        <v>0</v>
      </c>
      <c r="AC282" s="12">
        <v>0</v>
      </c>
      <c r="AD282" s="13">
        <f t="shared" si="67"/>
        <v>2926026</v>
      </c>
      <c r="AE282" s="8" t="e">
        <f>IF(#REF!=0," ",#REF!)</f>
        <v>#REF!</v>
      </c>
      <c r="AF282" s="39" t="str">
        <f t="shared" si="68"/>
        <v xml:space="preserve"> </v>
      </c>
      <c r="AG282" s="40" t="str">
        <f t="shared" si="69"/>
        <v xml:space="preserve"> </v>
      </c>
    </row>
    <row r="283" spans="1:33" ht="15.95" customHeight="1">
      <c r="A283" s="37" t="s">
        <v>98</v>
      </c>
      <c r="B283" s="37" t="s">
        <v>606</v>
      </c>
      <c r="C283" s="37" t="s">
        <v>79</v>
      </c>
      <c r="D283" s="37" t="s">
        <v>607</v>
      </c>
      <c r="E283" s="5">
        <v>206.34</v>
      </c>
      <c r="F283" s="2">
        <f t="shared" si="70"/>
        <v>325604.52</v>
      </c>
      <c r="G283" s="35">
        <v>71510.070000000007</v>
      </c>
      <c r="H283" s="7">
        <v>15046</v>
      </c>
      <c r="I283" s="2">
        <f t="shared" si="71"/>
        <v>11284.5</v>
      </c>
      <c r="J283" s="38">
        <v>16322</v>
      </c>
      <c r="K283" s="38">
        <v>0</v>
      </c>
      <c r="L283" s="38">
        <v>0</v>
      </c>
      <c r="M283" s="38">
        <v>7222</v>
      </c>
      <c r="N283" s="2">
        <f t="shared" si="62"/>
        <v>106338.57</v>
      </c>
      <c r="O283" s="8">
        <f t="shared" si="63"/>
        <v>219266</v>
      </c>
      <c r="P283" s="30">
        <v>90</v>
      </c>
      <c r="Q283" s="30">
        <v>41</v>
      </c>
      <c r="R283" s="8">
        <f t="shared" si="72"/>
        <v>5129</v>
      </c>
      <c r="S283" s="9">
        <f t="shared" si="73"/>
        <v>15085.517400000001</v>
      </c>
      <c r="T283" s="36">
        <v>4446652</v>
      </c>
      <c r="U283" s="9">
        <f t="shared" si="74"/>
        <v>4446.652</v>
      </c>
      <c r="V283" s="9">
        <f t="shared" si="75"/>
        <v>10638.865400000001</v>
      </c>
      <c r="W283" s="8">
        <f t="shared" si="64"/>
        <v>212777</v>
      </c>
      <c r="X283" s="8">
        <f t="shared" si="65"/>
        <v>437172</v>
      </c>
      <c r="Y283" s="11">
        <v>0</v>
      </c>
      <c r="Z283" s="6">
        <v>0</v>
      </c>
      <c r="AA283" s="8">
        <f t="shared" si="66"/>
        <v>437172</v>
      </c>
      <c r="AB283" s="12">
        <v>0</v>
      </c>
      <c r="AC283" s="12">
        <v>12041</v>
      </c>
      <c r="AD283" s="13">
        <f t="shared" si="67"/>
        <v>425131</v>
      </c>
      <c r="AE283" s="8" t="e">
        <f>IF(#REF!=0," ",#REF!)</f>
        <v>#REF!</v>
      </c>
      <c r="AF283" s="39" t="str">
        <f t="shared" si="68"/>
        <v xml:space="preserve"> </v>
      </c>
      <c r="AG283" s="40" t="str">
        <f t="shared" si="69"/>
        <v xml:space="preserve"> </v>
      </c>
    </row>
    <row r="284" spans="1:33" ht="15.95" customHeight="1">
      <c r="A284" s="37" t="s">
        <v>98</v>
      </c>
      <c r="B284" s="37" t="s">
        <v>606</v>
      </c>
      <c r="C284" s="37" t="s">
        <v>106</v>
      </c>
      <c r="D284" s="37" t="s">
        <v>608</v>
      </c>
      <c r="E284" s="5">
        <v>263.86</v>
      </c>
      <c r="F284" s="2">
        <f t="shared" si="70"/>
        <v>416371.08</v>
      </c>
      <c r="G284" s="35">
        <v>25960.35</v>
      </c>
      <c r="H284" s="7">
        <v>20362</v>
      </c>
      <c r="I284" s="2">
        <f t="shared" si="71"/>
        <v>15271.5</v>
      </c>
      <c r="J284" s="38">
        <v>22153</v>
      </c>
      <c r="K284" s="38">
        <v>0</v>
      </c>
      <c r="L284" s="38">
        <v>0</v>
      </c>
      <c r="M284" s="38">
        <v>12163</v>
      </c>
      <c r="N284" s="2">
        <f t="shared" si="62"/>
        <v>75547.850000000006</v>
      </c>
      <c r="O284" s="8">
        <f t="shared" si="63"/>
        <v>340823</v>
      </c>
      <c r="P284" s="30">
        <v>53</v>
      </c>
      <c r="Q284" s="30">
        <v>133</v>
      </c>
      <c r="R284" s="8">
        <f t="shared" si="72"/>
        <v>9798</v>
      </c>
      <c r="S284" s="9">
        <f t="shared" si="73"/>
        <v>19290.804599999999</v>
      </c>
      <c r="T284" s="36">
        <v>1577178</v>
      </c>
      <c r="U284" s="9">
        <f t="shared" si="74"/>
        <v>1577.1780000000001</v>
      </c>
      <c r="V284" s="9">
        <f t="shared" si="75"/>
        <v>17713.6266</v>
      </c>
      <c r="W284" s="8">
        <f t="shared" si="64"/>
        <v>354273</v>
      </c>
      <c r="X284" s="8">
        <f t="shared" si="65"/>
        <v>704894</v>
      </c>
      <c r="Y284" s="11">
        <v>0</v>
      </c>
      <c r="Z284" s="6">
        <v>0</v>
      </c>
      <c r="AA284" s="8">
        <f t="shared" si="66"/>
        <v>704894</v>
      </c>
      <c r="AB284" s="12">
        <v>0</v>
      </c>
      <c r="AC284" s="12">
        <v>0</v>
      </c>
      <c r="AD284" s="13">
        <f t="shared" si="67"/>
        <v>704894</v>
      </c>
      <c r="AE284" s="8" t="e">
        <f>IF(#REF!=0," ",#REF!)</f>
        <v>#REF!</v>
      </c>
      <c r="AF284" s="39" t="str">
        <f t="shared" si="68"/>
        <v xml:space="preserve"> </v>
      </c>
      <c r="AG284" s="40" t="str">
        <f t="shared" si="69"/>
        <v xml:space="preserve"> </v>
      </c>
    </row>
    <row r="285" spans="1:33" ht="15.95" customHeight="1">
      <c r="A285" s="37" t="s">
        <v>98</v>
      </c>
      <c r="B285" s="37" t="s">
        <v>606</v>
      </c>
      <c r="C285" s="37" t="s">
        <v>179</v>
      </c>
      <c r="D285" s="37" t="s">
        <v>609</v>
      </c>
      <c r="E285" s="5">
        <v>416.61</v>
      </c>
      <c r="F285" s="2">
        <f t="shared" si="70"/>
        <v>657410.58000000007</v>
      </c>
      <c r="G285" s="35">
        <v>241796.98</v>
      </c>
      <c r="H285" s="7">
        <v>35629</v>
      </c>
      <c r="I285" s="2">
        <f t="shared" si="71"/>
        <v>26721.75</v>
      </c>
      <c r="J285" s="38">
        <v>38626</v>
      </c>
      <c r="K285" s="38">
        <v>0</v>
      </c>
      <c r="L285" s="38">
        <v>0</v>
      </c>
      <c r="M285" s="38">
        <v>9524</v>
      </c>
      <c r="N285" s="2">
        <f t="shared" si="62"/>
        <v>316668.73</v>
      </c>
      <c r="O285" s="8">
        <f t="shared" si="63"/>
        <v>340742</v>
      </c>
      <c r="P285" s="30">
        <v>70</v>
      </c>
      <c r="Q285" s="30">
        <v>117</v>
      </c>
      <c r="R285" s="8">
        <f t="shared" si="72"/>
        <v>11384</v>
      </c>
      <c r="S285" s="9">
        <f t="shared" si="73"/>
        <v>30458.357100000001</v>
      </c>
      <c r="T285" s="36">
        <v>14452898</v>
      </c>
      <c r="U285" s="9">
        <f t="shared" si="74"/>
        <v>14452.897999999999</v>
      </c>
      <c r="V285" s="9">
        <f t="shared" si="75"/>
        <v>16005.459100000002</v>
      </c>
      <c r="W285" s="8">
        <f t="shared" si="64"/>
        <v>320109</v>
      </c>
      <c r="X285" s="8">
        <f t="shared" si="65"/>
        <v>672235</v>
      </c>
      <c r="Y285" s="11">
        <v>0</v>
      </c>
      <c r="Z285" s="6">
        <v>0</v>
      </c>
      <c r="AA285" s="8">
        <f t="shared" si="66"/>
        <v>672235</v>
      </c>
      <c r="AB285" s="12">
        <v>0</v>
      </c>
      <c r="AC285" s="12">
        <v>0</v>
      </c>
      <c r="AD285" s="13">
        <f t="shared" si="67"/>
        <v>672235</v>
      </c>
      <c r="AE285" s="8" t="e">
        <f>IF(#REF!=0," ",#REF!)</f>
        <v>#REF!</v>
      </c>
      <c r="AF285" s="39" t="str">
        <f t="shared" si="68"/>
        <v xml:space="preserve"> </v>
      </c>
      <c r="AG285" s="40" t="str">
        <f t="shared" si="69"/>
        <v xml:space="preserve"> </v>
      </c>
    </row>
    <row r="286" spans="1:33" ht="15.95" customHeight="1">
      <c r="A286" s="37" t="s">
        <v>98</v>
      </c>
      <c r="B286" s="37" t="s">
        <v>606</v>
      </c>
      <c r="C286" s="37" t="s">
        <v>51</v>
      </c>
      <c r="D286" s="37" t="s">
        <v>610</v>
      </c>
      <c r="E286" s="5">
        <v>4081.9</v>
      </c>
      <c r="F286" s="2">
        <f t="shared" si="70"/>
        <v>6441238.2000000002</v>
      </c>
      <c r="G286" s="35">
        <v>1896695.61</v>
      </c>
      <c r="H286" s="26">
        <v>355978</v>
      </c>
      <c r="I286" s="27">
        <f t="shared" si="71"/>
        <v>266983.5</v>
      </c>
      <c r="J286" s="38">
        <v>362121</v>
      </c>
      <c r="K286" s="38">
        <v>2736</v>
      </c>
      <c r="L286" s="38">
        <v>815082</v>
      </c>
      <c r="M286" s="38">
        <v>33321</v>
      </c>
      <c r="N286" s="2">
        <f t="shared" si="62"/>
        <v>3376939.1100000003</v>
      </c>
      <c r="O286" s="8">
        <f t="shared" si="63"/>
        <v>3064299</v>
      </c>
      <c r="P286" s="30">
        <v>33</v>
      </c>
      <c r="Q286" s="30">
        <v>1433</v>
      </c>
      <c r="R286" s="8">
        <f t="shared" si="72"/>
        <v>65732</v>
      </c>
      <c r="S286" s="9">
        <f t="shared" si="73"/>
        <v>298427.70899999997</v>
      </c>
      <c r="T286" s="36">
        <v>120120051</v>
      </c>
      <c r="U286" s="9">
        <f t="shared" si="74"/>
        <v>120120.05100000001</v>
      </c>
      <c r="V286" s="9">
        <f t="shared" si="75"/>
        <v>178307.65799999997</v>
      </c>
      <c r="W286" s="8">
        <f t="shared" si="64"/>
        <v>3566153</v>
      </c>
      <c r="X286" s="8">
        <f t="shared" si="65"/>
        <v>6696184</v>
      </c>
      <c r="Y286" s="11">
        <v>0</v>
      </c>
      <c r="Z286" s="6">
        <v>0</v>
      </c>
      <c r="AA286" s="8">
        <f t="shared" si="66"/>
        <v>6696184</v>
      </c>
      <c r="AB286" s="12">
        <v>0</v>
      </c>
      <c r="AC286" s="12">
        <v>0</v>
      </c>
      <c r="AD286" s="13">
        <f t="shared" si="67"/>
        <v>6696184</v>
      </c>
      <c r="AE286" s="8" t="e">
        <f>IF(#REF!=0," ",#REF!)</f>
        <v>#REF!</v>
      </c>
      <c r="AF286" s="39" t="str">
        <f t="shared" si="68"/>
        <v xml:space="preserve"> </v>
      </c>
      <c r="AG286" s="40" t="str">
        <f t="shared" si="69"/>
        <v xml:space="preserve"> </v>
      </c>
    </row>
    <row r="287" spans="1:33" ht="15.95" customHeight="1">
      <c r="A287" s="37" t="s">
        <v>98</v>
      </c>
      <c r="B287" s="37" t="s">
        <v>606</v>
      </c>
      <c r="C287" s="37" t="s">
        <v>192</v>
      </c>
      <c r="D287" s="37" t="s">
        <v>611</v>
      </c>
      <c r="E287" s="5">
        <v>1470.53</v>
      </c>
      <c r="F287" s="2">
        <f t="shared" si="70"/>
        <v>2320496.34</v>
      </c>
      <c r="G287" s="35">
        <v>443268.71</v>
      </c>
      <c r="H287" s="7">
        <v>134431</v>
      </c>
      <c r="I287" s="2">
        <f t="shared" si="71"/>
        <v>100823.25</v>
      </c>
      <c r="J287" s="38">
        <v>145938</v>
      </c>
      <c r="K287" s="38">
        <v>1104</v>
      </c>
      <c r="L287" s="38">
        <v>294332</v>
      </c>
      <c r="M287" s="38">
        <v>56456</v>
      </c>
      <c r="N287" s="2">
        <f t="shared" si="62"/>
        <v>1041921.96</v>
      </c>
      <c r="O287" s="8">
        <f t="shared" si="63"/>
        <v>1278574</v>
      </c>
      <c r="P287" s="30">
        <v>57</v>
      </c>
      <c r="Q287" s="30">
        <v>931</v>
      </c>
      <c r="R287" s="8">
        <f t="shared" si="72"/>
        <v>73763</v>
      </c>
      <c r="S287" s="9">
        <f t="shared" si="73"/>
        <v>107510.4483</v>
      </c>
      <c r="T287" s="36">
        <v>25666978</v>
      </c>
      <c r="U287" s="9">
        <f t="shared" si="74"/>
        <v>25666.977999999999</v>
      </c>
      <c r="V287" s="9">
        <f t="shared" si="75"/>
        <v>81843.470300000001</v>
      </c>
      <c r="W287" s="8">
        <f t="shared" si="64"/>
        <v>1636869</v>
      </c>
      <c r="X287" s="8">
        <f t="shared" si="65"/>
        <v>2989206</v>
      </c>
      <c r="Y287" s="11">
        <v>0</v>
      </c>
      <c r="Z287" s="6">
        <v>0</v>
      </c>
      <c r="AA287" s="8">
        <f t="shared" si="66"/>
        <v>2989206</v>
      </c>
      <c r="AB287" s="12">
        <v>0</v>
      </c>
      <c r="AC287" s="12">
        <v>0</v>
      </c>
      <c r="AD287" s="13">
        <f t="shared" si="67"/>
        <v>2989206</v>
      </c>
      <c r="AE287" s="8" t="e">
        <f>IF(#REF!=0," ",#REF!)</f>
        <v>#REF!</v>
      </c>
      <c r="AF287" s="39" t="str">
        <f t="shared" si="68"/>
        <v xml:space="preserve"> </v>
      </c>
      <c r="AG287" s="40" t="str">
        <f t="shared" si="69"/>
        <v xml:space="preserve"> </v>
      </c>
    </row>
    <row r="288" spans="1:33" ht="15.95" customHeight="1">
      <c r="A288" s="37" t="s">
        <v>98</v>
      </c>
      <c r="B288" s="37" t="s">
        <v>606</v>
      </c>
      <c r="C288" s="37" t="s">
        <v>13</v>
      </c>
      <c r="D288" s="37" t="s">
        <v>612</v>
      </c>
      <c r="E288" s="5">
        <v>1390.23</v>
      </c>
      <c r="F288" s="2">
        <f t="shared" si="70"/>
        <v>2193782.94</v>
      </c>
      <c r="G288" s="35">
        <v>235760.32</v>
      </c>
      <c r="H288" s="7">
        <v>118800</v>
      </c>
      <c r="I288" s="2">
        <f t="shared" si="71"/>
        <v>89100</v>
      </c>
      <c r="J288" s="38">
        <v>129130</v>
      </c>
      <c r="K288" s="38">
        <v>974</v>
      </c>
      <c r="L288" s="38">
        <v>278779</v>
      </c>
      <c r="M288" s="38">
        <v>31150</v>
      </c>
      <c r="N288" s="2">
        <f t="shared" si="62"/>
        <v>764893.32000000007</v>
      </c>
      <c r="O288" s="8">
        <f t="shared" si="63"/>
        <v>1428890</v>
      </c>
      <c r="P288" s="30">
        <v>44</v>
      </c>
      <c r="Q288" s="30">
        <v>672</v>
      </c>
      <c r="R288" s="8">
        <f t="shared" si="72"/>
        <v>41100</v>
      </c>
      <c r="S288" s="9">
        <f t="shared" si="73"/>
        <v>101639.7153</v>
      </c>
      <c r="T288" s="36">
        <v>14571095</v>
      </c>
      <c r="U288" s="9">
        <f t="shared" si="74"/>
        <v>14571.094999999999</v>
      </c>
      <c r="V288" s="9">
        <f t="shared" si="75"/>
        <v>87068.620299999995</v>
      </c>
      <c r="W288" s="8">
        <f t="shared" si="64"/>
        <v>1741372</v>
      </c>
      <c r="X288" s="8">
        <f t="shared" si="65"/>
        <v>3211362</v>
      </c>
      <c r="Y288" s="11">
        <v>0</v>
      </c>
      <c r="Z288" s="6">
        <v>0</v>
      </c>
      <c r="AA288" s="8">
        <f t="shared" si="66"/>
        <v>3211362</v>
      </c>
      <c r="AB288" s="12">
        <v>0</v>
      </c>
      <c r="AC288" s="12">
        <v>0</v>
      </c>
      <c r="AD288" s="13">
        <f t="shared" si="67"/>
        <v>3211362</v>
      </c>
      <c r="AE288" s="8" t="e">
        <f>IF(#REF!=0," ",#REF!)</f>
        <v>#REF!</v>
      </c>
      <c r="AF288" s="39" t="str">
        <f t="shared" si="68"/>
        <v xml:space="preserve"> </v>
      </c>
      <c r="AG288" s="40" t="str">
        <f t="shared" si="69"/>
        <v xml:space="preserve"> </v>
      </c>
    </row>
    <row r="289" spans="1:33" ht="15.95" customHeight="1">
      <c r="A289" s="37" t="s">
        <v>98</v>
      </c>
      <c r="B289" s="37" t="s">
        <v>606</v>
      </c>
      <c r="C289" s="37" t="s">
        <v>245</v>
      </c>
      <c r="D289" s="37" t="s">
        <v>613</v>
      </c>
      <c r="E289" s="5">
        <v>2604.98</v>
      </c>
      <c r="F289" s="2">
        <f t="shared" si="70"/>
        <v>4110658.44</v>
      </c>
      <c r="G289" s="35">
        <v>431962.56999999995</v>
      </c>
      <c r="H289" s="7">
        <v>209828</v>
      </c>
      <c r="I289" s="2">
        <f t="shared" si="71"/>
        <v>157371</v>
      </c>
      <c r="J289" s="38">
        <v>227844</v>
      </c>
      <c r="K289" s="38">
        <v>1722</v>
      </c>
      <c r="L289" s="38">
        <v>468521</v>
      </c>
      <c r="M289" s="38">
        <v>61430</v>
      </c>
      <c r="N289" s="2">
        <f t="shared" si="62"/>
        <v>1348850.5699999998</v>
      </c>
      <c r="O289" s="8">
        <f t="shared" si="63"/>
        <v>2761808</v>
      </c>
      <c r="P289" s="30">
        <v>46</v>
      </c>
      <c r="Q289" s="30">
        <v>1265</v>
      </c>
      <c r="R289" s="8">
        <f t="shared" si="72"/>
        <v>80884</v>
      </c>
      <c r="S289" s="9">
        <f t="shared" si="73"/>
        <v>190450.08780000001</v>
      </c>
      <c r="T289" s="36">
        <v>26224125</v>
      </c>
      <c r="U289" s="9">
        <f t="shared" si="74"/>
        <v>26224.125</v>
      </c>
      <c r="V289" s="9">
        <f t="shared" si="75"/>
        <v>164225.96280000001</v>
      </c>
      <c r="W289" s="8">
        <f t="shared" si="64"/>
        <v>3284519</v>
      </c>
      <c r="X289" s="8">
        <f t="shared" si="65"/>
        <v>6127211</v>
      </c>
      <c r="Y289" s="11">
        <v>0</v>
      </c>
      <c r="Z289" s="6">
        <v>0</v>
      </c>
      <c r="AA289" s="8">
        <f t="shared" si="66"/>
        <v>6127211</v>
      </c>
      <c r="AB289" s="12">
        <v>0</v>
      </c>
      <c r="AC289" s="12">
        <v>0</v>
      </c>
      <c r="AD289" s="13">
        <f t="shared" si="67"/>
        <v>6127211</v>
      </c>
      <c r="AE289" s="8" t="e">
        <f>IF(#REF!=0," ",#REF!)</f>
        <v>#REF!</v>
      </c>
      <c r="AF289" s="39" t="str">
        <f t="shared" si="68"/>
        <v xml:space="preserve"> </v>
      </c>
      <c r="AG289" s="40" t="str">
        <f t="shared" si="69"/>
        <v xml:space="preserve"> </v>
      </c>
    </row>
    <row r="290" spans="1:33" ht="15.95" customHeight="1">
      <c r="A290" s="37" t="s">
        <v>98</v>
      </c>
      <c r="B290" s="37" t="s">
        <v>606</v>
      </c>
      <c r="C290" s="37" t="s">
        <v>1</v>
      </c>
      <c r="D290" s="37" t="s">
        <v>614</v>
      </c>
      <c r="E290" s="5">
        <v>1433.3</v>
      </c>
      <c r="F290" s="2">
        <f t="shared" si="70"/>
        <v>2261747.4</v>
      </c>
      <c r="G290" s="35">
        <v>641416.52</v>
      </c>
      <c r="H290" s="7">
        <v>118733</v>
      </c>
      <c r="I290" s="2">
        <f t="shared" si="71"/>
        <v>89049.75</v>
      </c>
      <c r="J290" s="38">
        <v>128743</v>
      </c>
      <c r="K290" s="38">
        <v>975</v>
      </c>
      <c r="L290" s="38">
        <v>289732</v>
      </c>
      <c r="M290" s="38">
        <v>1471836</v>
      </c>
      <c r="N290" s="2">
        <f t="shared" si="62"/>
        <v>2621752.27</v>
      </c>
      <c r="O290" s="8">
        <f t="shared" si="63"/>
        <v>0</v>
      </c>
      <c r="P290" s="30">
        <v>62</v>
      </c>
      <c r="Q290" s="30">
        <v>682</v>
      </c>
      <c r="R290" s="8">
        <f t="shared" si="72"/>
        <v>58775</v>
      </c>
      <c r="S290" s="9">
        <f t="shared" si="73"/>
        <v>104788.56299999999</v>
      </c>
      <c r="T290" s="36">
        <v>39874968</v>
      </c>
      <c r="U290" s="9">
        <f t="shared" si="74"/>
        <v>39874.968000000001</v>
      </c>
      <c r="V290" s="9">
        <f t="shared" si="75"/>
        <v>64913.594999999994</v>
      </c>
      <c r="W290" s="8">
        <f t="shared" si="64"/>
        <v>1298272</v>
      </c>
      <c r="X290" s="8">
        <f t="shared" si="65"/>
        <v>1357047</v>
      </c>
      <c r="Y290" s="11">
        <v>0</v>
      </c>
      <c r="Z290" s="6">
        <v>0</v>
      </c>
      <c r="AA290" s="8">
        <f t="shared" si="66"/>
        <v>1357047</v>
      </c>
      <c r="AB290" s="12">
        <v>0</v>
      </c>
      <c r="AC290" s="12">
        <v>0</v>
      </c>
      <c r="AD290" s="13">
        <f t="shared" si="67"/>
        <v>1357047</v>
      </c>
      <c r="AE290" s="8" t="e">
        <f>IF(#REF!=0," ",#REF!)</f>
        <v>#REF!</v>
      </c>
      <c r="AF290" s="39">
        <f t="shared" si="68"/>
        <v>1</v>
      </c>
      <c r="AG290" s="40" t="str">
        <f t="shared" si="69"/>
        <v xml:space="preserve"> </v>
      </c>
    </row>
    <row r="291" spans="1:33" ht="15.95" customHeight="1">
      <c r="A291" s="37" t="s">
        <v>205</v>
      </c>
      <c r="B291" s="37" t="s">
        <v>615</v>
      </c>
      <c r="C291" s="37" t="s">
        <v>25</v>
      </c>
      <c r="D291" s="37" t="s">
        <v>616</v>
      </c>
      <c r="E291" s="5">
        <v>103.89</v>
      </c>
      <c r="F291" s="2">
        <f t="shared" si="70"/>
        <v>163938.42000000001</v>
      </c>
      <c r="G291" s="35">
        <v>51744.39</v>
      </c>
      <c r="H291" s="7">
        <v>6172</v>
      </c>
      <c r="I291" s="2">
        <f t="shared" si="71"/>
        <v>4629</v>
      </c>
      <c r="J291" s="38">
        <v>7285</v>
      </c>
      <c r="K291" s="38">
        <v>0</v>
      </c>
      <c r="L291" s="38">
        <v>0</v>
      </c>
      <c r="M291" s="38">
        <v>15437</v>
      </c>
      <c r="N291" s="2">
        <f t="shared" si="62"/>
        <v>79095.39</v>
      </c>
      <c r="O291" s="8">
        <f t="shared" si="63"/>
        <v>84843</v>
      </c>
      <c r="P291" s="30">
        <v>108</v>
      </c>
      <c r="Q291" s="30">
        <v>44</v>
      </c>
      <c r="R291" s="8">
        <f t="shared" si="72"/>
        <v>6605</v>
      </c>
      <c r="S291" s="9">
        <f t="shared" si="73"/>
        <v>7595.3978999999999</v>
      </c>
      <c r="T291" s="36">
        <v>3122456</v>
      </c>
      <c r="U291" s="9">
        <f t="shared" si="74"/>
        <v>3122.4560000000001</v>
      </c>
      <c r="V291" s="9">
        <f t="shared" si="75"/>
        <v>4472.9418999999998</v>
      </c>
      <c r="W291" s="8">
        <f t="shared" si="64"/>
        <v>89459</v>
      </c>
      <c r="X291" s="8">
        <f t="shared" si="65"/>
        <v>180907</v>
      </c>
      <c r="Y291" s="11">
        <v>0</v>
      </c>
      <c r="Z291" s="6">
        <v>0</v>
      </c>
      <c r="AA291" s="8">
        <f t="shared" si="66"/>
        <v>180907</v>
      </c>
      <c r="AB291" s="12">
        <v>0</v>
      </c>
      <c r="AC291" s="12">
        <v>0</v>
      </c>
      <c r="AD291" s="13">
        <f t="shared" si="67"/>
        <v>180907</v>
      </c>
      <c r="AE291" s="8" t="e">
        <f>IF(#REF!=0," ",#REF!)</f>
        <v>#REF!</v>
      </c>
      <c r="AF291" s="39" t="str">
        <f t="shared" si="68"/>
        <v xml:space="preserve"> </v>
      </c>
      <c r="AG291" s="40" t="str">
        <f t="shared" si="69"/>
        <v xml:space="preserve"> </v>
      </c>
    </row>
    <row r="292" spans="1:33" ht="15.95" customHeight="1">
      <c r="A292" s="37" t="s">
        <v>205</v>
      </c>
      <c r="B292" s="37" t="s">
        <v>615</v>
      </c>
      <c r="C292" s="37" t="s">
        <v>51</v>
      </c>
      <c r="D292" s="37" t="s">
        <v>617</v>
      </c>
      <c r="E292" s="5">
        <v>2378.59</v>
      </c>
      <c r="F292" s="2">
        <f t="shared" si="70"/>
        <v>3753415.02</v>
      </c>
      <c r="G292" s="35">
        <v>1302965.45</v>
      </c>
      <c r="H292" s="7">
        <v>201103</v>
      </c>
      <c r="I292" s="2">
        <f t="shared" si="71"/>
        <v>150827.25</v>
      </c>
      <c r="J292" s="38">
        <v>241267</v>
      </c>
      <c r="K292" s="38">
        <v>221244</v>
      </c>
      <c r="L292" s="38">
        <v>400272</v>
      </c>
      <c r="M292" s="38">
        <v>149059</v>
      </c>
      <c r="N292" s="2">
        <f t="shared" si="62"/>
        <v>2465634.7000000002</v>
      </c>
      <c r="O292" s="8">
        <f t="shared" si="63"/>
        <v>1287780</v>
      </c>
      <c r="P292" s="30">
        <v>33</v>
      </c>
      <c r="Q292" s="30">
        <v>1584</v>
      </c>
      <c r="R292" s="8">
        <f t="shared" si="72"/>
        <v>72658</v>
      </c>
      <c r="S292" s="9">
        <f t="shared" si="73"/>
        <v>173898.71489999999</v>
      </c>
      <c r="T292" s="36">
        <v>81149555</v>
      </c>
      <c r="U292" s="9">
        <f t="shared" si="74"/>
        <v>81149.554999999993</v>
      </c>
      <c r="V292" s="9">
        <f t="shared" si="75"/>
        <v>92749.159899999999</v>
      </c>
      <c r="W292" s="8">
        <f t="shared" si="64"/>
        <v>1854983</v>
      </c>
      <c r="X292" s="8">
        <f t="shared" si="65"/>
        <v>3215421</v>
      </c>
      <c r="Y292" s="11">
        <v>0</v>
      </c>
      <c r="Z292" s="6">
        <v>0</v>
      </c>
      <c r="AA292" s="8">
        <f t="shared" si="66"/>
        <v>3215421</v>
      </c>
      <c r="AB292" s="12">
        <v>0</v>
      </c>
      <c r="AC292" s="12">
        <v>0</v>
      </c>
      <c r="AD292" s="13">
        <f t="shared" si="67"/>
        <v>3215421</v>
      </c>
      <c r="AE292" s="8" t="e">
        <f>IF(#REF!=0," ",#REF!)</f>
        <v>#REF!</v>
      </c>
      <c r="AF292" s="39" t="str">
        <f t="shared" si="68"/>
        <v xml:space="preserve"> </v>
      </c>
      <c r="AG292" s="40" t="str">
        <f t="shared" si="69"/>
        <v xml:space="preserve"> </v>
      </c>
    </row>
    <row r="293" spans="1:33" ht="15.95" customHeight="1">
      <c r="A293" s="37" t="s">
        <v>205</v>
      </c>
      <c r="B293" s="37" t="s">
        <v>615</v>
      </c>
      <c r="C293" s="37" t="s">
        <v>192</v>
      </c>
      <c r="D293" s="37" t="s">
        <v>618</v>
      </c>
      <c r="E293" s="5">
        <v>1006.09</v>
      </c>
      <c r="F293" s="2">
        <f t="shared" si="70"/>
        <v>1587610.02</v>
      </c>
      <c r="G293" s="35">
        <v>187798.78</v>
      </c>
      <c r="H293" s="7">
        <v>84933</v>
      </c>
      <c r="I293" s="2">
        <f t="shared" si="71"/>
        <v>63699.75</v>
      </c>
      <c r="J293" s="38">
        <v>101374</v>
      </c>
      <c r="K293" s="38">
        <v>93426</v>
      </c>
      <c r="L293" s="38">
        <v>198664</v>
      </c>
      <c r="M293" s="38">
        <v>75698</v>
      </c>
      <c r="N293" s="2">
        <f t="shared" si="62"/>
        <v>720660.53</v>
      </c>
      <c r="O293" s="8">
        <f t="shared" si="63"/>
        <v>866949</v>
      </c>
      <c r="P293" s="30">
        <v>53</v>
      </c>
      <c r="Q293" s="30">
        <v>569</v>
      </c>
      <c r="R293" s="8">
        <f t="shared" si="72"/>
        <v>41918</v>
      </c>
      <c r="S293" s="9">
        <f t="shared" si="73"/>
        <v>73555.2399</v>
      </c>
      <c r="T293" s="36">
        <v>11551768</v>
      </c>
      <c r="U293" s="9">
        <f t="shared" si="74"/>
        <v>11551.768</v>
      </c>
      <c r="V293" s="9">
        <f t="shared" si="75"/>
        <v>62003.471900000004</v>
      </c>
      <c r="W293" s="8">
        <f t="shared" si="64"/>
        <v>1240069</v>
      </c>
      <c r="X293" s="8">
        <f t="shared" si="65"/>
        <v>2148936</v>
      </c>
      <c r="Y293" s="11">
        <v>0</v>
      </c>
      <c r="Z293" s="6">
        <v>0</v>
      </c>
      <c r="AA293" s="8">
        <f t="shared" si="66"/>
        <v>2148936</v>
      </c>
      <c r="AB293" s="12">
        <v>0</v>
      </c>
      <c r="AC293" s="12">
        <v>0</v>
      </c>
      <c r="AD293" s="13">
        <f t="shared" si="67"/>
        <v>2148936</v>
      </c>
      <c r="AE293" s="8" t="e">
        <f>IF(#REF!=0," ",#REF!)</f>
        <v>#REF!</v>
      </c>
      <c r="AF293" s="39" t="str">
        <f t="shared" si="68"/>
        <v xml:space="preserve"> </v>
      </c>
      <c r="AG293" s="40" t="str">
        <f t="shared" si="69"/>
        <v xml:space="preserve"> </v>
      </c>
    </row>
    <row r="294" spans="1:33" ht="15.95" customHeight="1">
      <c r="A294" s="37" t="s">
        <v>205</v>
      </c>
      <c r="B294" s="37" t="s">
        <v>615</v>
      </c>
      <c r="C294" s="37" t="s">
        <v>230</v>
      </c>
      <c r="D294" s="37" t="s">
        <v>619</v>
      </c>
      <c r="E294" s="5">
        <v>1359.53</v>
      </c>
      <c r="F294" s="2">
        <f t="shared" si="70"/>
        <v>2145338.34</v>
      </c>
      <c r="G294" s="35">
        <v>330281.2</v>
      </c>
      <c r="H294" s="7">
        <v>112547</v>
      </c>
      <c r="I294" s="2">
        <f t="shared" si="71"/>
        <v>84410.25</v>
      </c>
      <c r="J294" s="38">
        <v>134669</v>
      </c>
      <c r="K294" s="38">
        <v>123810</v>
      </c>
      <c r="L294" s="38">
        <v>219700</v>
      </c>
      <c r="M294" s="38">
        <v>151025</v>
      </c>
      <c r="N294" s="2">
        <f t="shared" si="62"/>
        <v>1043895.45</v>
      </c>
      <c r="O294" s="8">
        <f t="shared" si="63"/>
        <v>1101443</v>
      </c>
      <c r="P294" s="30">
        <v>51</v>
      </c>
      <c r="Q294" s="30">
        <v>707</v>
      </c>
      <c r="R294" s="8">
        <f t="shared" si="72"/>
        <v>50119</v>
      </c>
      <c r="S294" s="9">
        <f t="shared" si="73"/>
        <v>99395.238299999997</v>
      </c>
      <c r="T294" s="36">
        <v>20488908</v>
      </c>
      <c r="U294" s="9">
        <f t="shared" si="74"/>
        <v>20488.907999999999</v>
      </c>
      <c r="V294" s="9">
        <f t="shared" si="75"/>
        <v>78906.330300000001</v>
      </c>
      <c r="W294" s="8">
        <f t="shared" si="64"/>
        <v>1578127</v>
      </c>
      <c r="X294" s="8">
        <f t="shared" si="65"/>
        <v>2729689</v>
      </c>
      <c r="Y294" s="11">
        <v>0</v>
      </c>
      <c r="Z294" s="6">
        <v>0</v>
      </c>
      <c r="AA294" s="8">
        <f t="shared" si="66"/>
        <v>2729689</v>
      </c>
      <c r="AB294" s="12">
        <v>0</v>
      </c>
      <c r="AC294" s="12">
        <v>15742</v>
      </c>
      <c r="AD294" s="13">
        <f t="shared" si="67"/>
        <v>2713947</v>
      </c>
      <c r="AE294" s="8" t="e">
        <f>IF(#REF!=0," ",#REF!)</f>
        <v>#REF!</v>
      </c>
      <c r="AF294" s="39" t="str">
        <f t="shared" si="68"/>
        <v xml:space="preserve"> </v>
      </c>
      <c r="AG294" s="40" t="str">
        <f t="shared" si="69"/>
        <v xml:space="preserve"> </v>
      </c>
    </row>
    <row r="295" spans="1:33" ht="15.95" customHeight="1">
      <c r="A295" s="37" t="s">
        <v>205</v>
      </c>
      <c r="B295" s="37" t="s">
        <v>615</v>
      </c>
      <c r="C295" s="37" t="s">
        <v>114</v>
      </c>
      <c r="D295" s="37" t="s">
        <v>620</v>
      </c>
      <c r="E295" s="5">
        <v>842.96</v>
      </c>
      <c r="F295" s="2">
        <f t="shared" si="70"/>
        <v>1330190.8800000001</v>
      </c>
      <c r="G295" s="35">
        <v>242038.35</v>
      </c>
      <c r="H295" s="7">
        <v>66171</v>
      </c>
      <c r="I295" s="2">
        <f t="shared" si="71"/>
        <v>49628.25</v>
      </c>
      <c r="J295" s="38">
        <v>74037</v>
      </c>
      <c r="K295" s="38">
        <v>67811</v>
      </c>
      <c r="L295" s="38">
        <v>177527</v>
      </c>
      <c r="M295" s="38">
        <v>41229</v>
      </c>
      <c r="N295" s="2">
        <f t="shared" si="62"/>
        <v>652270.6</v>
      </c>
      <c r="O295" s="8">
        <f t="shared" si="63"/>
        <v>677920</v>
      </c>
      <c r="P295" s="30">
        <v>81</v>
      </c>
      <c r="Q295" s="30">
        <v>364</v>
      </c>
      <c r="R295" s="8">
        <f t="shared" si="72"/>
        <v>40983</v>
      </c>
      <c r="S295" s="9">
        <f t="shared" si="73"/>
        <v>61628.8056</v>
      </c>
      <c r="T295" s="36">
        <v>14949867</v>
      </c>
      <c r="U295" s="9">
        <f t="shared" si="74"/>
        <v>14949.867</v>
      </c>
      <c r="V295" s="9">
        <f t="shared" si="75"/>
        <v>46678.938600000001</v>
      </c>
      <c r="W295" s="8">
        <f t="shared" si="64"/>
        <v>933579</v>
      </c>
      <c r="X295" s="8">
        <f t="shared" si="65"/>
        <v>1652482</v>
      </c>
      <c r="Y295" s="11">
        <v>0</v>
      </c>
      <c r="Z295" s="6">
        <v>0</v>
      </c>
      <c r="AA295" s="8">
        <f t="shared" si="66"/>
        <v>1652482</v>
      </c>
      <c r="AB295" s="12">
        <v>0</v>
      </c>
      <c r="AC295" s="12">
        <v>0</v>
      </c>
      <c r="AD295" s="13">
        <f t="shared" si="67"/>
        <v>1652482</v>
      </c>
      <c r="AE295" s="8" t="e">
        <f>IF(#REF!=0," ",#REF!)</f>
        <v>#REF!</v>
      </c>
      <c r="AF295" s="39" t="str">
        <f t="shared" si="68"/>
        <v xml:space="preserve"> </v>
      </c>
      <c r="AG295" s="40" t="str">
        <f t="shared" si="69"/>
        <v xml:space="preserve"> </v>
      </c>
    </row>
    <row r="296" spans="1:33" ht="15.95" customHeight="1">
      <c r="A296" s="37" t="s">
        <v>205</v>
      </c>
      <c r="B296" s="37" t="s">
        <v>615</v>
      </c>
      <c r="C296" s="37" t="s">
        <v>86</v>
      </c>
      <c r="D296" s="37" t="s">
        <v>621</v>
      </c>
      <c r="E296" s="5">
        <v>2240.44</v>
      </c>
      <c r="F296" s="2">
        <f t="shared" si="70"/>
        <v>3535414.3200000003</v>
      </c>
      <c r="G296" s="35">
        <v>554013.41999999993</v>
      </c>
      <c r="H296" s="7">
        <v>175204</v>
      </c>
      <c r="I296" s="2">
        <f t="shared" si="71"/>
        <v>131403</v>
      </c>
      <c r="J296" s="38">
        <v>209344</v>
      </c>
      <c r="K296" s="38">
        <v>192730</v>
      </c>
      <c r="L296" s="38">
        <v>419203</v>
      </c>
      <c r="M296" s="38">
        <v>29478</v>
      </c>
      <c r="N296" s="2">
        <f t="shared" si="62"/>
        <v>1536171.42</v>
      </c>
      <c r="O296" s="8">
        <f t="shared" si="63"/>
        <v>1999243</v>
      </c>
      <c r="P296" s="30">
        <v>33</v>
      </c>
      <c r="Q296" s="30">
        <v>774</v>
      </c>
      <c r="R296" s="8">
        <f t="shared" si="72"/>
        <v>35503</v>
      </c>
      <c r="S296" s="9">
        <f t="shared" si="73"/>
        <v>163798.56839999999</v>
      </c>
      <c r="T296" s="36">
        <v>35130845</v>
      </c>
      <c r="U296" s="9">
        <f t="shared" si="74"/>
        <v>35130.845000000001</v>
      </c>
      <c r="V296" s="9">
        <f t="shared" si="75"/>
        <v>128667.72339999999</v>
      </c>
      <c r="W296" s="8">
        <f t="shared" si="64"/>
        <v>2573354</v>
      </c>
      <c r="X296" s="8">
        <f t="shared" si="65"/>
        <v>4608100</v>
      </c>
      <c r="Y296" s="11">
        <v>0</v>
      </c>
      <c r="Z296" s="6">
        <v>0</v>
      </c>
      <c r="AA296" s="8">
        <f t="shared" si="66"/>
        <v>4608100</v>
      </c>
      <c r="AB296" s="12">
        <v>0</v>
      </c>
      <c r="AC296" s="12">
        <v>0</v>
      </c>
      <c r="AD296" s="13">
        <f t="shared" si="67"/>
        <v>4608100</v>
      </c>
      <c r="AE296" s="8" t="e">
        <f>IF(#REF!=0," ",#REF!)</f>
        <v>#REF!</v>
      </c>
      <c r="AF296" s="39" t="str">
        <f t="shared" si="68"/>
        <v xml:space="preserve"> </v>
      </c>
      <c r="AG296" s="40" t="str">
        <f t="shared" si="69"/>
        <v xml:space="preserve"> </v>
      </c>
    </row>
    <row r="297" spans="1:33" ht="15.95" customHeight="1">
      <c r="A297" s="37" t="s">
        <v>205</v>
      </c>
      <c r="B297" s="37" t="s">
        <v>615</v>
      </c>
      <c r="C297" s="37" t="s">
        <v>17</v>
      </c>
      <c r="D297" s="37" t="s">
        <v>622</v>
      </c>
      <c r="E297" s="5">
        <v>2598.69</v>
      </c>
      <c r="F297" s="2">
        <f t="shared" si="70"/>
        <v>4100732.8200000003</v>
      </c>
      <c r="G297" s="35">
        <v>698347.95</v>
      </c>
      <c r="H297" s="7">
        <v>200699</v>
      </c>
      <c r="I297" s="2">
        <f t="shared" si="71"/>
        <v>150524.25</v>
      </c>
      <c r="J297" s="38">
        <v>240199</v>
      </c>
      <c r="K297" s="38">
        <v>220784</v>
      </c>
      <c r="L297" s="38">
        <v>360034</v>
      </c>
      <c r="M297" s="38">
        <v>137635</v>
      </c>
      <c r="N297" s="2">
        <f t="shared" si="62"/>
        <v>1807524.2</v>
      </c>
      <c r="O297" s="8">
        <f t="shared" si="63"/>
        <v>2293209</v>
      </c>
      <c r="P297" s="30">
        <v>33</v>
      </c>
      <c r="Q297" s="30">
        <v>1210</v>
      </c>
      <c r="R297" s="8">
        <f t="shared" si="72"/>
        <v>55503</v>
      </c>
      <c r="S297" s="9">
        <f t="shared" si="73"/>
        <v>189990.22589999999</v>
      </c>
      <c r="T297" s="36">
        <v>43008101</v>
      </c>
      <c r="U297" s="9">
        <f t="shared" si="74"/>
        <v>43008.101000000002</v>
      </c>
      <c r="V297" s="9">
        <f t="shared" si="75"/>
        <v>146982.1249</v>
      </c>
      <c r="W297" s="8">
        <f t="shared" si="64"/>
        <v>2939642</v>
      </c>
      <c r="X297" s="8">
        <f t="shared" si="65"/>
        <v>5288354</v>
      </c>
      <c r="Y297" s="11">
        <v>0</v>
      </c>
      <c r="Z297" s="6">
        <v>0</v>
      </c>
      <c r="AA297" s="8">
        <f t="shared" si="66"/>
        <v>5288354</v>
      </c>
      <c r="AB297" s="12">
        <v>0</v>
      </c>
      <c r="AC297" s="12">
        <v>0</v>
      </c>
      <c r="AD297" s="13">
        <f t="shared" si="67"/>
        <v>5288354</v>
      </c>
      <c r="AE297" s="8" t="e">
        <f>IF(#REF!=0," ",#REF!)</f>
        <v>#REF!</v>
      </c>
      <c r="AF297" s="39" t="str">
        <f t="shared" si="68"/>
        <v xml:space="preserve"> </v>
      </c>
      <c r="AG297" s="40" t="str">
        <f t="shared" si="69"/>
        <v xml:space="preserve"> </v>
      </c>
    </row>
    <row r="298" spans="1:33" ht="15.95" customHeight="1">
      <c r="A298" s="37" t="s">
        <v>0</v>
      </c>
      <c r="B298" s="37" t="s">
        <v>623</v>
      </c>
      <c r="C298" s="37" t="s">
        <v>211</v>
      </c>
      <c r="D298" s="37" t="s">
        <v>624</v>
      </c>
      <c r="E298" s="5">
        <v>331.93</v>
      </c>
      <c r="F298" s="2">
        <f t="shared" si="70"/>
        <v>523785.54000000004</v>
      </c>
      <c r="G298" s="35">
        <v>75151.289999999994</v>
      </c>
      <c r="H298" s="7">
        <v>12664</v>
      </c>
      <c r="I298" s="2">
        <f t="shared" si="71"/>
        <v>9498</v>
      </c>
      <c r="J298" s="38">
        <v>17469</v>
      </c>
      <c r="K298" s="38">
        <v>0</v>
      </c>
      <c r="L298" s="38">
        <v>0</v>
      </c>
      <c r="M298" s="38">
        <v>33028</v>
      </c>
      <c r="N298" s="2">
        <f t="shared" si="62"/>
        <v>135146.28999999998</v>
      </c>
      <c r="O298" s="8">
        <f t="shared" si="63"/>
        <v>388639</v>
      </c>
      <c r="P298" s="30">
        <v>70</v>
      </c>
      <c r="Q298" s="30">
        <v>160</v>
      </c>
      <c r="R298" s="8">
        <f t="shared" si="72"/>
        <v>15568</v>
      </c>
      <c r="S298" s="9">
        <f t="shared" si="73"/>
        <v>24267.402300000002</v>
      </c>
      <c r="T298" s="36">
        <v>4732449</v>
      </c>
      <c r="U298" s="9">
        <f t="shared" si="74"/>
        <v>4732.4489999999996</v>
      </c>
      <c r="V298" s="9">
        <f t="shared" si="75"/>
        <v>19534.953300000001</v>
      </c>
      <c r="W298" s="8">
        <f t="shared" si="64"/>
        <v>390699</v>
      </c>
      <c r="X298" s="8">
        <f t="shared" si="65"/>
        <v>794906</v>
      </c>
      <c r="Y298" s="11">
        <v>0</v>
      </c>
      <c r="Z298" s="6">
        <v>0</v>
      </c>
      <c r="AA298" s="8">
        <f t="shared" si="66"/>
        <v>794906</v>
      </c>
      <c r="AB298" s="12">
        <v>0</v>
      </c>
      <c r="AC298" s="12">
        <v>685</v>
      </c>
      <c r="AD298" s="13">
        <f t="shared" si="67"/>
        <v>794221</v>
      </c>
      <c r="AE298" s="8" t="e">
        <f>IF(#REF!=0," ",#REF!)</f>
        <v>#REF!</v>
      </c>
      <c r="AF298" s="39" t="str">
        <f t="shared" si="68"/>
        <v xml:space="preserve"> </v>
      </c>
      <c r="AG298" s="40" t="str">
        <f t="shared" si="69"/>
        <v xml:space="preserve"> </v>
      </c>
    </row>
    <row r="299" spans="1:33" ht="15.95" customHeight="1">
      <c r="A299" s="37" t="s">
        <v>0</v>
      </c>
      <c r="B299" s="37" t="s">
        <v>623</v>
      </c>
      <c r="C299" s="37" t="s">
        <v>209</v>
      </c>
      <c r="D299" s="37" t="s">
        <v>625</v>
      </c>
      <c r="E299" s="5">
        <v>522.04999999999995</v>
      </c>
      <c r="F299" s="2">
        <f t="shared" si="70"/>
        <v>823794.89999999991</v>
      </c>
      <c r="G299" s="35">
        <v>85343.24</v>
      </c>
      <c r="H299" s="7">
        <v>31940</v>
      </c>
      <c r="I299" s="2">
        <f t="shared" si="71"/>
        <v>23955</v>
      </c>
      <c r="J299" s="38">
        <v>46543</v>
      </c>
      <c r="K299" s="38">
        <v>0</v>
      </c>
      <c r="L299" s="38">
        <v>0</v>
      </c>
      <c r="M299" s="38">
        <v>20236</v>
      </c>
      <c r="N299" s="2">
        <f t="shared" si="62"/>
        <v>176077.24</v>
      </c>
      <c r="O299" s="8">
        <f t="shared" si="63"/>
        <v>647718</v>
      </c>
      <c r="P299" s="30">
        <v>57</v>
      </c>
      <c r="Q299" s="30">
        <v>135</v>
      </c>
      <c r="R299" s="8">
        <f t="shared" si="72"/>
        <v>10696</v>
      </c>
      <c r="S299" s="9">
        <f t="shared" si="73"/>
        <v>38167.075499999999</v>
      </c>
      <c r="T299" s="36">
        <v>5435875</v>
      </c>
      <c r="U299" s="9">
        <f t="shared" si="74"/>
        <v>5435.875</v>
      </c>
      <c r="V299" s="9">
        <f t="shared" si="75"/>
        <v>32731.200499999999</v>
      </c>
      <c r="W299" s="8">
        <f t="shared" si="64"/>
        <v>654624</v>
      </c>
      <c r="X299" s="8">
        <f t="shared" si="65"/>
        <v>1313038</v>
      </c>
      <c r="Y299" s="11">
        <v>0</v>
      </c>
      <c r="Z299" s="6">
        <v>0</v>
      </c>
      <c r="AA299" s="8">
        <f t="shared" si="66"/>
        <v>1313038</v>
      </c>
      <c r="AB299" s="12">
        <v>0</v>
      </c>
      <c r="AC299" s="12">
        <v>0</v>
      </c>
      <c r="AD299" s="13">
        <f t="shared" si="67"/>
        <v>1313038</v>
      </c>
      <c r="AE299" s="8" t="e">
        <f>IF(#REF!=0," ",#REF!)</f>
        <v>#REF!</v>
      </c>
      <c r="AF299" s="39" t="str">
        <f t="shared" si="68"/>
        <v xml:space="preserve"> </v>
      </c>
      <c r="AG299" s="40" t="str">
        <f t="shared" si="69"/>
        <v xml:space="preserve"> </v>
      </c>
    </row>
    <row r="300" spans="1:33" ht="15.95" customHeight="1">
      <c r="A300" s="37" t="s">
        <v>0</v>
      </c>
      <c r="B300" s="37" t="s">
        <v>623</v>
      </c>
      <c r="C300" s="37" t="s">
        <v>55</v>
      </c>
      <c r="D300" s="37" t="s">
        <v>626</v>
      </c>
      <c r="E300" s="5">
        <v>154.77000000000001</v>
      </c>
      <c r="F300" s="2">
        <f t="shared" si="70"/>
        <v>244227.06000000003</v>
      </c>
      <c r="G300" s="35">
        <v>31234.47</v>
      </c>
      <c r="H300" s="7">
        <v>9335</v>
      </c>
      <c r="I300" s="2">
        <f t="shared" si="71"/>
        <v>7001.25</v>
      </c>
      <c r="J300" s="38">
        <v>13444</v>
      </c>
      <c r="K300" s="38">
        <v>0</v>
      </c>
      <c r="L300" s="38">
        <v>0</v>
      </c>
      <c r="M300" s="38">
        <v>14571</v>
      </c>
      <c r="N300" s="2">
        <f t="shared" si="62"/>
        <v>66250.720000000001</v>
      </c>
      <c r="O300" s="8">
        <f t="shared" si="63"/>
        <v>177976</v>
      </c>
      <c r="P300" s="30">
        <v>79</v>
      </c>
      <c r="Q300" s="30">
        <v>70</v>
      </c>
      <c r="R300" s="8">
        <f t="shared" si="72"/>
        <v>7687</v>
      </c>
      <c r="S300" s="9">
        <f t="shared" si="73"/>
        <v>11315.234700000001</v>
      </c>
      <c r="T300" s="36">
        <v>1966906</v>
      </c>
      <c r="U300" s="9">
        <f t="shared" si="74"/>
        <v>1966.9059999999999</v>
      </c>
      <c r="V300" s="9">
        <f t="shared" si="75"/>
        <v>9348.3287000000018</v>
      </c>
      <c r="W300" s="8">
        <f t="shared" si="64"/>
        <v>186967</v>
      </c>
      <c r="X300" s="8">
        <f t="shared" si="65"/>
        <v>372630</v>
      </c>
      <c r="Y300" s="11">
        <v>0</v>
      </c>
      <c r="Z300" s="6">
        <v>0</v>
      </c>
      <c r="AA300" s="8">
        <f t="shared" si="66"/>
        <v>372630</v>
      </c>
      <c r="AB300" s="12">
        <v>0</v>
      </c>
      <c r="AC300" s="12">
        <v>0</v>
      </c>
      <c r="AD300" s="13">
        <f t="shared" si="67"/>
        <v>372630</v>
      </c>
      <c r="AE300" s="8" t="e">
        <f>IF(#REF!=0," ",#REF!)</f>
        <v>#REF!</v>
      </c>
      <c r="AF300" s="39" t="str">
        <f t="shared" si="68"/>
        <v xml:space="preserve"> </v>
      </c>
      <c r="AG300" s="40" t="str">
        <f t="shared" si="69"/>
        <v xml:space="preserve"> </v>
      </c>
    </row>
    <row r="301" spans="1:33" ht="15.95" customHeight="1">
      <c r="A301" s="37" t="s">
        <v>0</v>
      </c>
      <c r="B301" s="37" t="s">
        <v>623</v>
      </c>
      <c r="C301" s="37" t="s">
        <v>197</v>
      </c>
      <c r="D301" s="37" t="s">
        <v>627</v>
      </c>
      <c r="E301" s="5">
        <v>480.43</v>
      </c>
      <c r="F301" s="2">
        <f t="shared" si="70"/>
        <v>758118.54</v>
      </c>
      <c r="G301" s="35">
        <v>97391.07</v>
      </c>
      <c r="H301" s="7">
        <v>29679</v>
      </c>
      <c r="I301" s="2">
        <f t="shared" si="71"/>
        <v>22259.25</v>
      </c>
      <c r="J301" s="38">
        <v>41936</v>
      </c>
      <c r="K301" s="38">
        <v>0</v>
      </c>
      <c r="L301" s="38">
        <v>0</v>
      </c>
      <c r="M301" s="38">
        <v>25243</v>
      </c>
      <c r="N301" s="2">
        <f t="shared" si="62"/>
        <v>186829.32</v>
      </c>
      <c r="O301" s="8">
        <f t="shared" si="63"/>
        <v>571289</v>
      </c>
      <c r="P301" s="30">
        <v>64</v>
      </c>
      <c r="Q301" s="30">
        <v>125</v>
      </c>
      <c r="R301" s="8">
        <f t="shared" si="72"/>
        <v>11120</v>
      </c>
      <c r="S301" s="9">
        <f t="shared" si="73"/>
        <v>35124.237300000001</v>
      </c>
      <c r="T301" s="36">
        <v>6148426</v>
      </c>
      <c r="U301" s="9">
        <f t="shared" si="74"/>
        <v>6148.4260000000004</v>
      </c>
      <c r="V301" s="9">
        <f t="shared" si="75"/>
        <v>28975.811300000001</v>
      </c>
      <c r="W301" s="8">
        <f t="shared" si="64"/>
        <v>579516</v>
      </c>
      <c r="X301" s="8">
        <f t="shared" si="65"/>
        <v>1161925</v>
      </c>
      <c r="Y301" s="11">
        <v>0</v>
      </c>
      <c r="Z301" s="6">
        <v>0</v>
      </c>
      <c r="AA301" s="8">
        <f t="shared" si="66"/>
        <v>1161925</v>
      </c>
      <c r="AB301" s="12">
        <v>0</v>
      </c>
      <c r="AC301" s="12">
        <v>0</v>
      </c>
      <c r="AD301" s="13">
        <f t="shared" si="67"/>
        <v>1161925</v>
      </c>
      <c r="AE301" s="8" t="e">
        <f>IF(#REF!=0," ",#REF!)</f>
        <v>#REF!</v>
      </c>
      <c r="AF301" s="39" t="str">
        <f t="shared" si="68"/>
        <v xml:space="preserve"> </v>
      </c>
      <c r="AG301" s="40" t="str">
        <f t="shared" si="69"/>
        <v xml:space="preserve"> </v>
      </c>
    </row>
    <row r="302" spans="1:33" ht="15.95" customHeight="1">
      <c r="A302" s="37" t="s">
        <v>0</v>
      </c>
      <c r="B302" s="37" t="s">
        <v>623</v>
      </c>
      <c r="C302" s="37" t="s">
        <v>75</v>
      </c>
      <c r="D302" s="37" t="s">
        <v>628</v>
      </c>
      <c r="E302" s="5">
        <v>335.11</v>
      </c>
      <c r="F302" s="2">
        <f t="shared" si="70"/>
        <v>528803.58000000007</v>
      </c>
      <c r="G302" s="35">
        <v>40540.120000000003</v>
      </c>
      <c r="H302" s="7">
        <v>20598</v>
      </c>
      <c r="I302" s="2">
        <f t="shared" si="71"/>
        <v>15448.5</v>
      </c>
      <c r="J302" s="38">
        <v>29804</v>
      </c>
      <c r="K302" s="38">
        <v>0</v>
      </c>
      <c r="L302" s="38">
        <v>0</v>
      </c>
      <c r="M302" s="38">
        <v>22032</v>
      </c>
      <c r="N302" s="2">
        <f t="shared" si="62"/>
        <v>107824.62</v>
      </c>
      <c r="O302" s="8">
        <f t="shared" si="63"/>
        <v>420979</v>
      </c>
      <c r="P302" s="30">
        <v>59</v>
      </c>
      <c r="Q302" s="30">
        <v>179</v>
      </c>
      <c r="R302" s="8">
        <f t="shared" si="72"/>
        <v>14680</v>
      </c>
      <c r="S302" s="9">
        <f t="shared" si="73"/>
        <v>24499.892100000001</v>
      </c>
      <c r="T302" s="36">
        <v>2455489</v>
      </c>
      <c r="U302" s="9">
        <f t="shared" si="74"/>
        <v>2455.489</v>
      </c>
      <c r="V302" s="9">
        <f t="shared" si="75"/>
        <v>22044.4031</v>
      </c>
      <c r="W302" s="8">
        <f t="shared" si="64"/>
        <v>440888</v>
      </c>
      <c r="X302" s="8">
        <f t="shared" si="65"/>
        <v>876547</v>
      </c>
      <c r="Y302" s="11">
        <v>0</v>
      </c>
      <c r="Z302" s="6">
        <v>0</v>
      </c>
      <c r="AA302" s="8">
        <f t="shared" si="66"/>
        <v>876547</v>
      </c>
      <c r="AB302" s="12">
        <v>0</v>
      </c>
      <c r="AC302" s="12">
        <v>15413</v>
      </c>
      <c r="AD302" s="13">
        <f t="shared" si="67"/>
        <v>861134</v>
      </c>
      <c r="AE302" s="8" t="e">
        <f>IF(#REF!=0," ",#REF!)</f>
        <v>#REF!</v>
      </c>
      <c r="AF302" s="39" t="str">
        <f t="shared" si="68"/>
        <v xml:space="preserve"> </v>
      </c>
      <c r="AG302" s="40" t="str">
        <f t="shared" si="69"/>
        <v xml:space="preserve"> </v>
      </c>
    </row>
    <row r="303" spans="1:33" ht="15.95" customHeight="1">
      <c r="A303" s="37" t="s">
        <v>0</v>
      </c>
      <c r="B303" s="37" t="s">
        <v>623</v>
      </c>
      <c r="C303" s="37" t="s">
        <v>230</v>
      </c>
      <c r="D303" s="37" t="s">
        <v>629</v>
      </c>
      <c r="E303" s="5">
        <v>2123.9699999999998</v>
      </c>
      <c r="F303" s="2">
        <f t="shared" si="70"/>
        <v>3351624.6599999997</v>
      </c>
      <c r="G303" s="35">
        <v>340626.28</v>
      </c>
      <c r="H303" s="7">
        <v>133969</v>
      </c>
      <c r="I303" s="2">
        <f t="shared" si="71"/>
        <v>100476.75</v>
      </c>
      <c r="J303" s="38">
        <v>187485</v>
      </c>
      <c r="K303" s="38">
        <v>0</v>
      </c>
      <c r="L303" s="38">
        <v>591621</v>
      </c>
      <c r="M303" s="38">
        <v>37529</v>
      </c>
      <c r="N303" s="2">
        <f t="shared" si="62"/>
        <v>1257738.03</v>
      </c>
      <c r="O303" s="8">
        <f t="shared" si="63"/>
        <v>2093887</v>
      </c>
      <c r="P303" s="30">
        <v>64</v>
      </c>
      <c r="Q303" s="30">
        <v>870</v>
      </c>
      <c r="R303" s="8">
        <f t="shared" si="72"/>
        <v>77395</v>
      </c>
      <c r="S303" s="9">
        <f t="shared" si="73"/>
        <v>155283.4467</v>
      </c>
      <c r="T303" s="36">
        <v>21793108</v>
      </c>
      <c r="U303" s="9">
        <f t="shared" si="74"/>
        <v>21793.108</v>
      </c>
      <c r="V303" s="9">
        <f t="shared" si="75"/>
        <v>133490.33869999999</v>
      </c>
      <c r="W303" s="8">
        <f t="shared" si="64"/>
        <v>2669807</v>
      </c>
      <c r="X303" s="8">
        <f t="shared" si="65"/>
        <v>4841089</v>
      </c>
      <c r="Y303" s="11">
        <v>0</v>
      </c>
      <c r="Z303" s="6">
        <v>0</v>
      </c>
      <c r="AA303" s="8">
        <f t="shared" si="66"/>
        <v>4841089</v>
      </c>
      <c r="AB303" s="12">
        <v>0</v>
      </c>
      <c r="AC303" s="12">
        <v>0</v>
      </c>
      <c r="AD303" s="13">
        <f t="shared" si="67"/>
        <v>4841089</v>
      </c>
      <c r="AE303" s="8" t="e">
        <f>IF(#REF!=0," ",#REF!)</f>
        <v>#REF!</v>
      </c>
      <c r="AF303" s="39" t="str">
        <f t="shared" si="68"/>
        <v xml:space="preserve"> </v>
      </c>
      <c r="AG303" s="40" t="str">
        <f t="shared" si="69"/>
        <v xml:space="preserve"> </v>
      </c>
    </row>
    <row r="304" spans="1:33" ht="15.95" customHeight="1">
      <c r="A304" s="37" t="s">
        <v>0</v>
      </c>
      <c r="B304" s="37" t="s">
        <v>623</v>
      </c>
      <c r="C304" s="37" t="s">
        <v>193</v>
      </c>
      <c r="D304" s="37" t="s">
        <v>630</v>
      </c>
      <c r="E304" s="5">
        <v>1113.8900000000001</v>
      </c>
      <c r="F304" s="2">
        <f t="shared" si="70"/>
        <v>1757718.4200000002</v>
      </c>
      <c r="G304" s="35">
        <v>107851.76</v>
      </c>
      <c r="H304" s="7">
        <v>60958</v>
      </c>
      <c r="I304" s="2">
        <f t="shared" si="71"/>
        <v>45718.5</v>
      </c>
      <c r="J304" s="38">
        <v>83377</v>
      </c>
      <c r="K304" s="38">
        <v>0</v>
      </c>
      <c r="L304" s="38">
        <v>215542</v>
      </c>
      <c r="M304" s="38">
        <v>66500</v>
      </c>
      <c r="N304" s="2">
        <f t="shared" si="62"/>
        <v>518989.26</v>
      </c>
      <c r="O304" s="8">
        <f t="shared" si="63"/>
        <v>1238729</v>
      </c>
      <c r="P304" s="30">
        <v>90</v>
      </c>
      <c r="Q304" s="30">
        <v>500</v>
      </c>
      <c r="R304" s="8">
        <f t="shared" si="72"/>
        <v>62550</v>
      </c>
      <c r="S304" s="9">
        <f t="shared" si="73"/>
        <v>81436.497900000002</v>
      </c>
      <c r="T304" s="36">
        <v>6645210</v>
      </c>
      <c r="U304" s="9">
        <f t="shared" si="74"/>
        <v>6645.21</v>
      </c>
      <c r="V304" s="9">
        <f t="shared" si="75"/>
        <v>74791.287899999996</v>
      </c>
      <c r="W304" s="8">
        <f t="shared" si="64"/>
        <v>1495826</v>
      </c>
      <c r="X304" s="8">
        <f t="shared" si="65"/>
        <v>2797105</v>
      </c>
      <c r="Y304" s="11">
        <v>0</v>
      </c>
      <c r="Z304" s="6">
        <v>0</v>
      </c>
      <c r="AA304" s="8">
        <f t="shared" si="66"/>
        <v>2797105</v>
      </c>
      <c r="AB304" s="12">
        <v>0</v>
      </c>
      <c r="AC304" s="12">
        <v>0</v>
      </c>
      <c r="AD304" s="13">
        <f t="shared" si="67"/>
        <v>2797105</v>
      </c>
      <c r="AE304" s="8" t="e">
        <f>IF(#REF!=0," ",#REF!)</f>
        <v>#REF!</v>
      </c>
      <c r="AF304" s="39" t="str">
        <f t="shared" si="68"/>
        <v xml:space="preserve"> </v>
      </c>
      <c r="AG304" s="40" t="str">
        <f t="shared" si="69"/>
        <v xml:space="preserve"> </v>
      </c>
    </row>
    <row r="305" spans="1:33" ht="15.95" customHeight="1">
      <c r="A305" s="37" t="s">
        <v>0</v>
      </c>
      <c r="B305" s="37" t="s">
        <v>623</v>
      </c>
      <c r="C305" s="37" t="s">
        <v>215</v>
      </c>
      <c r="D305" s="37" t="s">
        <v>631</v>
      </c>
      <c r="E305" s="5">
        <v>1534.03</v>
      </c>
      <c r="F305" s="2">
        <f t="shared" si="70"/>
        <v>2420699.34</v>
      </c>
      <c r="G305" s="35">
        <v>951525.99</v>
      </c>
      <c r="H305" s="7">
        <v>100167</v>
      </c>
      <c r="I305" s="2">
        <f t="shared" si="71"/>
        <v>75125.25</v>
      </c>
      <c r="J305" s="38">
        <v>143890</v>
      </c>
      <c r="K305" s="38">
        <v>0</v>
      </c>
      <c r="L305" s="38">
        <v>321820</v>
      </c>
      <c r="M305" s="38">
        <v>85779</v>
      </c>
      <c r="N305" s="2">
        <f t="shared" si="62"/>
        <v>1578140.24</v>
      </c>
      <c r="O305" s="8">
        <f t="shared" si="63"/>
        <v>842559</v>
      </c>
      <c r="P305" s="30">
        <v>62</v>
      </c>
      <c r="Q305" s="30">
        <v>732</v>
      </c>
      <c r="R305" s="8">
        <f t="shared" si="72"/>
        <v>63084</v>
      </c>
      <c r="S305" s="9">
        <f t="shared" si="73"/>
        <v>112152.9333</v>
      </c>
      <c r="T305" s="36">
        <v>62848823</v>
      </c>
      <c r="U305" s="9">
        <f t="shared" si="74"/>
        <v>62848.822999999997</v>
      </c>
      <c r="V305" s="9">
        <f t="shared" si="75"/>
        <v>49304.110300000008</v>
      </c>
      <c r="W305" s="8">
        <f t="shared" si="64"/>
        <v>986082</v>
      </c>
      <c r="X305" s="8">
        <f t="shared" si="65"/>
        <v>1891725</v>
      </c>
      <c r="Y305" s="11">
        <v>0</v>
      </c>
      <c r="Z305" s="6">
        <v>0</v>
      </c>
      <c r="AA305" s="8">
        <f t="shared" si="66"/>
        <v>1891725</v>
      </c>
      <c r="AB305" s="12">
        <v>0</v>
      </c>
      <c r="AC305" s="12">
        <v>0</v>
      </c>
      <c r="AD305" s="13">
        <f t="shared" si="67"/>
        <v>1891725</v>
      </c>
      <c r="AE305" s="8" t="e">
        <f>IF(#REF!=0," ",#REF!)</f>
        <v>#REF!</v>
      </c>
      <c r="AF305" s="39" t="str">
        <f t="shared" si="68"/>
        <v xml:space="preserve"> </v>
      </c>
      <c r="AG305" s="40" t="str">
        <f t="shared" si="69"/>
        <v xml:space="preserve"> </v>
      </c>
    </row>
    <row r="306" spans="1:33" ht="15.95" customHeight="1">
      <c r="A306" s="37" t="s">
        <v>0</v>
      </c>
      <c r="B306" s="37" t="s">
        <v>623</v>
      </c>
      <c r="C306" s="37" t="s">
        <v>199</v>
      </c>
      <c r="D306" s="37" t="s">
        <v>632</v>
      </c>
      <c r="E306" s="5">
        <v>502.4</v>
      </c>
      <c r="F306" s="2">
        <f t="shared" si="70"/>
        <v>792787.2</v>
      </c>
      <c r="G306" s="35">
        <v>78416.33</v>
      </c>
      <c r="H306" s="7">
        <v>22917</v>
      </c>
      <c r="I306" s="2">
        <f t="shared" si="71"/>
        <v>17187.75</v>
      </c>
      <c r="J306" s="38">
        <v>33307</v>
      </c>
      <c r="K306" s="38">
        <v>0</v>
      </c>
      <c r="L306" s="38">
        <v>88868</v>
      </c>
      <c r="M306" s="38">
        <v>21890</v>
      </c>
      <c r="N306" s="2">
        <f t="shared" si="62"/>
        <v>239669.08000000002</v>
      </c>
      <c r="O306" s="8">
        <f t="shared" si="63"/>
        <v>553118</v>
      </c>
      <c r="P306" s="30">
        <v>119</v>
      </c>
      <c r="Q306" s="30">
        <v>210</v>
      </c>
      <c r="R306" s="8">
        <f t="shared" si="72"/>
        <v>34736</v>
      </c>
      <c r="S306" s="9">
        <f t="shared" si="73"/>
        <v>36730.464</v>
      </c>
      <c r="T306" s="36">
        <v>5049345</v>
      </c>
      <c r="U306" s="9">
        <f t="shared" si="74"/>
        <v>5049.3450000000003</v>
      </c>
      <c r="V306" s="9">
        <f t="shared" si="75"/>
        <v>31681.118999999999</v>
      </c>
      <c r="W306" s="8">
        <f t="shared" si="64"/>
        <v>633622</v>
      </c>
      <c r="X306" s="8">
        <f t="shared" si="65"/>
        <v>1221476</v>
      </c>
      <c r="Y306" s="11">
        <v>0</v>
      </c>
      <c r="Z306" s="6">
        <v>0</v>
      </c>
      <c r="AA306" s="8">
        <f t="shared" si="66"/>
        <v>1221476</v>
      </c>
      <c r="AB306" s="12">
        <v>0</v>
      </c>
      <c r="AC306" s="12">
        <v>0</v>
      </c>
      <c r="AD306" s="13">
        <f t="shared" si="67"/>
        <v>1221476</v>
      </c>
      <c r="AE306" s="8" t="e">
        <f>IF(#REF!=0," ",#REF!)</f>
        <v>#REF!</v>
      </c>
      <c r="AF306" s="39" t="str">
        <f t="shared" si="68"/>
        <v xml:space="preserve"> </v>
      </c>
      <c r="AG306" s="40" t="str">
        <f t="shared" si="69"/>
        <v xml:space="preserve"> </v>
      </c>
    </row>
    <row r="307" spans="1:33" ht="15.95" customHeight="1">
      <c r="A307" s="37" t="s">
        <v>0</v>
      </c>
      <c r="B307" s="37" t="s">
        <v>623</v>
      </c>
      <c r="C307" s="37" t="s">
        <v>38</v>
      </c>
      <c r="D307" s="37" t="s">
        <v>633</v>
      </c>
      <c r="E307" s="5">
        <v>710.52</v>
      </c>
      <c r="F307" s="2">
        <f t="shared" si="70"/>
        <v>1121200.56</v>
      </c>
      <c r="G307" s="35">
        <v>122058.39</v>
      </c>
      <c r="H307" s="7">
        <v>32718</v>
      </c>
      <c r="I307" s="2">
        <f t="shared" si="71"/>
        <v>24538.5</v>
      </c>
      <c r="J307" s="38">
        <v>47669</v>
      </c>
      <c r="K307" s="38">
        <v>0</v>
      </c>
      <c r="L307" s="38">
        <v>128318</v>
      </c>
      <c r="M307" s="38">
        <v>52962</v>
      </c>
      <c r="N307" s="2">
        <f t="shared" si="62"/>
        <v>375545.89</v>
      </c>
      <c r="O307" s="8">
        <f t="shared" si="63"/>
        <v>745655</v>
      </c>
      <c r="P307" s="30">
        <v>119</v>
      </c>
      <c r="Q307" s="30">
        <v>276</v>
      </c>
      <c r="R307" s="8">
        <f t="shared" si="72"/>
        <v>45653</v>
      </c>
      <c r="S307" s="9">
        <f t="shared" si="73"/>
        <v>51946.117200000001</v>
      </c>
      <c r="T307" s="36">
        <v>7852285</v>
      </c>
      <c r="U307" s="9">
        <f t="shared" si="74"/>
        <v>7852.2849999999999</v>
      </c>
      <c r="V307" s="9">
        <f t="shared" si="75"/>
        <v>44093.832200000004</v>
      </c>
      <c r="W307" s="8">
        <f t="shared" si="64"/>
        <v>881877</v>
      </c>
      <c r="X307" s="8">
        <f t="shared" si="65"/>
        <v>1673185</v>
      </c>
      <c r="Y307" s="11">
        <v>0</v>
      </c>
      <c r="Z307" s="6">
        <v>0</v>
      </c>
      <c r="AA307" s="8">
        <f t="shared" si="66"/>
        <v>1673185</v>
      </c>
      <c r="AB307" s="12">
        <v>0</v>
      </c>
      <c r="AC307" s="12">
        <v>0</v>
      </c>
      <c r="AD307" s="13">
        <f t="shared" si="67"/>
        <v>1673185</v>
      </c>
      <c r="AE307" s="8" t="e">
        <f>IF(#REF!=0," ",#REF!)</f>
        <v>#REF!</v>
      </c>
      <c r="AF307" s="39" t="str">
        <f t="shared" si="68"/>
        <v xml:space="preserve"> </v>
      </c>
      <c r="AG307" s="40" t="str">
        <f t="shared" si="69"/>
        <v xml:space="preserve"> </v>
      </c>
    </row>
    <row r="308" spans="1:33" ht="15.95" customHeight="1">
      <c r="A308" s="37" t="s">
        <v>0</v>
      </c>
      <c r="B308" s="37" t="s">
        <v>623</v>
      </c>
      <c r="C308" s="37" t="s">
        <v>120</v>
      </c>
      <c r="D308" s="37" t="s">
        <v>634</v>
      </c>
      <c r="E308" s="5">
        <v>739.74</v>
      </c>
      <c r="F308" s="2">
        <f t="shared" si="70"/>
        <v>1167309.72</v>
      </c>
      <c r="G308" s="35">
        <v>88399.94</v>
      </c>
      <c r="H308" s="7">
        <v>46287</v>
      </c>
      <c r="I308" s="2">
        <f t="shared" si="71"/>
        <v>34715.25</v>
      </c>
      <c r="J308" s="38">
        <v>67169</v>
      </c>
      <c r="K308" s="38">
        <v>0</v>
      </c>
      <c r="L308" s="38">
        <v>163976</v>
      </c>
      <c r="M308" s="38">
        <v>22583</v>
      </c>
      <c r="N308" s="2">
        <f t="shared" si="62"/>
        <v>376843.19</v>
      </c>
      <c r="O308" s="8">
        <f t="shared" si="63"/>
        <v>790467</v>
      </c>
      <c r="P308" s="30">
        <v>88</v>
      </c>
      <c r="Q308" s="30">
        <v>277</v>
      </c>
      <c r="R308" s="8">
        <f t="shared" si="72"/>
        <v>33883</v>
      </c>
      <c r="S308" s="9">
        <f t="shared" si="73"/>
        <v>54082.3914</v>
      </c>
      <c r="T308" s="36">
        <v>5717978</v>
      </c>
      <c r="U308" s="9">
        <f t="shared" si="74"/>
        <v>5717.9780000000001</v>
      </c>
      <c r="V308" s="9">
        <f t="shared" si="75"/>
        <v>48364.413399999998</v>
      </c>
      <c r="W308" s="8">
        <f t="shared" si="64"/>
        <v>967288</v>
      </c>
      <c r="X308" s="8">
        <f t="shared" si="65"/>
        <v>1791638</v>
      </c>
      <c r="Y308" s="11">
        <v>0</v>
      </c>
      <c r="Z308" s="6">
        <v>0</v>
      </c>
      <c r="AA308" s="8">
        <f t="shared" si="66"/>
        <v>1791638</v>
      </c>
      <c r="AB308" s="12">
        <v>0</v>
      </c>
      <c r="AC308" s="12">
        <v>0</v>
      </c>
      <c r="AD308" s="13">
        <f t="shared" si="67"/>
        <v>1791638</v>
      </c>
      <c r="AE308" s="8" t="e">
        <f>IF(#REF!=0," ",#REF!)</f>
        <v>#REF!</v>
      </c>
      <c r="AF308" s="39" t="str">
        <f t="shared" si="68"/>
        <v xml:space="preserve"> </v>
      </c>
      <c r="AG308" s="40" t="str">
        <f t="shared" si="69"/>
        <v xml:space="preserve"> </v>
      </c>
    </row>
    <row r="309" spans="1:33" ht="15.95" customHeight="1">
      <c r="A309" s="37" t="s">
        <v>0</v>
      </c>
      <c r="B309" s="37" t="s">
        <v>623</v>
      </c>
      <c r="C309" s="37" t="s">
        <v>43</v>
      </c>
      <c r="D309" s="37" t="s">
        <v>635</v>
      </c>
      <c r="E309" s="5">
        <v>568.78</v>
      </c>
      <c r="F309" s="2">
        <f t="shared" si="70"/>
        <v>897534.84</v>
      </c>
      <c r="G309" s="35">
        <v>121430.54</v>
      </c>
      <c r="H309" s="7">
        <v>25880</v>
      </c>
      <c r="I309" s="2">
        <f t="shared" si="71"/>
        <v>19410</v>
      </c>
      <c r="J309" s="38">
        <v>38323</v>
      </c>
      <c r="K309" s="38">
        <v>0</v>
      </c>
      <c r="L309" s="38">
        <v>116949</v>
      </c>
      <c r="M309" s="38">
        <v>50767</v>
      </c>
      <c r="N309" s="2">
        <f t="shared" si="62"/>
        <v>346879.54</v>
      </c>
      <c r="O309" s="8">
        <f t="shared" si="63"/>
        <v>550655</v>
      </c>
      <c r="P309" s="30">
        <v>130</v>
      </c>
      <c r="Q309" s="30">
        <v>231</v>
      </c>
      <c r="R309" s="8">
        <f t="shared" si="72"/>
        <v>41742</v>
      </c>
      <c r="S309" s="9">
        <f t="shared" si="73"/>
        <v>41583.505799999999</v>
      </c>
      <c r="T309" s="36">
        <v>7739652</v>
      </c>
      <c r="U309" s="9">
        <f t="shared" si="74"/>
        <v>7739.652</v>
      </c>
      <c r="V309" s="9">
        <f t="shared" si="75"/>
        <v>33843.853799999997</v>
      </c>
      <c r="W309" s="8">
        <f t="shared" si="64"/>
        <v>676877</v>
      </c>
      <c r="X309" s="8">
        <f t="shared" si="65"/>
        <v>1269274</v>
      </c>
      <c r="Y309" s="11">
        <v>0</v>
      </c>
      <c r="Z309" s="6">
        <v>0</v>
      </c>
      <c r="AA309" s="8">
        <f t="shared" si="66"/>
        <v>1269274</v>
      </c>
      <c r="AB309" s="12">
        <v>0</v>
      </c>
      <c r="AC309" s="12">
        <v>0</v>
      </c>
      <c r="AD309" s="13">
        <f t="shared" si="67"/>
        <v>1269274</v>
      </c>
      <c r="AE309" s="8" t="e">
        <f>IF(#REF!=0," ",#REF!)</f>
        <v>#REF!</v>
      </c>
      <c r="AF309" s="39" t="str">
        <f t="shared" si="68"/>
        <v xml:space="preserve"> </v>
      </c>
      <c r="AG309" s="40" t="str">
        <f t="shared" si="69"/>
        <v xml:space="preserve"> </v>
      </c>
    </row>
    <row r="310" spans="1:33" ht="15.95" customHeight="1">
      <c r="A310" s="37" t="s">
        <v>0</v>
      </c>
      <c r="B310" s="37" t="s">
        <v>623</v>
      </c>
      <c r="C310" s="37" t="s">
        <v>140</v>
      </c>
      <c r="D310" s="37" t="s">
        <v>636</v>
      </c>
      <c r="E310" s="5">
        <v>2695.7</v>
      </c>
      <c r="F310" s="2">
        <f t="shared" si="70"/>
        <v>4253814.5999999996</v>
      </c>
      <c r="G310" s="35">
        <v>552383.17000000004</v>
      </c>
      <c r="H310" s="7">
        <v>167575</v>
      </c>
      <c r="I310" s="2">
        <f t="shared" si="71"/>
        <v>125681.25</v>
      </c>
      <c r="J310" s="38">
        <v>243568</v>
      </c>
      <c r="K310" s="38">
        <v>0</v>
      </c>
      <c r="L310" s="38">
        <v>569261</v>
      </c>
      <c r="M310" s="38">
        <v>106606</v>
      </c>
      <c r="N310" s="2">
        <f t="shared" si="62"/>
        <v>1597499.42</v>
      </c>
      <c r="O310" s="8">
        <f t="shared" si="63"/>
        <v>2656315</v>
      </c>
      <c r="P310" s="30">
        <v>75</v>
      </c>
      <c r="Q310" s="30">
        <v>915</v>
      </c>
      <c r="R310" s="8">
        <f t="shared" si="72"/>
        <v>95389</v>
      </c>
      <c r="S310" s="9">
        <f t="shared" si="73"/>
        <v>197082.62700000001</v>
      </c>
      <c r="T310" s="36">
        <v>35729830</v>
      </c>
      <c r="U310" s="9">
        <f t="shared" si="74"/>
        <v>35729.83</v>
      </c>
      <c r="V310" s="9">
        <f t="shared" si="75"/>
        <v>161352.79700000002</v>
      </c>
      <c r="W310" s="8">
        <f t="shared" si="64"/>
        <v>3227056</v>
      </c>
      <c r="X310" s="8">
        <f t="shared" si="65"/>
        <v>5978760</v>
      </c>
      <c r="Y310" s="11">
        <v>0</v>
      </c>
      <c r="Z310" s="6">
        <v>0</v>
      </c>
      <c r="AA310" s="8">
        <f t="shared" si="66"/>
        <v>5978760</v>
      </c>
      <c r="AB310" s="12">
        <v>0</v>
      </c>
      <c r="AC310" s="12">
        <v>0</v>
      </c>
      <c r="AD310" s="13">
        <f t="shared" si="67"/>
        <v>5978760</v>
      </c>
      <c r="AE310" s="8" t="e">
        <f>IF(#REF!=0," ",#REF!)</f>
        <v>#REF!</v>
      </c>
      <c r="AF310" s="39" t="str">
        <f t="shared" si="68"/>
        <v xml:space="preserve"> </v>
      </c>
      <c r="AG310" s="40" t="str">
        <f t="shared" si="69"/>
        <v xml:space="preserve"> </v>
      </c>
    </row>
    <row r="311" spans="1:33" ht="15.95" customHeight="1">
      <c r="A311" s="37" t="s">
        <v>101</v>
      </c>
      <c r="B311" s="37" t="s">
        <v>637</v>
      </c>
      <c r="C311" s="37" t="s">
        <v>160</v>
      </c>
      <c r="D311" s="37" t="s">
        <v>638</v>
      </c>
      <c r="E311" s="5">
        <v>165.08</v>
      </c>
      <c r="F311" s="2">
        <f t="shared" si="70"/>
        <v>260496.24000000002</v>
      </c>
      <c r="G311" s="35">
        <v>10868.250000000002</v>
      </c>
      <c r="H311" s="7">
        <v>12339</v>
      </c>
      <c r="I311" s="2">
        <f t="shared" si="71"/>
        <v>9254.25</v>
      </c>
      <c r="J311" s="38">
        <v>11741</v>
      </c>
      <c r="K311" s="38">
        <v>0</v>
      </c>
      <c r="L311" s="38">
        <v>0</v>
      </c>
      <c r="M311" s="38">
        <v>0</v>
      </c>
      <c r="N311" s="2">
        <f t="shared" si="62"/>
        <v>31863.5</v>
      </c>
      <c r="O311" s="8">
        <f t="shared" si="63"/>
        <v>228633</v>
      </c>
      <c r="P311" s="30">
        <v>66</v>
      </c>
      <c r="Q311" s="30">
        <v>72</v>
      </c>
      <c r="R311" s="8">
        <f t="shared" si="72"/>
        <v>6605</v>
      </c>
      <c r="S311" s="9">
        <f t="shared" si="73"/>
        <v>12068.998799999999</v>
      </c>
      <c r="T311" s="36">
        <v>637434</v>
      </c>
      <c r="U311" s="9">
        <f t="shared" si="74"/>
        <v>637.43399999999997</v>
      </c>
      <c r="V311" s="9">
        <f t="shared" si="75"/>
        <v>11431.5648</v>
      </c>
      <c r="W311" s="8">
        <f t="shared" si="64"/>
        <v>228631</v>
      </c>
      <c r="X311" s="8">
        <f t="shared" si="65"/>
        <v>463869</v>
      </c>
      <c r="Y311" s="11">
        <v>0</v>
      </c>
      <c r="Z311" s="6">
        <v>0</v>
      </c>
      <c r="AA311" s="8">
        <f t="shared" si="66"/>
        <v>463869</v>
      </c>
      <c r="AB311" s="12">
        <v>0</v>
      </c>
      <c r="AC311" s="12">
        <v>0</v>
      </c>
      <c r="AD311" s="13">
        <f t="shared" si="67"/>
        <v>463869</v>
      </c>
      <c r="AE311" s="8" t="e">
        <f>IF(#REF!=0," ",#REF!)</f>
        <v>#REF!</v>
      </c>
      <c r="AF311" s="39" t="str">
        <f t="shared" si="68"/>
        <v xml:space="preserve"> </v>
      </c>
      <c r="AG311" s="40" t="str">
        <f t="shared" si="69"/>
        <v xml:space="preserve"> </v>
      </c>
    </row>
    <row r="312" spans="1:33" ht="15.95" customHeight="1">
      <c r="A312" s="37" t="s">
        <v>101</v>
      </c>
      <c r="B312" s="37" t="s">
        <v>637</v>
      </c>
      <c r="C312" s="37" t="s">
        <v>119</v>
      </c>
      <c r="D312" s="37" t="s">
        <v>639</v>
      </c>
      <c r="E312" s="5">
        <v>252.55</v>
      </c>
      <c r="F312" s="2">
        <f t="shared" si="70"/>
        <v>398523.9</v>
      </c>
      <c r="G312" s="35">
        <v>33863.32</v>
      </c>
      <c r="H312" s="7">
        <v>11190</v>
      </c>
      <c r="I312" s="2">
        <f t="shared" si="71"/>
        <v>8392.5</v>
      </c>
      <c r="J312" s="38">
        <v>14258</v>
      </c>
      <c r="K312" s="38">
        <v>0</v>
      </c>
      <c r="L312" s="38">
        <v>0</v>
      </c>
      <c r="M312" s="38">
        <v>22955</v>
      </c>
      <c r="N312" s="2">
        <f t="shared" si="62"/>
        <v>79468.820000000007</v>
      </c>
      <c r="O312" s="8">
        <f t="shared" si="63"/>
        <v>319055</v>
      </c>
      <c r="P312" s="30">
        <v>92</v>
      </c>
      <c r="Q312" s="30">
        <v>81</v>
      </c>
      <c r="R312" s="8">
        <f t="shared" si="72"/>
        <v>10358</v>
      </c>
      <c r="S312" s="9">
        <f t="shared" si="73"/>
        <v>18463.930499999999</v>
      </c>
      <c r="T312" s="36">
        <v>1941705</v>
      </c>
      <c r="U312" s="9">
        <f t="shared" si="74"/>
        <v>1941.7049999999999</v>
      </c>
      <c r="V312" s="9">
        <f t="shared" si="75"/>
        <v>16522.2255</v>
      </c>
      <c r="W312" s="8">
        <f t="shared" si="64"/>
        <v>330445</v>
      </c>
      <c r="X312" s="8">
        <f t="shared" si="65"/>
        <v>659858</v>
      </c>
      <c r="Y312" s="11">
        <v>0</v>
      </c>
      <c r="Z312" s="6">
        <v>0</v>
      </c>
      <c r="AA312" s="8">
        <f t="shared" si="66"/>
        <v>659858</v>
      </c>
      <c r="AB312" s="12">
        <v>0</v>
      </c>
      <c r="AC312" s="12">
        <v>0</v>
      </c>
      <c r="AD312" s="13">
        <f t="shared" si="67"/>
        <v>659858</v>
      </c>
      <c r="AE312" s="8" t="e">
        <f>IF(#REF!=0," ",#REF!)</f>
        <v>#REF!</v>
      </c>
      <c r="AF312" s="39" t="str">
        <f t="shared" si="68"/>
        <v xml:space="preserve"> </v>
      </c>
      <c r="AG312" s="40" t="str">
        <f t="shared" si="69"/>
        <v xml:space="preserve"> </v>
      </c>
    </row>
    <row r="313" spans="1:33" ht="15.95" customHeight="1">
      <c r="A313" s="37" t="s">
        <v>101</v>
      </c>
      <c r="B313" s="37" t="s">
        <v>637</v>
      </c>
      <c r="C313" s="37" t="s">
        <v>51</v>
      </c>
      <c r="D313" s="37" t="s">
        <v>640</v>
      </c>
      <c r="E313" s="5">
        <v>2112.37</v>
      </c>
      <c r="F313" s="2">
        <f t="shared" si="70"/>
        <v>3333319.86</v>
      </c>
      <c r="G313" s="35">
        <v>630272.17000000004</v>
      </c>
      <c r="H313" s="7">
        <v>139205</v>
      </c>
      <c r="I313" s="2">
        <f t="shared" si="71"/>
        <v>104403.75</v>
      </c>
      <c r="J313" s="38">
        <v>180283</v>
      </c>
      <c r="K313" s="38">
        <v>47598</v>
      </c>
      <c r="L313" s="38">
        <v>400650</v>
      </c>
      <c r="M313" s="38">
        <v>71746</v>
      </c>
      <c r="N313" s="2">
        <f t="shared" si="62"/>
        <v>1434952.92</v>
      </c>
      <c r="O313" s="8">
        <f t="shared" si="63"/>
        <v>1898367</v>
      </c>
      <c r="P313" s="30">
        <v>59</v>
      </c>
      <c r="Q313" s="30">
        <v>1109</v>
      </c>
      <c r="R313" s="8">
        <f t="shared" si="72"/>
        <v>90949</v>
      </c>
      <c r="S313" s="9">
        <f t="shared" si="73"/>
        <v>154435.3707</v>
      </c>
      <c r="T313" s="36">
        <v>40953357</v>
      </c>
      <c r="U313" s="9">
        <f t="shared" si="74"/>
        <v>40953.357000000004</v>
      </c>
      <c r="V313" s="9">
        <f t="shared" si="75"/>
        <v>113482.0137</v>
      </c>
      <c r="W313" s="8">
        <f t="shared" si="64"/>
        <v>2269640</v>
      </c>
      <c r="X313" s="8">
        <f t="shared" si="65"/>
        <v>4258956</v>
      </c>
      <c r="Y313" s="11">
        <v>0</v>
      </c>
      <c r="Z313" s="6">
        <v>0</v>
      </c>
      <c r="AA313" s="8">
        <f t="shared" si="66"/>
        <v>4258956</v>
      </c>
      <c r="AB313" s="12">
        <v>0</v>
      </c>
      <c r="AC313" s="12">
        <v>0</v>
      </c>
      <c r="AD313" s="13">
        <f t="shared" si="67"/>
        <v>4258956</v>
      </c>
      <c r="AE313" s="8" t="e">
        <f>IF(#REF!=0," ",#REF!)</f>
        <v>#REF!</v>
      </c>
      <c r="AF313" s="39" t="str">
        <f t="shared" si="68"/>
        <v xml:space="preserve"> </v>
      </c>
      <c r="AG313" s="40" t="str">
        <f t="shared" si="69"/>
        <v xml:space="preserve"> </v>
      </c>
    </row>
    <row r="314" spans="1:33" ht="15.95" customHeight="1">
      <c r="A314" s="37" t="s">
        <v>101</v>
      </c>
      <c r="B314" s="37" t="s">
        <v>637</v>
      </c>
      <c r="C314" s="37" t="s">
        <v>87</v>
      </c>
      <c r="D314" s="37" t="s">
        <v>641</v>
      </c>
      <c r="E314" s="5">
        <v>2658.86</v>
      </c>
      <c r="F314" s="2">
        <f t="shared" si="70"/>
        <v>4195681.08</v>
      </c>
      <c r="G314" s="35">
        <v>724109.28</v>
      </c>
      <c r="H314" s="7">
        <v>169480</v>
      </c>
      <c r="I314" s="2">
        <f t="shared" si="71"/>
        <v>127110</v>
      </c>
      <c r="J314" s="38">
        <v>219807</v>
      </c>
      <c r="K314" s="38">
        <v>57602</v>
      </c>
      <c r="L314" s="38">
        <v>536087</v>
      </c>
      <c r="M314" s="38">
        <v>193653</v>
      </c>
      <c r="N314" s="2">
        <f t="shared" si="62"/>
        <v>1858368.28</v>
      </c>
      <c r="O314" s="8">
        <f t="shared" si="63"/>
        <v>2337313</v>
      </c>
      <c r="P314" s="30">
        <v>68</v>
      </c>
      <c r="Q314" s="30">
        <v>1067</v>
      </c>
      <c r="R314" s="8">
        <f t="shared" si="72"/>
        <v>100853</v>
      </c>
      <c r="S314" s="9">
        <f t="shared" si="73"/>
        <v>194389.25459999999</v>
      </c>
      <c r="T314" s="36">
        <v>46118428</v>
      </c>
      <c r="U314" s="9">
        <f t="shared" si="74"/>
        <v>46118.428</v>
      </c>
      <c r="V314" s="9">
        <f t="shared" si="75"/>
        <v>148270.82659999997</v>
      </c>
      <c r="W314" s="8">
        <f t="shared" si="64"/>
        <v>2965417</v>
      </c>
      <c r="X314" s="8">
        <f t="shared" si="65"/>
        <v>5403583</v>
      </c>
      <c r="Y314" s="11">
        <v>0</v>
      </c>
      <c r="Z314" s="6">
        <v>0</v>
      </c>
      <c r="AA314" s="8">
        <f t="shared" si="66"/>
        <v>5403583</v>
      </c>
      <c r="AB314" s="12">
        <v>0</v>
      </c>
      <c r="AC314" s="12">
        <v>0</v>
      </c>
      <c r="AD314" s="13">
        <f t="shared" si="67"/>
        <v>5403583</v>
      </c>
      <c r="AE314" s="8" t="e">
        <f>IF(#REF!=0," ",#REF!)</f>
        <v>#REF!</v>
      </c>
      <c r="AF314" s="39" t="str">
        <f t="shared" si="68"/>
        <v xml:space="preserve"> </v>
      </c>
      <c r="AG314" s="40" t="str">
        <f t="shared" si="69"/>
        <v xml:space="preserve"> </v>
      </c>
    </row>
    <row r="315" spans="1:33" ht="15.95" customHeight="1">
      <c r="A315" s="37" t="s">
        <v>101</v>
      </c>
      <c r="B315" s="37" t="s">
        <v>637</v>
      </c>
      <c r="C315" s="37" t="s">
        <v>174</v>
      </c>
      <c r="D315" s="37" t="s">
        <v>642</v>
      </c>
      <c r="E315" s="5">
        <v>412.92</v>
      </c>
      <c r="F315" s="2">
        <f t="shared" si="70"/>
        <v>651587.76</v>
      </c>
      <c r="G315" s="35">
        <v>94517.32</v>
      </c>
      <c r="H315" s="7">
        <v>28202</v>
      </c>
      <c r="I315" s="2">
        <f t="shared" si="71"/>
        <v>21151.5</v>
      </c>
      <c r="J315" s="38">
        <v>34649</v>
      </c>
      <c r="K315" s="38">
        <v>7850</v>
      </c>
      <c r="L315" s="38">
        <v>131131</v>
      </c>
      <c r="M315" s="38">
        <v>40623</v>
      </c>
      <c r="N315" s="2">
        <f t="shared" si="62"/>
        <v>329921.82</v>
      </c>
      <c r="O315" s="8">
        <f t="shared" si="63"/>
        <v>321666</v>
      </c>
      <c r="P315" s="30">
        <v>90</v>
      </c>
      <c r="Q315" s="30">
        <v>197</v>
      </c>
      <c r="R315" s="8">
        <f t="shared" si="72"/>
        <v>24645</v>
      </c>
      <c r="S315" s="9">
        <f t="shared" si="73"/>
        <v>30188.581200000001</v>
      </c>
      <c r="T315" s="36">
        <v>5808848</v>
      </c>
      <c r="U315" s="9">
        <f t="shared" si="74"/>
        <v>5808.848</v>
      </c>
      <c r="V315" s="9">
        <f t="shared" si="75"/>
        <v>24379.733200000002</v>
      </c>
      <c r="W315" s="8">
        <f t="shared" si="64"/>
        <v>487595</v>
      </c>
      <c r="X315" s="8">
        <f t="shared" si="65"/>
        <v>833906</v>
      </c>
      <c r="Y315" s="11">
        <v>0</v>
      </c>
      <c r="Z315" s="6">
        <v>0</v>
      </c>
      <c r="AA315" s="8">
        <f t="shared" si="66"/>
        <v>833906</v>
      </c>
      <c r="AB315" s="12">
        <v>0</v>
      </c>
      <c r="AC315" s="12">
        <v>0</v>
      </c>
      <c r="AD315" s="13">
        <f t="shared" si="67"/>
        <v>833906</v>
      </c>
      <c r="AE315" s="8" t="e">
        <f>IF(#REF!=0," ",#REF!)</f>
        <v>#REF!</v>
      </c>
      <c r="AF315" s="39" t="str">
        <f t="shared" si="68"/>
        <v xml:space="preserve"> </v>
      </c>
      <c r="AG315" s="40" t="str">
        <f t="shared" si="69"/>
        <v xml:space="preserve"> </v>
      </c>
    </row>
    <row r="316" spans="1:33" ht="15.95" customHeight="1">
      <c r="A316" s="37" t="s">
        <v>101</v>
      </c>
      <c r="B316" s="37" t="s">
        <v>637</v>
      </c>
      <c r="C316" s="37" t="s">
        <v>235</v>
      </c>
      <c r="D316" s="37" t="s">
        <v>643</v>
      </c>
      <c r="E316" s="5">
        <v>444.43</v>
      </c>
      <c r="F316" s="2">
        <f t="shared" si="70"/>
        <v>701310.54</v>
      </c>
      <c r="G316" s="35">
        <v>70676.459999999992</v>
      </c>
      <c r="H316" s="7">
        <v>22168</v>
      </c>
      <c r="I316" s="2">
        <f t="shared" si="71"/>
        <v>16626</v>
      </c>
      <c r="J316" s="38">
        <v>33069</v>
      </c>
      <c r="K316" s="38">
        <v>8042</v>
      </c>
      <c r="L316" s="38">
        <v>57088</v>
      </c>
      <c r="M316" s="38">
        <v>49639</v>
      </c>
      <c r="N316" s="2">
        <f t="shared" si="62"/>
        <v>235140.46</v>
      </c>
      <c r="O316" s="8">
        <f t="shared" si="63"/>
        <v>466170</v>
      </c>
      <c r="P316" s="30">
        <v>152</v>
      </c>
      <c r="Q316" s="30">
        <v>47</v>
      </c>
      <c r="R316" s="8">
        <f t="shared" si="72"/>
        <v>9930</v>
      </c>
      <c r="S316" s="9">
        <f t="shared" si="73"/>
        <v>32492.277300000002</v>
      </c>
      <c r="T316" s="36">
        <v>4194449</v>
      </c>
      <c r="U316" s="9">
        <f t="shared" si="74"/>
        <v>4194.4489999999996</v>
      </c>
      <c r="V316" s="9">
        <f t="shared" si="75"/>
        <v>28297.828300000001</v>
      </c>
      <c r="W316" s="8">
        <f t="shared" si="64"/>
        <v>565957</v>
      </c>
      <c r="X316" s="8">
        <f t="shared" si="65"/>
        <v>1042057</v>
      </c>
      <c r="Y316" s="11">
        <v>0</v>
      </c>
      <c r="Z316" s="6">
        <v>0</v>
      </c>
      <c r="AA316" s="8">
        <f t="shared" si="66"/>
        <v>1042057</v>
      </c>
      <c r="AB316" s="12">
        <v>0</v>
      </c>
      <c r="AC316" s="12">
        <v>0</v>
      </c>
      <c r="AD316" s="13">
        <f t="shared" si="67"/>
        <v>1042057</v>
      </c>
      <c r="AE316" s="8" t="e">
        <f>IF(#REF!=0," ",#REF!)</f>
        <v>#REF!</v>
      </c>
      <c r="AF316" s="39" t="str">
        <f t="shared" si="68"/>
        <v xml:space="preserve"> </v>
      </c>
      <c r="AG316" s="40" t="str">
        <f t="shared" si="69"/>
        <v xml:space="preserve"> </v>
      </c>
    </row>
    <row r="317" spans="1:33" ht="15.95" customHeight="1">
      <c r="A317" s="37" t="s">
        <v>6</v>
      </c>
      <c r="B317" s="37" t="s">
        <v>644</v>
      </c>
      <c r="C317" s="37" t="s">
        <v>51</v>
      </c>
      <c r="D317" s="37" t="s">
        <v>645</v>
      </c>
      <c r="E317" s="5">
        <v>2348.63</v>
      </c>
      <c r="F317" s="2">
        <f t="shared" si="70"/>
        <v>3706138.14</v>
      </c>
      <c r="G317" s="35">
        <v>476012.10000000003</v>
      </c>
      <c r="H317" s="7">
        <v>137121</v>
      </c>
      <c r="I317" s="2">
        <f t="shared" si="71"/>
        <v>102840.75</v>
      </c>
      <c r="J317" s="38">
        <v>200786</v>
      </c>
      <c r="K317" s="38">
        <v>99030</v>
      </c>
      <c r="L317" s="38">
        <v>505005</v>
      </c>
      <c r="M317" s="38">
        <v>57957</v>
      </c>
      <c r="N317" s="2">
        <f t="shared" si="62"/>
        <v>1441630.85</v>
      </c>
      <c r="O317" s="8">
        <f t="shared" si="63"/>
        <v>2264507</v>
      </c>
      <c r="P317" s="30">
        <v>62</v>
      </c>
      <c r="Q317" s="30">
        <v>721</v>
      </c>
      <c r="R317" s="8">
        <f t="shared" si="72"/>
        <v>62136</v>
      </c>
      <c r="S317" s="9">
        <f t="shared" si="73"/>
        <v>171708.33929999999</v>
      </c>
      <c r="T317" s="36">
        <v>29529286</v>
      </c>
      <c r="U317" s="9">
        <f t="shared" si="74"/>
        <v>29529.286</v>
      </c>
      <c r="V317" s="9">
        <f t="shared" si="75"/>
        <v>142179.0533</v>
      </c>
      <c r="W317" s="8">
        <f t="shared" si="64"/>
        <v>2843581</v>
      </c>
      <c r="X317" s="8">
        <f t="shared" si="65"/>
        <v>5170224</v>
      </c>
      <c r="Y317" s="11">
        <v>0</v>
      </c>
      <c r="Z317" s="6">
        <v>0</v>
      </c>
      <c r="AA317" s="8">
        <f t="shared" si="66"/>
        <v>5170224</v>
      </c>
      <c r="AB317" s="12">
        <v>0</v>
      </c>
      <c r="AC317" s="12">
        <v>0</v>
      </c>
      <c r="AD317" s="13">
        <f t="shared" si="67"/>
        <v>5170224</v>
      </c>
      <c r="AE317" s="8" t="e">
        <f>IF(#REF!=0," ",#REF!)</f>
        <v>#REF!</v>
      </c>
      <c r="AF317" s="39" t="str">
        <f t="shared" si="68"/>
        <v xml:space="preserve"> </v>
      </c>
      <c r="AG317" s="40" t="str">
        <f t="shared" si="69"/>
        <v xml:space="preserve"> </v>
      </c>
    </row>
    <row r="318" spans="1:33" ht="15.95" customHeight="1">
      <c r="A318" s="37" t="s">
        <v>6</v>
      </c>
      <c r="B318" s="37" t="s">
        <v>644</v>
      </c>
      <c r="C318" s="37" t="s">
        <v>114</v>
      </c>
      <c r="D318" s="37" t="s">
        <v>646</v>
      </c>
      <c r="E318" s="5">
        <v>1619.85</v>
      </c>
      <c r="F318" s="2">
        <f t="shared" si="70"/>
        <v>2556123.2999999998</v>
      </c>
      <c r="G318" s="35">
        <v>488252.95</v>
      </c>
      <c r="H318" s="7">
        <v>97273</v>
      </c>
      <c r="I318" s="2">
        <f t="shared" si="71"/>
        <v>72954.75</v>
      </c>
      <c r="J318" s="38">
        <v>142693</v>
      </c>
      <c r="K318" s="38">
        <v>70207</v>
      </c>
      <c r="L318" s="38">
        <v>316636</v>
      </c>
      <c r="M318" s="38">
        <v>6750</v>
      </c>
      <c r="N318" s="2">
        <f t="shared" si="62"/>
        <v>1097493.7</v>
      </c>
      <c r="O318" s="8">
        <f t="shared" si="63"/>
        <v>1458630</v>
      </c>
      <c r="P318" s="30">
        <v>75</v>
      </c>
      <c r="Q318" s="30">
        <v>688</v>
      </c>
      <c r="R318" s="8">
        <f t="shared" si="72"/>
        <v>71724</v>
      </c>
      <c r="S318" s="9">
        <f t="shared" si="73"/>
        <v>118427.2335</v>
      </c>
      <c r="T318" s="36">
        <v>30253652</v>
      </c>
      <c r="U318" s="9">
        <f t="shared" si="74"/>
        <v>30253.651999999998</v>
      </c>
      <c r="V318" s="9">
        <f t="shared" si="75"/>
        <v>88173.5815</v>
      </c>
      <c r="W318" s="8">
        <f t="shared" si="64"/>
        <v>1763472</v>
      </c>
      <c r="X318" s="8">
        <f t="shared" si="65"/>
        <v>3293826</v>
      </c>
      <c r="Y318" s="11">
        <v>0</v>
      </c>
      <c r="Z318" s="6">
        <v>0</v>
      </c>
      <c r="AA318" s="8">
        <f t="shared" si="66"/>
        <v>3293826</v>
      </c>
      <c r="AB318" s="12">
        <v>0</v>
      </c>
      <c r="AC318" s="12">
        <v>0</v>
      </c>
      <c r="AD318" s="13">
        <f t="shared" si="67"/>
        <v>3293826</v>
      </c>
      <c r="AE318" s="8" t="e">
        <f>IF(#REF!=0," ",#REF!)</f>
        <v>#REF!</v>
      </c>
      <c r="AF318" s="39" t="str">
        <f t="shared" si="68"/>
        <v xml:space="preserve"> </v>
      </c>
      <c r="AG318" s="40" t="str">
        <f t="shared" si="69"/>
        <v xml:space="preserve"> </v>
      </c>
    </row>
    <row r="319" spans="1:33" ht="15.95" customHeight="1">
      <c r="A319" s="37" t="s">
        <v>247</v>
      </c>
      <c r="B319" s="37" t="s">
        <v>647</v>
      </c>
      <c r="C319" s="37" t="s">
        <v>209</v>
      </c>
      <c r="D319" s="37" t="s">
        <v>648</v>
      </c>
      <c r="E319" s="5">
        <v>257</v>
      </c>
      <c r="F319" s="2">
        <f t="shared" si="70"/>
        <v>405546</v>
      </c>
      <c r="G319" s="35">
        <v>47897.36</v>
      </c>
      <c r="H319" s="7">
        <v>18778</v>
      </c>
      <c r="I319" s="2">
        <f t="shared" si="71"/>
        <v>14083.5</v>
      </c>
      <c r="J319" s="38">
        <v>18951</v>
      </c>
      <c r="K319" s="38">
        <v>0</v>
      </c>
      <c r="L319" s="38">
        <v>0</v>
      </c>
      <c r="M319" s="38">
        <v>11690</v>
      </c>
      <c r="N319" s="2">
        <f t="shared" si="62"/>
        <v>92621.86</v>
      </c>
      <c r="O319" s="8">
        <f t="shared" si="63"/>
        <v>312924</v>
      </c>
      <c r="P319" s="30">
        <v>88</v>
      </c>
      <c r="Q319" s="30">
        <v>85</v>
      </c>
      <c r="R319" s="8">
        <f t="shared" si="72"/>
        <v>10397</v>
      </c>
      <c r="S319" s="9">
        <f t="shared" si="73"/>
        <v>18789.27</v>
      </c>
      <c r="T319" s="36">
        <v>2817492</v>
      </c>
      <c r="U319" s="9">
        <f t="shared" si="74"/>
        <v>2817.4920000000002</v>
      </c>
      <c r="V319" s="9">
        <f t="shared" si="75"/>
        <v>15971.778</v>
      </c>
      <c r="W319" s="8">
        <f t="shared" si="64"/>
        <v>319436</v>
      </c>
      <c r="X319" s="8">
        <f t="shared" si="65"/>
        <v>642757</v>
      </c>
      <c r="Y319" s="11">
        <v>0</v>
      </c>
      <c r="Z319" s="6">
        <v>0</v>
      </c>
      <c r="AA319" s="8">
        <f t="shared" si="66"/>
        <v>642757</v>
      </c>
      <c r="AB319" s="12">
        <v>0</v>
      </c>
      <c r="AC319" s="12">
        <v>0</v>
      </c>
      <c r="AD319" s="13">
        <f t="shared" si="67"/>
        <v>642757</v>
      </c>
      <c r="AE319" s="8" t="e">
        <f>IF(#REF!=0," ",#REF!)</f>
        <v>#REF!</v>
      </c>
      <c r="AF319" s="39" t="str">
        <f t="shared" si="68"/>
        <v xml:space="preserve"> </v>
      </c>
      <c r="AG319" s="40" t="str">
        <f t="shared" si="69"/>
        <v xml:space="preserve"> </v>
      </c>
    </row>
    <row r="320" spans="1:33" ht="15.95" customHeight="1">
      <c r="A320" s="37" t="s">
        <v>247</v>
      </c>
      <c r="B320" s="37" t="s">
        <v>647</v>
      </c>
      <c r="C320" s="37" t="s">
        <v>192</v>
      </c>
      <c r="D320" s="37" t="s">
        <v>649</v>
      </c>
      <c r="E320" s="5">
        <v>1499.58</v>
      </c>
      <c r="F320" s="2">
        <f t="shared" si="70"/>
        <v>2366337.2399999998</v>
      </c>
      <c r="G320" s="35">
        <v>351236.98</v>
      </c>
      <c r="H320" s="7">
        <v>132572</v>
      </c>
      <c r="I320" s="2">
        <f t="shared" si="71"/>
        <v>99429</v>
      </c>
      <c r="J320" s="38">
        <v>133717</v>
      </c>
      <c r="K320" s="38">
        <v>2702</v>
      </c>
      <c r="L320" s="38">
        <v>351459</v>
      </c>
      <c r="M320" s="38">
        <v>48251</v>
      </c>
      <c r="N320" s="2">
        <f t="shared" si="62"/>
        <v>986794.98</v>
      </c>
      <c r="O320" s="8">
        <f t="shared" si="63"/>
        <v>1379542</v>
      </c>
      <c r="P320" s="30">
        <v>66</v>
      </c>
      <c r="Q320" s="30">
        <v>679</v>
      </c>
      <c r="R320" s="8">
        <f t="shared" si="72"/>
        <v>62291</v>
      </c>
      <c r="S320" s="9">
        <f t="shared" si="73"/>
        <v>109634.2938</v>
      </c>
      <c r="T320" s="36">
        <v>21901675</v>
      </c>
      <c r="U320" s="9">
        <f t="shared" si="74"/>
        <v>21901.674999999999</v>
      </c>
      <c r="V320" s="9">
        <f t="shared" si="75"/>
        <v>87732.618799999997</v>
      </c>
      <c r="W320" s="8">
        <f t="shared" si="64"/>
        <v>1754652</v>
      </c>
      <c r="X320" s="8">
        <f t="shared" si="65"/>
        <v>3196485</v>
      </c>
      <c r="Y320" s="11">
        <v>0</v>
      </c>
      <c r="Z320" s="6">
        <v>0</v>
      </c>
      <c r="AA320" s="8">
        <f t="shared" si="66"/>
        <v>3196485</v>
      </c>
      <c r="AB320" s="12">
        <v>0</v>
      </c>
      <c r="AC320" s="12">
        <v>0</v>
      </c>
      <c r="AD320" s="13">
        <f t="shared" si="67"/>
        <v>3196485</v>
      </c>
      <c r="AE320" s="8" t="e">
        <f>IF(#REF!=0," ",#REF!)</f>
        <v>#REF!</v>
      </c>
      <c r="AF320" s="39" t="str">
        <f t="shared" si="68"/>
        <v xml:space="preserve"> </v>
      </c>
      <c r="AG320" s="40" t="str">
        <f t="shared" si="69"/>
        <v xml:space="preserve"> </v>
      </c>
    </row>
    <row r="321" spans="1:33" ht="15.95" customHeight="1">
      <c r="A321" s="37" t="s">
        <v>247</v>
      </c>
      <c r="B321" s="37" t="s">
        <v>647</v>
      </c>
      <c r="C321" s="37" t="s">
        <v>96</v>
      </c>
      <c r="D321" s="37" t="s">
        <v>650</v>
      </c>
      <c r="E321" s="5">
        <v>2834.71</v>
      </c>
      <c r="F321" s="2">
        <f t="shared" si="70"/>
        <v>4473172.38</v>
      </c>
      <c r="G321" s="35">
        <v>1836811.27</v>
      </c>
      <c r="H321" s="7">
        <v>263699</v>
      </c>
      <c r="I321" s="2">
        <f t="shared" si="71"/>
        <v>197774.25</v>
      </c>
      <c r="J321" s="38">
        <v>266266</v>
      </c>
      <c r="K321" s="38">
        <v>5367</v>
      </c>
      <c r="L321" s="38">
        <v>552337</v>
      </c>
      <c r="M321" s="38">
        <v>31192</v>
      </c>
      <c r="N321" s="2">
        <f t="shared" si="62"/>
        <v>2889747.52</v>
      </c>
      <c r="O321" s="8">
        <f t="shared" si="63"/>
        <v>1583425</v>
      </c>
      <c r="P321" s="30">
        <v>33</v>
      </c>
      <c r="Q321" s="30">
        <v>1705</v>
      </c>
      <c r="R321" s="8">
        <f t="shared" si="72"/>
        <v>78208</v>
      </c>
      <c r="S321" s="9">
        <f t="shared" si="73"/>
        <v>207245.64809999999</v>
      </c>
      <c r="T321" s="36">
        <v>121187782</v>
      </c>
      <c r="U321" s="9">
        <f t="shared" si="74"/>
        <v>121187.78200000001</v>
      </c>
      <c r="V321" s="9">
        <f t="shared" si="75"/>
        <v>86057.866099999985</v>
      </c>
      <c r="W321" s="8">
        <f t="shared" si="64"/>
        <v>1721157</v>
      </c>
      <c r="X321" s="8">
        <f t="shared" si="65"/>
        <v>3382790</v>
      </c>
      <c r="Y321" s="11">
        <v>0</v>
      </c>
      <c r="Z321" s="6">
        <v>0</v>
      </c>
      <c r="AA321" s="8">
        <f t="shared" si="66"/>
        <v>3382790</v>
      </c>
      <c r="AB321" s="12">
        <v>0</v>
      </c>
      <c r="AC321" s="12">
        <v>0</v>
      </c>
      <c r="AD321" s="13">
        <f t="shared" si="67"/>
        <v>3382790</v>
      </c>
      <c r="AE321" s="8" t="e">
        <f>IF(#REF!=0," ",#REF!)</f>
        <v>#REF!</v>
      </c>
      <c r="AF321" s="39" t="str">
        <f t="shared" si="68"/>
        <v xml:space="preserve"> </v>
      </c>
      <c r="AG321" s="40" t="str">
        <f t="shared" si="69"/>
        <v xml:space="preserve"> </v>
      </c>
    </row>
    <row r="322" spans="1:33" ht="15.95" customHeight="1">
      <c r="A322" s="37" t="s">
        <v>247</v>
      </c>
      <c r="B322" s="37" t="s">
        <v>647</v>
      </c>
      <c r="C322" s="37" t="s">
        <v>193</v>
      </c>
      <c r="D322" s="37" t="s">
        <v>651</v>
      </c>
      <c r="E322" s="5">
        <v>492.79</v>
      </c>
      <c r="F322" s="2">
        <f t="shared" si="70"/>
        <v>777622.62</v>
      </c>
      <c r="G322" s="35">
        <v>102985.59</v>
      </c>
      <c r="H322" s="7">
        <v>38103</v>
      </c>
      <c r="I322" s="2">
        <f t="shared" si="71"/>
        <v>28577.25</v>
      </c>
      <c r="J322" s="38">
        <v>38550</v>
      </c>
      <c r="K322" s="38">
        <v>774</v>
      </c>
      <c r="L322" s="38">
        <v>121096</v>
      </c>
      <c r="M322" s="38">
        <v>70533</v>
      </c>
      <c r="N322" s="2">
        <f t="shared" si="62"/>
        <v>362515.83999999997</v>
      </c>
      <c r="O322" s="8">
        <f t="shared" si="63"/>
        <v>415107</v>
      </c>
      <c r="P322" s="30">
        <v>88</v>
      </c>
      <c r="Q322" s="30">
        <v>148</v>
      </c>
      <c r="R322" s="8">
        <f t="shared" si="72"/>
        <v>18103</v>
      </c>
      <c r="S322" s="9">
        <f t="shared" si="73"/>
        <v>36027.876900000003</v>
      </c>
      <c r="T322" s="36">
        <v>6400596</v>
      </c>
      <c r="U322" s="9">
        <f t="shared" si="74"/>
        <v>6400.5959999999995</v>
      </c>
      <c r="V322" s="9">
        <f t="shared" si="75"/>
        <v>29627.280900000005</v>
      </c>
      <c r="W322" s="8">
        <f t="shared" si="64"/>
        <v>592546</v>
      </c>
      <c r="X322" s="8">
        <f t="shared" si="65"/>
        <v>1025756</v>
      </c>
      <c r="Y322" s="11">
        <v>0</v>
      </c>
      <c r="Z322" s="6">
        <v>0</v>
      </c>
      <c r="AA322" s="8">
        <f t="shared" si="66"/>
        <v>1025756</v>
      </c>
      <c r="AB322" s="12">
        <v>0</v>
      </c>
      <c r="AC322" s="12">
        <v>0</v>
      </c>
      <c r="AD322" s="13">
        <f t="shared" si="67"/>
        <v>1025756</v>
      </c>
      <c r="AE322" s="8" t="e">
        <f>IF(#REF!=0," ",#REF!)</f>
        <v>#REF!</v>
      </c>
      <c r="AF322" s="39" t="str">
        <f t="shared" si="68"/>
        <v xml:space="preserve"> </v>
      </c>
      <c r="AG322" s="40" t="str">
        <f t="shared" si="69"/>
        <v xml:space="preserve"> </v>
      </c>
    </row>
    <row r="323" spans="1:33" ht="15.95" customHeight="1">
      <c r="A323" s="37" t="s">
        <v>247</v>
      </c>
      <c r="B323" s="37" t="s">
        <v>647</v>
      </c>
      <c r="C323" s="37" t="s">
        <v>29</v>
      </c>
      <c r="D323" s="37" t="s">
        <v>652</v>
      </c>
      <c r="E323" s="5">
        <v>1144.04</v>
      </c>
      <c r="F323" s="2">
        <f t="shared" si="70"/>
        <v>1805295.1199999999</v>
      </c>
      <c r="G323" s="35">
        <v>123318.93</v>
      </c>
      <c r="H323" s="7">
        <v>104785</v>
      </c>
      <c r="I323" s="2">
        <f t="shared" si="71"/>
        <v>78588.75</v>
      </c>
      <c r="J323" s="38">
        <v>106173</v>
      </c>
      <c r="K323" s="38">
        <v>2128</v>
      </c>
      <c r="L323" s="38">
        <v>176306</v>
      </c>
      <c r="M323" s="38">
        <v>61198</v>
      </c>
      <c r="N323" s="2">
        <f t="shared" si="62"/>
        <v>547712.67999999993</v>
      </c>
      <c r="O323" s="8">
        <f t="shared" si="63"/>
        <v>1257582</v>
      </c>
      <c r="P323" s="30">
        <v>51</v>
      </c>
      <c r="Q323" s="30">
        <v>583</v>
      </c>
      <c r="R323" s="8">
        <f t="shared" si="72"/>
        <v>41329</v>
      </c>
      <c r="S323" s="9">
        <f t="shared" si="73"/>
        <v>83640.7644</v>
      </c>
      <c r="T323" s="36">
        <v>7393221</v>
      </c>
      <c r="U323" s="9">
        <f t="shared" si="74"/>
        <v>7393.2209999999995</v>
      </c>
      <c r="V323" s="9">
        <f t="shared" si="75"/>
        <v>76247.543399999995</v>
      </c>
      <c r="W323" s="8">
        <f t="shared" si="64"/>
        <v>1524951</v>
      </c>
      <c r="X323" s="8">
        <f t="shared" si="65"/>
        <v>2823862</v>
      </c>
      <c r="Y323" s="11">
        <v>0</v>
      </c>
      <c r="Z323" s="6">
        <v>0</v>
      </c>
      <c r="AA323" s="8">
        <f t="shared" si="66"/>
        <v>2823862</v>
      </c>
      <c r="AB323" s="12">
        <v>0</v>
      </c>
      <c r="AC323" s="12">
        <v>0</v>
      </c>
      <c r="AD323" s="13">
        <f t="shared" si="67"/>
        <v>2823862</v>
      </c>
      <c r="AE323" s="8" t="e">
        <f>IF(#REF!=0," ",#REF!)</f>
        <v>#REF!</v>
      </c>
      <c r="AF323" s="39" t="str">
        <f t="shared" si="68"/>
        <v xml:space="preserve"> </v>
      </c>
      <c r="AG323" s="40" t="str">
        <f t="shared" si="69"/>
        <v xml:space="preserve"> </v>
      </c>
    </row>
    <row r="324" spans="1:33" ht="15.95" customHeight="1">
      <c r="A324" s="37" t="s">
        <v>247</v>
      </c>
      <c r="B324" s="37" t="s">
        <v>647</v>
      </c>
      <c r="C324" s="37" t="s">
        <v>26</v>
      </c>
      <c r="D324" s="37" t="s">
        <v>653</v>
      </c>
      <c r="E324" s="5">
        <v>9990.48</v>
      </c>
      <c r="F324" s="2">
        <f t="shared" si="70"/>
        <v>15764977.439999999</v>
      </c>
      <c r="G324" s="35">
        <v>3911406.65</v>
      </c>
      <c r="H324" s="7">
        <v>912283</v>
      </c>
      <c r="I324" s="2">
        <f t="shared" si="71"/>
        <v>684212.25</v>
      </c>
      <c r="J324" s="38">
        <v>922839</v>
      </c>
      <c r="K324" s="38">
        <v>18544</v>
      </c>
      <c r="L324" s="38">
        <v>2479803</v>
      </c>
      <c r="M324" s="38">
        <v>83537</v>
      </c>
      <c r="N324" s="2">
        <f t="shared" ref="N324:N387" si="76">SUM(G324+I324+J324+K324+L324+M324)</f>
        <v>8100341.9000000004</v>
      </c>
      <c r="O324" s="8">
        <f t="shared" ref="O324:O387" si="77">IF(F324&gt;N324,ROUND(SUM(F324-N324),0),0)</f>
        <v>7664636</v>
      </c>
      <c r="P324" s="30">
        <v>33</v>
      </c>
      <c r="Q324" s="30">
        <v>4415</v>
      </c>
      <c r="R324" s="8">
        <f t="shared" si="72"/>
        <v>202516</v>
      </c>
      <c r="S324" s="9">
        <f t="shared" si="73"/>
        <v>730403.99280000001</v>
      </c>
      <c r="T324" s="36">
        <v>253987445</v>
      </c>
      <c r="U324" s="9">
        <f t="shared" si="74"/>
        <v>253987.44500000001</v>
      </c>
      <c r="V324" s="9">
        <f t="shared" si="75"/>
        <v>476416.5478</v>
      </c>
      <c r="W324" s="8">
        <f t="shared" ref="W324:W387" si="78">IF(V324&gt;0,ROUND(SUM(V324*$W$3),0),0)</f>
        <v>9528331</v>
      </c>
      <c r="X324" s="8">
        <f t="shared" ref="X324:X387" si="79">SUM(O324+R324+W324)</f>
        <v>17395483</v>
      </c>
      <c r="Y324" s="11">
        <v>0</v>
      </c>
      <c r="Z324" s="6">
        <v>0</v>
      </c>
      <c r="AA324" s="8">
        <f t="shared" ref="AA324:AA387" si="80">ROUND(X324+Z324,0)</f>
        <v>17395483</v>
      </c>
      <c r="AB324" s="12">
        <v>0</v>
      </c>
      <c r="AC324" s="12">
        <v>0</v>
      </c>
      <c r="AD324" s="13">
        <f t="shared" ref="AD324:AD387" si="81">SUM(AA324+AB324-AC324)</f>
        <v>17395483</v>
      </c>
      <c r="AE324" s="8" t="e">
        <f>IF(#REF!=0," ",#REF!)</f>
        <v>#REF!</v>
      </c>
      <c r="AF324" s="39" t="str">
        <f t="shared" ref="AF324:AF387" si="82">IF(O324&gt;0," ",1)</f>
        <v xml:space="preserve"> </v>
      </c>
      <c r="AG324" s="40" t="str">
        <f t="shared" ref="AG324:AG387" si="83">IF(W324&gt;0," ",1)</f>
        <v xml:space="preserve"> </v>
      </c>
    </row>
    <row r="325" spans="1:33" ht="15.95" customHeight="1">
      <c r="A325" s="37" t="s">
        <v>247</v>
      </c>
      <c r="B325" s="37" t="s">
        <v>647</v>
      </c>
      <c r="C325" s="37" t="s">
        <v>17</v>
      </c>
      <c r="D325" s="37" t="s">
        <v>654</v>
      </c>
      <c r="E325" s="5">
        <v>2706.13</v>
      </c>
      <c r="F325" s="2">
        <f t="shared" ref="F325:F388" si="84">SUM(E325*$F$3)</f>
        <v>4270273.1400000006</v>
      </c>
      <c r="G325" s="35">
        <v>693105.06</v>
      </c>
      <c r="H325" s="7">
        <v>258283</v>
      </c>
      <c r="I325" s="2">
        <f t="shared" ref="I325:I390" si="85">ROUND(H325*0.75,2)</f>
        <v>193712.25</v>
      </c>
      <c r="J325" s="38">
        <v>260771</v>
      </c>
      <c r="K325" s="38">
        <v>5257</v>
      </c>
      <c r="L325" s="38">
        <v>540484</v>
      </c>
      <c r="M325" s="38">
        <v>12826</v>
      </c>
      <c r="N325" s="2">
        <f t="shared" si="76"/>
        <v>1706155.31</v>
      </c>
      <c r="O325" s="8">
        <f t="shared" si="77"/>
        <v>2564118</v>
      </c>
      <c r="P325" s="30">
        <v>33</v>
      </c>
      <c r="Q325" s="30">
        <v>1634</v>
      </c>
      <c r="R325" s="8">
        <f t="shared" ref="R325:R390" si="86">ROUND(SUM(P325*Q325*1.39),0)</f>
        <v>74952</v>
      </c>
      <c r="S325" s="9">
        <f t="shared" ref="S325:S388" si="87">ROUND(SUM(E325*$S$3),4)</f>
        <v>197845.1643</v>
      </c>
      <c r="T325" s="36">
        <v>44062623</v>
      </c>
      <c r="U325" s="9">
        <f t="shared" si="74"/>
        <v>44062.623</v>
      </c>
      <c r="V325" s="9">
        <f t="shared" si="75"/>
        <v>153782.54130000001</v>
      </c>
      <c r="W325" s="8">
        <f t="shared" si="78"/>
        <v>3075651</v>
      </c>
      <c r="X325" s="8">
        <f t="shared" si="79"/>
        <v>5714721</v>
      </c>
      <c r="Y325" s="11">
        <v>0</v>
      </c>
      <c r="Z325" s="6">
        <v>0</v>
      </c>
      <c r="AA325" s="8">
        <f t="shared" si="80"/>
        <v>5714721</v>
      </c>
      <c r="AB325" s="12">
        <v>0</v>
      </c>
      <c r="AC325" s="12">
        <v>0</v>
      </c>
      <c r="AD325" s="13">
        <f t="shared" si="81"/>
        <v>5714721</v>
      </c>
      <c r="AE325" s="8" t="e">
        <f>IF(#REF!=0," ",#REF!)</f>
        <v>#REF!</v>
      </c>
      <c r="AF325" s="39" t="str">
        <f t="shared" si="82"/>
        <v xml:space="preserve"> </v>
      </c>
      <c r="AG325" s="40" t="str">
        <f t="shared" si="83"/>
        <v xml:space="preserve"> </v>
      </c>
    </row>
    <row r="326" spans="1:33" ht="15.95" customHeight="1">
      <c r="A326" s="37" t="s">
        <v>247</v>
      </c>
      <c r="B326" s="37" t="s">
        <v>647</v>
      </c>
      <c r="C326" s="37" t="s">
        <v>52</v>
      </c>
      <c r="D326" s="37" t="s">
        <v>655</v>
      </c>
      <c r="E326" s="5">
        <v>387.47</v>
      </c>
      <c r="F326" s="2">
        <f t="shared" si="84"/>
        <v>611427.66</v>
      </c>
      <c r="G326" s="35">
        <v>76392.23</v>
      </c>
      <c r="H326" s="7">
        <v>31855</v>
      </c>
      <c r="I326" s="2">
        <f t="shared" si="85"/>
        <v>23891.25</v>
      </c>
      <c r="J326" s="38">
        <v>32194</v>
      </c>
      <c r="K326" s="38">
        <v>648</v>
      </c>
      <c r="L326" s="38">
        <v>86158</v>
      </c>
      <c r="M326" s="38">
        <v>17267</v>
      </c>
      <c r="N326" s="2">
        <f t="shared" si="76"/>
        <v>236550.47999999998</v>
      </c>
      <c r="O326" s="8">
        <f t="shared" si="77"/>
        <v>374877</v>
      </c>
      <c r="P326" s="30">
        <v>81</v>
      </c>
      <c r="Q326" s="30">
        <v>181</v>
      </c>
      <c r="R326" s="8">
        <f t="shared" si="86"/>
        <v>20379</v>
      </c>
      <c r="S326" s="9">
        <f t="shared" si="87"/>
        <v>28327.931700000001</v>
      </c>
      <c r="T326" s="36">
        <v>4909408</v>
      </c>
      <c r="U326" s="9">
        <f t="shared" ref="U326:U391" si="88">ROUND(T326/1000,4)</f>
        <v>4909.4080000000004</v>
      </c>
      <c r="V326" s="9">
        <f t="shared" ref="V326:V391" si="89">IF(S326-U326&lt;0,0,S326-U326)</f>
        <v>23418.523700000002</v>
      </c>
      <c r="W326" s="8">
        <f t="shared" si="78"/>
        <v>468370</v>
      </c>
      <c r="X326" s="8">
        <f t="shared" si="79"/>
        <v>863626</v>
      </c>
      <c r="Y326" s="11">
        <v>0</v>
      </c>
      <c r="Z326" s="6">
        <v>0</v>
      </c>
      <c r="AA326" s="8">
        <f t="shared" si="80"/>
        <v>863626</v>
      </c>
      <c r="AB326" s="12">
        <v>0</v>
      </c>
      <c r="AC326" s="12">
        <v>0</v>
      </c>
      <c r="AD326" s="13">
        <f t="shared" si="81"/>
        <v>863626</v>
      </c>
      <c r="AE326" s="8" t="e">
        <f>IF(#REF!=0," ",#REF!)</f>
        <v>#REF!</v>
      </c>
      <c r="AF326" s="39" t="str">
        <f t="shared" si="82"/>
        <v xml:space="preserve"> </v>
      </c>
      <c r="AG326" s="40" t="str">
        <f t="shared" si="83"/>
        <v xml:space="preserve"> </v>
      </c>
    </row>
    <row r="327" spans="1:33" ht="15.95" customHeight="1">
      <c r="A327" s="37" t="s">
        <v>247</v>
      </c>
      <c r="B327" s="37" t="s">
        <v>647</v>
      </c>
      <c r="C327" s="37" t="s">
        <v>140</v>
      </c>
      <c r="D327" s="37" t="s">
        <v>656</v>
      </c>
      <c r="E327" s="5">
        <v>1144.3599999999999</v>
      </c>
      <c r="F327" s="2">
        <f t="shared" si="84"/>
        <v>1805800.0799999998</v>
      </c>
      <c r="G327" s="35">
        <v>214953.4</v>
      </c>
      <c r="H327" s="7">
        <v>101314</v>
      </c>
      <c r="I327" s="2">
        <f t="shared" si="85"/>
        <v>75985.5</v>
      </c>
      <c r="J327" s="38">
        <v>102492</v>
      </c>
      <c r="K327" s="38">
        <v>2059</v>
      </c>
      <c r="L327" s="38">
        <v>250286</v>
      </c>
      <c r="M327" s="38">
        <v>28003</v>
      </c>
      <c r="N327" s="2">
        <f t="shared" si="76"/>
        <v>673778.9</v>
      </c>
      <c r="O327" s="8">
        <f t="shared" si="77"/>
        <v>1132021</v>
      </c>
      <c r="P327" s="30">
        <v>57</v>
      </c>
      <c r="Q327" s="30">
        <v>473</v>
      </c>
      <c r="R327" s="8">
        <f t="shared" si="86"/>
        <v>37476</v>
      </c>
      <c r="S327" s="9">
        <f t="shared" si="87"/>
        <v>83664.159599999999</v>
      </c>
      <c r="T327" s="36">
        <v>13505082</v>
      </c>
      <c r="U327" s="9">
        <f t="shared" si="88"/>
        <v>13505.082</v>
      </c>
      <c r="V327" s="9">
        <f t="shared" si="89"/>
        <v>70159.077600000004</v>
      </c>
      <c r="W327" s="8">
        <f t="shared" si="78"/>
        <v>1403182</v>
      </c>
      <c r="X327" s="8">
        <f t="shared" si="79"/>
        <v>2572679</v>
      </c>
      <c r="Y327" s="11">
        <v>0</v>
      </c>
      <c r="Z327" s="6">
        <v>0</v>
      </c>
      <c r="AA327" s="8">
        <f t="shared" si="80"/>
        <v>2572679</v>
      </c>
      <c r="AB327" s="12">
        <v>0</v>
      </c>
      <c r="AC327" s="12">
        <v>0</v>
      </c>
      <c r="AD327" s="13">
        <f t="shared" si="81"/>
        <v>2572679</v>
      </c>
      <c r="AE327" s="8" t="e">
        <f>IF(#REF!=0," ",#REF!)</f>
        <v>#REF!</v>
      </c>
      <c r="AF327" s="39" t="str">
        <f t="shared" si="82"/>
        <v xml:space="preserve"> </v>
      </c>
      <c r="AG327" s="40" t="str">
        <f t="shared" si="83"/>
        <v xml:space="preserve"> </v>
      </c>
    </row>
    <row r="328" spans="1:33" ht="15.95" customHeight="1">
      <c r="A328" s="37" t="s">
        <v>247</v>
      </c>
      <c r="B328" s="37" t="s">
        <v>647</v>
      </c>
      <c r="C328" s="37" t="s">
        <v>4</v>
      </c>
      <c r="D328" s="37" t="s">
        <v>657</v>
      </c>
      <c r="E328" s="5">
        <v>867.79</v>
      </c>
      <c r="F328" s="2">
        <f t="shared" si="84"/>
        <v>1369372.6199999999</v>
      </c>
      <c r="G328" s="35">
        <v>90690.99</v>
      </c>
      <c r="H328" s="7">
        <v>74361</v>
      </c>
      <c r="I328" s="2">
        <f t="shared" si="85"/>
        <v>55770.75</v>
      </c>
      <c r="J328" s="38">
        <v>75096</v>
      </c>
      <c r="K328" s="38">
        <v>1513</v>
      </c>
      <c r="L328" s="38">
        <v>168097</v>
      </c>
      <c r="M328" s="38">
        <v>27020</v>
      </c>
      <c r="N328" s="2">
        <f t="shared" si="76"/>
        <v>418187.74</v>
      </c>
      <c r="O328" s="8">
        <f t="shared" si="77"/>
        <v>951185</v>
      </c>
      <c r="P328" s="30">
        <v>68</v>
      </c>
      <c r="Q328" s="30">
        <v>389</v>
      </c>
      <c r="R328" s="8">
        <f t="shared" si="86"/>
        <v>36768</v>
      </c>
      <c r="S328" s="9">
        <f t="shared" si="87"/>
        <v>63444.126900000003</v>
      </c>
      <c r="T328" s="36">
        <v>5612066</v>
      </c>
      <c r="U328" s="9">
        <f t="shared" si="88"/>
        <v>5612.0659999999998</v>
      </c>
      <c r="V328" s="9">
        <f t="shared" si="89"/>
        <v>57832.060900000004</v>
      </c>
      <c r="W328" s="8">
        <f t="shared" si="78"/>
        <v>1156641</v>
      </c>
      <c r="X328" s="8">
        <f t="shared" si="79"/>
        <v>2144594</v>
      </c>
      <c r="Y328" s="11">
        <v>0</v>
      </c>
      <c r="Z328" s="6">
        <v>0</v>
      </c>
      <c r="AA328" s="8">
        <f t="shared" si="80"/>
        <v>2144594</v>
      </c>
      <c r="AB328" s="12">
        <v>0</v>
      </c>
      <c r="AC328" s="12">
        <v>0</v>
      </c>
      <c r="AD328" s="13">
        <f t="shared" si="81"/>
        <v>2144594</v>
      </c>
      <c r="AE328" s="8" t="e">
        <f>IF(#REF!=0," ",#REF!)</f>
        <v>#REF!</v>
      </c>
      <c r="AF328" s="39" t="str">
        <f t="shared" si="82"/>
        <v xml:space="preserve"> </v>
      </c>
      <c r="AG328" s="40" t="str">
        <f t="shared" si="83"/>
        <v xml:space="preserve"> </v>
      </c>
    </row>
    <row r="329" spans="1:33" ht="15.95" customHeight="1">
      <c r="A329" s="37" t="s">
        <v>5</v>
      </c>
      <c r="B329" s="37" t="s">
        <v>658</v>
      </c>
      <c r="C329" s="37" t="s">
        <v>51</v>
      </c>
      <c r="D329" s="37" t="s">
        <v>659</v>
      </c>
      <c r="E329" s="5">
        <v>1718.26</v>
      </c>
      <c r="F329" s="2">
        <f t="shared" si="84"/>
        <v>2711414.28</v>
      </c>
      <c r="G329" s="35">
        <v>703347.55999999982</v>
      </c>
      <c r="H329" s="7">
        <v>304052</v>
      </c>
      <c r="I329" s="2">
        <f t="shared" si="85"/>
        <v>228039</v>
      </c>
      <c r="J329" s="38">
        <v>165138</v>
      </c>
      <c r="K329" s="38">
        <v>398401</v>
      </c>
      <c r="L329" s="38">
        <v>469012</v>
      </c>
      <c r="M329" s="38">
        <v>118537</v>
      </c>
      <c r="N329" s="2">
        <f t="shared" si="76"/>
        <v>2082474.5599999998</v>
      </c>
      <c r="O329" s="8">
        <f t="shared" si="77"/>
        <v>628940</v>
      </c>
      <c r="P329" s="30">
        <v>77</v>
      </c>
      <c r="Q329" s="30">
        <v>549</v>
      </c>
      <c r="R329" s="8">
        <f t="shared" si="86"/>
        <v>58759</v>
      </c>
      <c r="S329" s="9">
        <f t="shared" si="87"/>
        <v>125621.9886</v>
      </c>
      <c r="T329" s="36">
        <v>42939412</v>
      </c>
      <c r="U329" s="9">
        <f t="shared" si="88"/>
        <v>42939.411999999997</v>
      </c>
      <c r="V329" s="9">
        <f t="shared" si="89"/>
        <v>82682.5766</v>
      </c>
      <c r="W329" s="8">
        <f t="shared" si="78"/>
        <v>1653652</v>
      </c>
      <c r="X329" s="8">
        <f t="shared" si="79"/>
        <v>2341351</v>
      </c>
      <c r="Y329" s="11">
        <v>0</v>
      </c>
      <c r="Z329" s="6">
        <v>0</v>
      </c>
      <c r="AA329" s="8">
        <f t="shared" si="80"/>
        <v>2341351</v>
      </c>
      <c r="AB329" s="12">
        <v>0</v>
      </c>
      <c r="AC329" s="12">
        <v>0</v>
      </c>
      <c r="AD329" s="13">
        <f t="shared" si="81"/>
        <v>2341351</v>
      </c>
      <c r="AE329" s="8" t="e">
        <f>IF(#REF!=0," ",#REF!)</f>
        <v>#REF!</v>
      </c>
      <c r="AF329" s="39" t="str">
        <f t="shared" si="82"/>
        <v xml:space="preserve"> </v>
      </c>
      <c r="AG329" s="40" t="str">
        <f t="shared" si="83"/>
        <v xml:space="preserve"> </v>
      </c>
    </row>
    <row r="330" spans="1:33" ht="15.95" customHeight="1">
      <c r="A330" s="37" t="s">
        <v>5</v>
      </c>
      <c r="B330" s="37" t="s">
        <v>658</v>
      </c>
      <c r="C330" s="37" t="s">
        <v>192</v>
      </c>
      <c r="D330" s="37" t="s">
        <v>660</v>
      </c>
      <c r="E330" s="5">
        <v>204.51</v>
      </c>
      <c r="F330" s="2">
        <f t="shared" si="84"/>
        <v>322716.77999999997</v>
      </c>
      <c r="G330" s="35">
        <v>139938.07</v>
      </c>
      <c r="H330" s="7">
        <v>28337</v>
      </c>
      <c r="I330" s="2">
        <f t="shared" si="85"/>
        <v>21252.75</v>
      </c>
      <c r="J330" s="38">
        <v>15391</v>
      </c>
      <c r="K330" s="38">
        <v>36921</v>
      </c>
      <c r="L330" s="38">
        <v>67381</v>
      </c>
      <c r="M330" s="38">
        <v>47114</v>
      </c>
      <c r="N330" s="2">
        <f t="shared" si="76"/>
        <v>327997.82</v>
      </c>
      <c r="O330" s="8">
        <f t="shared" si="77"/>
        <v>0</v>
      </c>
      <c r="P330" s="30">
        <v>167</v>
      </c>
      <c r="Q330" s="30">
        <v>22</v>
      </c>
      <c r="R330" s="8">
        <f t="shared" si="86"/>
        <v>5107</v>
      </c>
      <c r="S330" s="9">
        <f t="shared" si="87"/>
        <v>14951.7261</v>
      </c>
      <c r="T330" s="36">
        <v>8618242</v>
      </c>
      <c r="U330" s="9">
        <f t="shared" si="88"/>
        <v>8618.2420000000002</v>
      </c>
      <c r="V330" s="9">
        <f t="shared" si="89"/>
        <v>6333.4840999999997</v>
      </c>
      <c r="W330" s="8">
        <f t="shared" si="78"/>
        <v>126670</v>
      </c>
      <c r="X330" s="8">
        <f t="shared" si="79"/>
        <v>131777</v>
      </c>
      <c r="Y330" s="11">
        <v>0</v>
      </c>
      <c r="Z330" s="6">
        <v>0</v>
      </c>
      <c r="AA330" s="8">
        <f t="shared" si="80"/>
        <v>131777</v>
      </c>
      <c r="AB330" s="12">
        <v>0</v>
      </c>
      <c r="AC330" s="12">
        <v>0</v>
      </c>
      <c r="AD330" s="13">
        <f t="shared" si="81"/>
        <v>131777</v>
      </c>
      <c r="AE330" s="8" t="e">
        <f>IF(#REF!=0," ",#REF!)</f>
        <v>#REF!</v>
      </c>
      <c r="AF330" s="39">
        <f t="shared" si="82"/>
        <v>1</v>
      </c>
      <c r="AG330" s="40" t="str">
        <f t="shared" si="83"/>
        <v xml:space="preserve"> </v>
      </c>
    </row>
    <row r="331" spans="1:33" ht="15.95" customHeight="1">
      <c r="A331" s="37" t="s">
        <v>5</v>
      </c>
      <c r="B331" s="37" t="s">
        <v>658</v>
      </c>
      <c r="C331" s="37" t="s">
        <v>214</v>
      </c>
      <c r="D331" s="37" t="s">
        <v>661</v>
      </c>
      <c r="E331" s="5">
        <v>679.07</v>
      </c>
      <c r="F331" s="2">
        <f t="shared" si="84"/>
        <v>1071572.46</v>
      </c>
      <c r="G331" s="35">
        <v>1224018.8600000001</v>
      </c>
      <c r="H331" s="7">
        <v>86585</v>
      </c>
      <c r="I331" s="2">
        <f t="shared" si="85"/>
        <v>64938.75</v>
      </c>
      <c r="J331" s="38">
        <v>46717</v>
      </c>
      <c r="K331" s="38">
        <v>113639</v>
      </c>
      <c r="L331" s="38">
        <v>128000</v>
      </c>
      <c r="M331" s="38">
        <v>64308</v>
      </c>
      <c r="N331" s="2">
        <f t="shared" si="76"/>
        <v>1641621.61</v>
      </c>
      <c r="O331" s="8">
        <f t="shared" si="77"/>
        <v>0</v>
      </c>
      <c r="P331" s="30">
        <v>92</v>
      </c>
      <c r="Q331" s="30">
        <v>299</v>
      </c>
      <c r="R331" s="8">
        <f t="shared" si="86"/>
        <v>38236</v>
      </c>
      <c r="S331" s="9">
        <f t="shared" si="87"/>
        <v>49646.807699999998</v>
      </c>
      <c r="T331" s="36">
        <v>79976302</v>
      </c>
      <c r="U331" s="9">
        <f t="shared" si="88"/>
        <v>79976.301999999996</v>
      </c>
      <c r="V331" s="9">
        <f t="shared" si="89"/>
        <v>0</v>
      </c>
      <c r="W331" s="8">
        <f t="shared" si="78"/>
        <v>0</v>
      </c>
      <c r="X331" s="8">
        <f t="shared" si="79"/>
        <v>38236</v>
      </c>
      <c r="Y331" s="11">
        <v>0</v>
      </c>
      <c r="Z331" s="6">
        <v>0</v>
      </c>
      <c r="AA331" s="8">
        <f t="shared" si="80"/>
        <v>38236</v>
      </c>
      <c r="AB331" s="12">
        <v>0</v>
      </c>
      <c r="AC331" s="12">
        <v>0</v>
      </c>
      <c r="AD331" s="13">
        <f t="shared" si="81"/>
        <v>38236</v>
      </c>
      <c r="AE331" s="8" t="e">
        <f>IF(#REF!=0," ",#REF!)</f>
        <v>#REF!</v>
      </c>
      <c r="AF331" s="39">
        <f t="shared" si="82"/>
        <v>1</v>
      </c>
      <c r="AG331" s="40">
        <f t="shared" si="83"/>
        <v>1</v>
      </c>
    </row>
    <row r="332" spans="1:33" ht="15.95" customHeight="1">
      <c r="A332" s="37" t="s">
        <v>5</v>
      </c>
      <c r="B332" s="37" t="s">
        <v>658</v>
      </c>
      <c r="C332" s="37" t="s">
        <v>193</v>
      </c>
      <c r="D332" s="37" t="s">
        <v>662</v>
      </c>
      <c r="E332" s="5">
        <v>842.4</v>
      </c>
      <c r="F332" s="2">
        <f t="shared" si="84"/>
        <v>1329307.2</v>
      </c>
      <c r="G332" s="35">
        <v>454466.83999999997</v>
      </c>
      <c r="H332" s="7">
        <v>148299</v>
      </c>
      <c r="I332" s="2">
        <f t="shared" si="85"/>
        <v>111224.25</v>
      </c>
      <c r="J332" s="38">
        <v>80136</v>
      </c>
      <c r="K332" s="38">
        <v>192759</v>
      </c>
      <c r="L332" s="38">
        <v>149130</v>
      </c>
      <c r="M332" s="38">
        <v>40347</v>
      </c>
      <c r="N332" s="2">
        <f t="shared" si="76"/>
        <v>1028063.09</v>
      </c>
      <c r="O332" s="8">
        <f t="shared" si="77"/>
        <v>301244</v>
      </c>
      <c r="P332" s="30">
        <v>79</v>
      </c>
      <c r="Q332" s="30">
        <v>362</v>
      </c>
      <c r="R332" s="8">
        <f t="shared" si="86"/>
        <v>39751</v>
      </c>
      <c r="S332" s="9">
        <f t="shared" si="87"/>
        <v>61587.864000000001</v>
      </c>
      <c r="T332" s="36">
        <v>27291587</v>
      </c>
      <c r="U332" s="9">
        <f t="shared" si="88"/>
        <v>27291.587</v>
      </c>
      <c r="V332" s="9">
        <f t="shared" si="89"/>
        <v>34296.277000000002</v>
      </c>
      <c r="W332" s="8">
        <f t="shared" si="78"/>
        <v>685926</v>
      </c>
      <c r="X332" s="8">
        <f t="shared" si="79"/>
        <v>1026921</v>
      </c>
      <c r="Y332" s="11">
        <v>0</v>
      </c>
      <c r="Z332" s="6">
        <v>0</v>
      </c>
      <c r="AA332" s="8">
        <f t="shared" si="80"/>
        <v>1026921</v>
      </c>
      <c r="AB332" s="12">
        <v>0</v>
      </c>
      <c r="AC332" s="12">
        <v>0</v>
      </c>
      <c r="AD332" s="13">
        <f t="shared" si="81"/>
        <v>1026921</v>
      </c>
      <c r="AE332" s="8" t="e">
        <f>IF(#REF!=0," ",#REF!)</f>
        <v>#REF!</v>
      </c>
      <c r="AF332" s="39" t="str">
        <f t="shared" si="82"/>
        <v xml:space="preserve"> </v>
      </c>
      <c r="AG332" s="40" t="str">
        <f t="shared" si="83"/>
        <v xml:space="preserve"> </v>
      </c>
    </row>
    <row r="333" spans="1:33" ht="15.95" customHeight="1">
      <c r="A333" s="37" t="s">
        <v>89</v>
      </c>
      <c r="B333" s="37" t="s">
        <v>663</v>
      </c>
      <c r="C333" s="37" t="s">
        <v>96</v>
      </c>
      <c r="D333" s="37" t="s">
        <v>664</v>
      </c>
      <c r="E333" s="5">
        <v>1169.44</v>
      </c>
      <c r="F333" s="2">
        <f t="shared" si="84"/>
        <v>1845376.32</v>
      </c>
      <c r="G333" s="35">
        <v>291022.72000000003</v>
      </c>
      <c r="H333" s="7">
        <v>70526</v>
      </c>
      <c r="I333" s="2">
        <f t="shared" si="85"/>
        <v>52894.5</v>
      </c>
      <c r="J333" s="38">
        <v>97672</v>
      </c>
      <c r="K333" s="38">
        <v>34790</v>
      </c>
      <c r="L333" s="38">
        <v>164585</v>
      </c>
      <c r="M333" s="38">
        <v>135580</v>
      </c>
      <c r="N333" s="2">
        <f t="shared" si="76"/>
        <v>776544.22</v>
      </c>
      <c r="O333" s="8">
        <f t="shared" si="77"/>
        <v>1068832</v>
      </c>
      <c r="P333" s="30">
        <v>84</v>
      </c>
      <c r="Q333" s="30">
        <v>646</v>
      </c>
      <c r="R333" s="8">
        <f t="shared" si="86"/>
        <v>75427</v>
      </c>
      <c r="S333" s="9">
        <f t="shared" si="87"/>
        <v>85497.758400000006</v>
      </c>
      <c r="T333" s="36">
        <v>17231946</v>
      </c>
      <c r="U333" s="9">
        <f t="shared" si="88"/>
        <v>17231.946</v>
      </c>
      <c r="V333" s="9">
        <f t="shared" si="89"/>
        <v>68265.81240000001</v>
      </c>
      <c r="W333" s="8">
        <f t="shared" si="78"/>
        <v>1365316</v>
      </c>
      <c r="X333" s="8">
        <f t="shared" si="79"/>
        <v>2509575</v>
      </c>
      <c r="Y333" s="11">
        <v>0</v>
      </c>
      <c r="Z333" s="6">
        <v>0</v>
      </c>
      <c r="AA333" s="8">
        <f t="shared" si="80"/>
        <v>2509575</v>
      </c>
      <c r="AB333" s="12">
        <v>0</v>
      </c>
      <c r="AC333" s="12">
        <v>0</v>
      </c>
      <c r="AD333" s="13">
        <f t="shared" si="81"/>
        <v>2509575</v>
      </c>
      <c r="AE333" s="8" t="e">
        <f>IF(#REF!=0," ",#REF!)</f>
        <v>#REF!</v>
      </c>
      <c r="AF333" s="39" t="str">
        <f t="shared" si="82"/>
        <v xml:space="preserve"> </v>
      </c>
      <c r="AG333" s="40" t="str">
        <f t="shared" si="83"/>
        <v xml:space="preserve"> </v>
      </c>
    </row>
    <row r="334" spans="1:33" s="14" customFormat="1" ht="15.95" customHeight="1">
      <c r="A334" s="37" t="s">
        <v>89</v>
      </c>
      <c r="B334" s="37" t="s">
        <v>663</v>
      </c>
      <c r="C334" s="37" t="s">
        <v>231</v>
      </c>
      <c r="D334" s="37" t="s">
        <v>665</v>
      </c>
      <c r="E334" s="32">
        <v>1621.54</v>
      </c>
      <c r="F334" s="2">
        <f t="shared" si="84"/>
        <v>2558790.12</v>
      </c>
      <c r="G334" s="35">
        <v>425713.62</v>
      </c>
      <c r="H334" s="7">
        <v>109700</v>
      </c>
      <c r="I334" s="2">
        <f t="shared" si="85"/>
        <v>82275</v>
      </c>
      <c r="J334" s="38">
        <v>151134</v>
      </c>
      <c r="K334" s="38">
        <v>54098</v>
      </c>
      <c r="L334" s="38">
        <v>384923</v>
      </c>
      <c r="M334" s="38">
        <v>53254</v>
      </c>
      <c r="N334" s="2">
        <f t="shared" si="76"/>
        <v>1151397.6200000001</v>
      </c>
      <c r="O334" s="8">
        <f t="shared" si="77"/>
        <v>1407393</v>
      </c>
      <c r="P334" s="30">
        <v>79</v>
      </c>
      <c r="Q334" s="30">
        <v>501</v>
      </c>
      <c r="R334" s="8">
        <f t="shared" si="86"/>
        <v>55015</v>
      </c>
      <c r="S334" s="9">
        <f t="shared" si="87"/>
        <v>118550.78939999999</v>
      </c>
      <c r="T334" s="36">
        <v>25629959</v>
      </c>
      <c r="U334" s="9">
        <f t="shared" si="88"/>
        <v>25629.958999999999</v>
      </c>
      <c r="V334" s="9">
        <f t="shared" si="89"/>
        <v>92920.830399999992</v>
      </c>
      <c r="W334" s="8">
        <f t="shared" si="78"/>
        <v>1858417</v>
      </c>
      <c r="X334" s="8">
        <f t="shared" si="79"/>
        <v>3320825</v>
      </c>
      <c r="Y334" s="11">
        <v>0</v>
      </c>
      <c r="Z334" s="6">
        <v>0</v>
      </c>
      <c r="AA334" s="8">
        <f t="shared" si="80"/>
        <v>3320825</v>
      </c>
      <c r="AB334" s="12">
        <v>0</v>
      </c>
      <c r="AC334" s="12">
        <v>0</v>
      </c>
      <c r="AD334" s="13">
        <f t="shared" si="81"/>
        <v>3320825</v>
      </c>
      <c r="AE334" s="8" t="e">
        <f>IF(#REF!=0," ",#REF!)</f>
        <v>#REF!</v>
      </c>
      <c r="AF334" s="39" t="str">
        <f t="shared" si="82"/>
        <v xml:space="preserve"> </v>
      </c>
      <c r="AG334" s="40" t="str">
        <f t="shared" si="83"/>
        <v xml:space="preserve"> </v>
      </c>
    </row>
    <row r="335" spans="1:33" ht="15.95" customHeight="1">
      <c r="A335" s="37" t="s">
        <v>89</v>
      </c>
      <c r="B335" s="37" t="s">
        <v>663</v>
      </c>
      <c r="C335" s="37" t="s">
        <v>226</v>
      </c>
      <c r="D335" s="37" t="s">
        <v>666</v>
      </c>
      <c r="E335" s="5">
        <v>449.98</v>
      </c>
      <c r="F335" s="2">
        <f t="shared" si="84"/>
        <v>710068.44000000006</v>
      </c>
      <c r="G335" s="35">
        <v>102995.41</v>
      </c>
      <c r="H335" s="7">
        <v>28874</v>
      </c>
      <c r="I335" s="2">
        <f t="shared" si="85"/>
        <v>21655.5</v>
      </c>
      <c r="J335" s="38">
        <v>39685</v>
      </c>
      <c r="K335" s="38">
        <v>14272</v>
      </c>
      <c r="L335" s="38">
        <v>92653</v>
      </c>
      <c r="M335" s="38">
        <v>20520</v>
      </c>
      <c r="N335" s="2">
        <f t="shared" si="76"/>
        <v>291780.91000000003</v>
      </c>
      <c r="O335" s="8">
        <f t="shared" si="77"/>
        <v>418288</v>
      </c>
      <c r="P335" s="30">
        <v>86</v>
      </c>
      <c r="Q335" s="30">
        <v>111</v>
      </c>
      <c r="R335" s="8">
        <f t="shared" si="86"/>
        <v>13269</v>
      </c>
      <c r="S335" s="9">
        <f t="shared" si="87"/>
        <v>32898.037799999998</v>
      </c>
      <c r="T335" s="36">
        <v>6098011</v>
      </c>
      <c r="U335" s="9">
        <f t="shared" si="88"/>
        <v>6098.0110000000004</v>
      </c>
      <c r="V335" s="9">
        <f t="shared" si="89"/>
        <v>26800.0268</v>
      </c>
      <c r="W335" s="8">
        <f t="shared" si="78"/>
        <v>536001</v>
      </c>
      <c r="X335" s="8">
        <f t="shared" si="79"/>
        <v>967558</v>
      </c>
      <c r="Y335" s="11">
        <v>0</v>
      </c>
      <c r="Z335" s="6">
        <v>0</v>
      </c>
      <c r="AA335" s="8">
        <f t="shared" si="80"/>
        <v>967558</v>
      </c>
      <c r="AB335" s="12">
        <v>0</v>
      </c>
      <c r="AC335" s="12">
        <v>0</v>
      </c>
      <c r="AD335" s="13">
        <f t="shared" si="81"/>
        <v>967558</v>
      </c>
      <c r="AE335" s="8" t="e">
        <f>IF(#REF!=0," ",#REF!)</f>
        <v>#REF!</v>
      </c>
      <c r="AF335" s="39" t="str">
        <f t="shared" si="82"/>
        <v xml:space="preserve"> </v>
      </c>
      <c r="AG335" s="40" t="str">
        <f t="shared" si="83"/>
        <v xml:space="preserve"> </v>
      </c>
    </row>
    <row r="336" spans="1:33" ht="15.95" customHeight="1">
      <c r="A336" s="37" t="s">
        <v>90</v>
      </c>
      <c r="B336" s="37" t="s">
        <v>667</v>
      </c>
      <c r="C336" s="37" t="s">
        <v>41</v>
      </c>
      <c r="D336" s="37" t="s">
        <v>668</v>
      </c>
      <c r="E336" s="5">
        <v>193.22</v>
      </c>
      <c r="F336" s="2">
        <f t="shared" si="84"/>
        <v>304901.15999999997</v>
      </c>
      <c r="G336" s="35">
        <v>62049.91</v>
      </c>
      <c r="H336" s="7">
        <v>13002</v>
      </c>
      <c r="I336" s="2">
        <f t="shared" si="85"/>
        <v>9751.5</v>
      </c>
      <c r="J336" s="38">
        <v>16541</v>
      </c>
      <c r="K336" s="38">
        <v>0</v>
      </c>
      <c r="L336" s="38">
        <v>0</v>
      </c>
      <c r="M336" s="38">
        <v>48634</v>
      </c>
      <c r="N336" s="2">
        <f t="shared" si="76"/>
        <v>136976.41</v>
      </c>
      <c r="O336" s="8">
        <f t="shared" si="77"/>
        <v>167925</v>
      </c>
      <c r="P336" s="30">
        <v>95</v>
      </c>
      <c r="Q336" s="30">
        <v>78</v>
      </c>
      <c r="R336" s="8">
        <f t="shared" si="86"/>
        <v>10300</v>
      </c>
      <c r="S336" s="9">
        <f t="shared" si="87"/>
        <v>14126.314200000001</v>
      </c>
      <c r="T336" s="36">
        <v>3497740</v>
      </c>
      <c r="U336" s="9">
        <f t="shared" si="88"/>
        <v>3497.74</v>
      </c>
      <c r="V336" s="9">
        <f t="shared" si="89"/>
        <v>10628.574200000001</v>
      </c>
      <c r="W336" s="8">
        <f t="shared" si="78"/>
        <v>212571</v>
      </c>
      <c r="X336" s="8">
        <f t="shared" si="79"/>
        <v>390796</v>
      </c>
      <c r="Y336" s="11">
        <v>0</v>
      </c>
      <c r="Z336" s="6">
        <v>0</v>
      </c>
      <c r="AA336" s="8">
        <f t="shared" si="80"/>
        <v>390796</v>
      </c>
      <c r="AB336" s="12">
        <v>0</v>
      </c>
      <c r="AC336" s="12">
        <v>0</v>
      </c>
      <c r="AD336" s="13">
        <f t="shared" si="81"/>
        <v>390796</v>
      </c>
      <c r="AE336" s="8" t="e">
        <f>IF(#REF!=0," ",#REF!)</f>
        <v>#REF!</v>
      </c>
      <c r="AF336" s="39" t="str">
        <f t="shared" si="82"/>
        <v xml:space="preserve"> </v>
      </c>
      <c r="AG336" s="40" t="str">
        <f t="shared" si="83"/>
        <v xml:space="preserve"> </v>
      </c>
    </row>
    <row r="337" spans="1:33" ht="15.95" customHeight="1">
      <c r="A337" s="37" t="s">
        <v>90</v>
      </c>
      <c r="B337" s="37" t="s">
        <v>667</v>
      </c>
      <c r="C337" s="37" t="s">
        <v>248</v>
      </c>
      <c r="D337" s="37" t="s">
        <v>912</v>
      </c>
      <c r="E337" s="5">
        <v>2114.62</v>
      </c>
      <c r="F337" s="2">
        <f t="shared" si="84"/>
        <v>3336870.36</v>
      </c>
      <c r="G337" s="35">
        <v>0</v>
      </c>
      <c r="H337" s="7">
        <v>0</v>
      </c>
      <c r="I337" s="2">
        <f t="shared" ref="I337" si="90">ROUND(H337*0.75,2)</f>
        <v>0</v>
      </c>
      <c r="J337" s="38">
        <v>0</v>
      </c>
      <c r="K337" s="38">
        <v>0</v>
      </c>
      <c r="L337" s="38">
        <v>0</v>
      </c>
      <c r="M337" s="38">
        <v>0</v>
      </c>
      <c r="N337" s="2">
        <f t="shared" si="76"/>
        <v>0</v>
      </c>
      <c r="O337" s="8">
        <f t="shared" si="77"/>
        <v>3336870</v>
      </c>
      <c r="P337" s="30">
        <v>0</v>
      </c>
      <c r="Q337" s="30">
        <v>0</v>
      </c>
      <c r="R337" s="8">
        <f t="shared" ref="R337" si="91">ROUND(SUM(P337*Q337*1.39),0)</f>
        <v>0</v>
      </c>
      <c r="S337" s="9">
        <f t="shared" si="87"/>
        <v>154599.8682</v>
      </c>
      <c r="T337" s="36">
        <v>0</v>
      </c>
      <c r="U337" s="9">
        <v>0</v>
      </c>
      <c r="V337" s="9">
        <f t="shared" ref="V337" si="92">IF(S337-U337&lt;0,0,S337-U337)</f>
        <v>154599.8682</v>
      </c>
      <c r="W337" s="8">
        <f t="shared" si="78"/>
        <v>3091997</v>
      </c>
      <c r="X337" s="8">
        <f t="shared" si="79"/>
        <v>6428867</v>
      </c>
      <c r="Y337" s="11">
        <v>0</v>
      </c>
      <c r="Z337" s="6">
        <v>0</v>
      </c>
      <c r="AA337" s="8">
        <f t="shared" si="80"/>
        <v>6428867</v>
      </c>
      <c r="AB337" s="12">
        <v>0</v>
      </c>
      <c r="AC337" s="12">
        <v>0</v>
      </c>
      <c r="AD337" s="13">
        <f t="shared" si="81"/>
        <v>6428867</v>
      </c>
      <c r="AE337" s="8" t="e">
        <f>IF(#REF!=0," ",#REF!)</f>
        <v>#REF!</v>
      </c>
      <c r="AF337" s="39" t="str">
        <f t="shared" si="82"/>
        <v xml:space="preserve"> </v>
      </c>
      <c r="AG337" s="40" t="str">
        <f t="shared" si="83"/>
        <v xml:space="preserve"> </v>
      </c>
    </row>
    <row r="338" spans="1:33" ht="15.95" customHeight="1">
      <c r="A338" s="37" t="s">
        <v>90</v>
      </c>
      <c r="B338" s="37" t="s">
        <v>667</v>
      </c>
      <c r="C338" s="37" t="s">
        <v>192</v>
      </c>
      <c r="D338" s="37" t="s">
        <v>669</v>
      </c>
      <c r="E338" s="5">
        <v>419.23</v>
      </c>
      <c r="F338" s="2">
        <f t="shared" si="84"/>
        <v>661544.94000000006</v>
      </c>
      <c r="G338" s="35">
        <v>84687.31</v>
      </c>
      <c r="H338" s="7">
        <v>24620</v>
      </c>
      <c r="I338" s="2">
        <f t="shared" si="85"/>
        <v>18465</v>
      </c>
      <c r="J338" s="38">
        <v>31098</v>
      </c>
      <c r="K338" s="38">
        <v>29501</v>
      </c>
      <c r="L338" s="38">
        <v>79228</v>
      </c>
      <c r="M338" s="38">
        <v>58302</v>
      </c>
      <c r="N338" s="2">
        <f t="shared" si="76"/>
        <v>301281.31</v>
      </c>
      <c r="O338" s="8">
        <f t="shared" si="77"/>
        <v>360264</v>
      </c>
      <c r="P338" s="30">
        <v>86</v>
      </c>
      <c r="Q338" s="30">
        <v>228</v>
      </c>
      <c r="R338" s="8">
        <f t="shared" si="86"/>
        <v>27255</v>
      </c>
      <c r="S338" s="9">
        <f t="shared" si="87"/>
        <v>30649.905299999999</v>
      </c>
      <c r="T338" s="36">
        <v>4454882</v>
      </c>
      <c r="U338" s="9">
        <f t="shared" si="88"/>
        <v>4454.8819999999996</v>
      </c>
      <c r="V338" s="9">
        <f t="shared" si="89"/>
        <v>26195.023300000001</v>
      </c>
      <c r="W338" s="8">
        <f t="shared" si="78"/>
        <v>523900</v>
      </c>
      <c r="X338" s="8">
        <f t="shared" si="79"/>
        <v>911419</v>
      </c>
      <c r="Y338" s="11">
        <v>0</v>
      </c>
      <c r="Z338" s="6">
        <v>0</v>
      </c>
      <c r="AA338" s="8">
        <f t="shared" si="80"/>
        <v>911419</v>
      </c>
      <c r="AB338" s="12">
        <v>0</v>
      </c>
      <c r="AC338" s="12">
        <v>0</v>
      </c>
      <c r="AD338" s="13">
        <f t="shared" si="81"/>
        <v>911419</v>
      </c>
      <c r="AE338" s="8" t="e">
        <f>IF(#REF!=0," ",#REF!)</f>
        <v>#REF!</v>
      </c>
      <c r="AF338" s="39" t="str">
        <f t="shared" si="82"/>
        <v xml:space="preserve"> </v>
      </c>
      <c r="AG338" s="40" t="str">
        <f t="shared" si="83"/>
        <v xml:space="preserve"> </v>
      </c>
    </row>
    <row r="339" spans="1:33" ht="15.95" customHeight="1">
      <c r="A339" s="37" t="s">
        <v>90</v>
      </c>
      <c r="B339" s="37" t="s">
        <v>667</v>
      </c>
      <c r="C339" s="37" t="s">
        <v>38</v>
      </c>
      <c r="D339" s="37" t="s">
        <v>670</v>
      </c>
      <c r="E339" s="5">
        <v>415.04</v>
      </c>
      <c r="F339" s="2">
        <f t="shared" si="84"/>
        <v>654933.12</v>
      </c>
      <c r="G339" s="35">
        <v>254054.65</v>
      </c>
      <c r="H339" s="7">
        <v>26983</v>
      </c>
      <c r="I339" s="2">
        <f t="shared" si="85"/>
        <v>20237.25</v>
      </c>
      <c r="J339" s="38">
        <v>34205</v>
      </c>
      <c r="K339" s="38">
        <v>32344</v>
      </c>
      <c r="L339" s="38">
        <v>89733</v>
      </c>
      <c r="M339" s="38">
        <v>51399</v>
      </c>
      <c r="N339" s="2">
        <f t="shared" si="76"/>
        <v>481972.9</v>
      </c>
      <c r="O339" s="8">
        <f t="shared" si="77"/>
        <v>172960</v>
      </c>
      <c r="P339" s="30">
        <v>90</v>
      </c>
      <c r="Q339" s="30">
        <v>145</v>
      </c>
      <c r="R339" s="8">
        <f t="shared" si="86"/>
        <v>18140</v>
      </c>
      <c r="S339" s="9">
        <f t="shared" si="87"/>
        <v>30343.574400000001</v>
      </c>
      <c r="T339" s="36">
        <v>14721527</v>
      </c>
      <c r="U339" s="9">
        <f t="shared" si="88"/>
        <v>14721.527</v>
      </c>
      <c r="V339" s="9">
        <f t="shared" si="89"/>
        <v>15622.047400000001</v>
      </c>
      <c r="W339" s="8">
        <f t="shared" si="78"/>
        <v>312441</v>
      </c>
      <c r="X339" s="8">
        <f t="shared" si="79"/>
        <v>503541</v>
      </c>
      <c r="Y339" s="11">
        <v>0</v>
      </c>
      <c r="Z339" s="6">
        <v>0</v>
      </c>
      <c r="AA339" s="8">
        <f t="shared" si="80"/>
        <v>503541</v>
      </c>
      <c r="AB339" s="12">
        <v>0</v>
      </c>
      <c r="AC339" s="12">
        <v>0</v>
      </c>
      <c r="AD339" s="13">
        <f t="shared" si="81"/>
        <v>503541</v>
      </c>
      <c r="AE339" s="8" t="e">
        <f>IF(#REF!=0," ",#REF!)</f>
        <v>#REF!</v>
      </c>
      <c r="AF339" s="39" t="str">
        <f t="shared" si="82"/>
        <v xml:space="preserve"> </v>
      </c>
      <c r="AG339" s="40" t="str">
        <f t="shared" si="83"/>
        <v xml:space="preserve"> </v>
      </c>
    </row>
    <row r="340" spans="1:33" ht="15.95" customHeight="1">
      <c r="A340" s="37" t="s">
        <v>90</v>
      </c>
      <c r="B340" s="37" t="s">
        <v>667</v>
      </c>
      <c r="C340" s="37" t="s">
        <v>88</v>
      </c>
      <c r="D340" s="37" t="s">
        <v>671</v>
      </c>
      <c r="E340" s="5">
        <v>1575.42</v>
      </c>
      <c r="F340" s="2">
        <f t="shared" si="84"/>
        <v>2486012.7600000002</v>
      </c>
      <c r="G340" s="35">
        <v>348151.44</v>
      </c>
      <c r="H340" s="7">
        <v>108553</v>
      </c>
      <c r="I340" s="2">
        <f t="shared" si="85"/>
        <v>81414.75</v>
      </c>
      <c r="J340" s="38">
        <v>137789</v>
      </c>
      <c r="K340" s="38">
        <v>130185</v>
      </c>
      <c r="L340" s="38">
        <v>298718</v>
      </c>
      <c r="M340" s="38">
        <v>60206</v>
      </c>
      <c r="N340" s="2">
        <f t="shared" si="76"/>
        <v>1056464.19</v>
      </c>
      <c r="O340" s="8">
        <f t="shared" si="77"/>
        <v>1429549</v>
      </c>
      <c r="P340" s="30">
        <v>92</v>
      </c>
      <c r="Q340" s="30">
        <v>266</v>
      </c>
      <c r="R340" s="8">
        <f t="shared" si="86"/>
        <v>34016</v>
      </c>
      <c r="S340" s="9">
        <f t="shared" si="87"/>
        <v>115178.9562</v>
      </c>
      <c r="T340" s="36">
        <v>20723300</v>
      </c>
      <c r="U340" s="9">
        <f t="shared" si="88"/>
        <v>20723.3</v>
      </c>
      <c r="V340" s="9">
        <f t="shared" si="89"/>
        <v>94455.656199999998</v>
      </c>
      <c r="W340" s="8">
        <f t="shared" si="78"/>
        <v>1889113</v>
      </c>
      <c r="X340" s="8">
        <f t="shared" si="79"/>
        <v>3352678</v>
      </c>
      <c r="Y340" s="11">
        <v>0</v>
      </c>
      <c r="Z340" s="6">
        <v>0</v>
      </c>
      <c r="AA340" s="8">
        <f t="shared" si="80"/>
        <v>3352678</v>
      </c>
      <c r="AB340" s="12">
        <v>0</v>
      </c>
      <c r="AC340" s="12">
        <v>0</v>
      </c>
      <c r="AD340" s="13">
        <f t="shared" si="81"/>
        <v>3352678</v>
      </c>
      <c r="AE340" s="8" t="e">
        <f>IF(#REF!=0," ",#REF!)</f>
        <v>#REF!</v>
      </c>
      <c r="AF340" s="39" t="str">
        <f t="shared" si="82"/>
        <v xml:space="preserve"> </v>
      </c>
      <c r="AG340" s="40" t="str">
        <f t="shared" si="83"/>
        <v xml:space="preserve"> </v>
      </c>
    </row>
    <row r="341" spans="1:33" ht="15.95" customHeight="1">
      <c r="A341" s="37" t="s">
        <v>90</v>
      </c>
      <c r="B341" s="37" t="s">
        <v>667</v>
      </c>
      <c r="C341" s="37" t="s">
        <v>194</v>
      </c>
      <c r="D341" s="37" t="s">
        <v>672</v>
      </c>
      <c r="E341" s="5">
        <v>780.99</v>
      </c>
      <c r="F341" s="2">
        <f t="shared" si="84"/>
        <v>1232402.22</v>
      </c>
      <c r="G341" s="35">
        <v>224285.89</v>
      </c>
      <c r="H341" s="7">
        <v>48658</v>
      </c>
      <c r="I341" s="2">
        <f t="shared" si="85"/>
        <v>36493.5</v>
      </c>
      <c r="J341" s="38">
        <v>61676</v>
      </c>
      <c r="K341" s="38">
        <v>58335</v>
      </c>
      <c r="L341" s="38">
        <v>139979</v>
      </c>
      <c r="M341" s="38">
        <v>107499</v>
      </c>
      <c r="N341" s="2">
        <f t="shared" si="76"/>
        <v>628268.39</v>
      </c>
      <c r="O341" s="8">
        <f t="shared" si="77"/>
        <v>604134</v>
      </c>
      <c r="P341" s="30">
        <v>90</v>
      </c>
      <c r="Q341" s="30">
        <v>200</v>
      </c>
      <c r="R341" s="8">
        <f t="shared" si="86"/>
        <v>25020</v>
      </c>
      <c r="S341" s="9">
        <f t="shared" si="87"/>
        <v>57098.178899999999</v>
      </c>
      <c r="T341" s="36">
        <v>13914571</v>
      </c>
      <c r="U341" s="9">
        <f t="shared" si="88"/>
        <v>13914.571</v>
      </c>
      <c r="V341" s="9">
        <f t="shared" si="89"/>
        <v>43183.607900000003</v>
      </c>
      <c r="W341" s="8">
        <f t="shared" si="78"/>
        <v>863672</v>
      </c>
      <c r="X341" s="8">
        <f t="shared" si="79"/>
        <v>1492826</v>
      </c>
      <c r="Y341" s="11">
        <v>0</v>
      </c>
      <c r="Z341" s="6">
        <v>0</v>
      </c>
      <c r="AA341" s="8">
        <f t="shared" si="80"/>
        <v>1492826</v>
      </c>
      <c r="AB341" s="12">
        <v>0</v>
      </c>
      <c r="AC341" s="12">
        <v>0</v>
      </c>
      <c r="AD341" s="13">
        <f t="shared" si="81"/>
        <v>1492826</v>
      </c>
      <c r="AE341" s="8" t="e">
        <f>IF(#REF!=0," ",#REF!)</f>
        <v>#REF!</v>
      </c>
      <c r="AF341" s="39" t="str">
        <f t="shared" si="82"/>
        <v xml:space="preserve"> </v>
      </c>
      <c r="AG341" s="40" t="str">
        <f t="shared" si="83"/>
        <v xml:space="preserve"> </v>
      </c>
    </row>
    <row r="342" spans="1:33" ht="15.95" customHeight="1">
      <c r="A342" s="37" t="s">
        <v>90</v>
      </c>
      <c r="B342" s="37" t="s">
        <v>667</v>
      </c>
      <c r="C342" s="37" t="s">
        <v>1</v>
      </c>
      <c r="D342" s="37" t="s">
        <v>673</v>
      </c>
      <c r="E342" s="5">
        <v>301.97000000000003</v>
      </c>
      <c r="F342" s="2">
        <f t="shared" si="84"/>
        <v>476508.66000000003</v>
      </c>
      <c r="G342" s="35">
        <v>39481.319999999992</v>
      </c>
      <c r="H342" s="7">
        <v>22137</v>
      </c>
      <c r="I342" s="2">
        <f t="shared" si="85"/>
        <v>16602.75</v>
      </c>
      <c r="J342" s="38">
        <v>28196</v>
      </c>
      <c r="K342" s="38">
        <v>26560</v>
      </c>
      <c r="L342" s="38">
        <v>55278</v>
      </c>
      <c r="M342" s="38">
        <v>18837</v>
      </c>
      <c r="N342" s="2">
        <f t="shared" si="76"/>
        <v>184955.07</v>
      </c>
      <c r="O342" s="8">
        <f t="shared" si="77"/>
        <v>291554</v>
      </c>
      <c r="P342" s="30">
        <v>92</v>
      </c>
      <c r="Q342" s="30">
        <v>88</v>
      </c>
      <c r="R342" s="8">
        <f t="shared" si="86"/>
        <v>11253</v>
      </c>
      <c r="S342" s="9">
        <f t="shared" si="87"/>
        <v>22077.026699999999</v>
      </c>
      <c r="T342" s="36">
        <v>2282402</v>
      </c>
      <c r="U342" s="9">
        <f t="shared" si="88"/>
        <v>2282.402</v>
      </c>
      <c r="V342" s="9">
        <f t="shared" si="89"/>
        <v>19794.6247</v>
      </c>
      <c r="W342" s="8">
        <f t="shared" si="78"/>
        <v>395892</v>
      </c>
      <c r="X342" s="8">
        <f t="shared" si="79"/>
        <v>698699</v>
      </c>
      <c r="Y342" s="11">
        <v>0</v>
      </c>
      <c r="Z342" s="6">
        <v>0</v>
      </c>
      <c r="AA342" s="8">
        <f t="shared" si="80"/>
        <v>698699</v>
      </c>
      <c r="AB342" s="12">
        <v>0</v>
      </c>
      <c r="AC342" s="12">
        <v>0</v>
      </c>
      <c r="AD342" s="13">
        <f t="shared" si="81"/>
        <v>698699</v>
      </c>
      <c r="AE342" s="8" t="e">
        <f>IF(#REF!=0," ",#REF!)</f>
        <v>#REF!</v>
      </c>
      <c r="AF342" s="39" t="str">
        <f t="shared" si="82"/>
        <v xml:space="preserve"> </v>
      </c>
      <c r="AG342" s="40" t="str">
        <f t="shared" si="83"/>
        <v xml:space="preserve"> </v>
      </c>
    </row>
    <row r="343" spans="1:33" ht="15.95" customHeight="1">
      <c r="A343" s="37" t="s">
        <v>110</v>
      </c>
      <c r="B343" s="37" t="s">
        <v>674</v>
      </c>
      <c r="C343" s="37" t="s">
        <v>41</v>
      </c>
      <c r="D343" s="37" t="s">
        <v>675</v>
      </c>
      <c r="E343" s="5">
        <v>798.47</v>
      </c>
      <c r="F343" s="2">
        <f t="shared" si="84"/>
        <v>1259985.6600000001</v>
      </c>
      <c r="G343" s="35">
        <v>1194189.6499999999</v>
      </c>
      <c r="H343" s="7">
        <v>109424</v>
      </c>
      <c r="I343" s="2">
        <f t="shared" si="85"/>
        <v>82068</v>
      </c>
      <c r="J343" s="38">
        <v>79295</v>
      </c>
      <c r="K343" s="38">
        <v>0</v>
      </c>
      <c r="L343" s="38">
        <v>0</v>
      </c>
      <c r="M343" s="38">
        <v>0</v>
      </c>
      <c r="N343" s="2">
        <f t="shared" si="76"/>
        <v>1355552.65</v>
      </c>
      <c r="O343" s="8">
        <f t="shared" si="77"/>
        <v>0</v>
      </c>
      <c r="P343" s="30">
        <v>33</v>
      </c>
      <c r="Q343" s="30">
        <v>397</v>
      </c>
      <c r="R343" s="8">
        <f t="shared" si="86"/>
        <v>18210</v>
      </c>
      <c r="S343" s="9">
        <f t="shared" si="87"/>
        <v>58376.1417</v>
      </c>
      <c r="T343" s="36">
        <v>71637052</v>
      </c>
      <c r="U343" s="9">
        <f t="shared" si="88"/>
        <v>71637.051999999996</v>
      </c>
      <c r="V343" s="9">
        <f t="shared" si="89"/>
        <v>0</v>
      </c>
      <c r="W343" s="8">
        <f t="shared" si="78"/>
        <v>0</v>
      </c>
      <c r="X343" s="8">
        <f t="shared" si="79"/>
        <v>18210</v>
      </c>
      <c r="Y343" s="11">
        <v>0</v>
      </c>
      <c r="Z343" s="6">
        <v>0</v>
      </c>
      <c r="AA343" s="8">
        <f t="shared" si="80"/>
        <v>18210</v>
      </c>
      <c r="AB343" s="12">
        <v>0</v>
      </c>
      <c r="AC343" s="12">
        <v>0</v>
      </c>
      <c r="AD343" s="13">
        <f t="shared" si="81"/>
        <v>18210</v>
      </c>
      <c r="AE343" s="8" t="e">
        <f>IF(#REF!=0," ",#REF!)</f>
        <v>#REF!</v>
      </c>
      <c r="AF343" s="39">
        <f t="shared" si="82"/>
        <v>1</v>
      </c>
      <c r="AG343" s="40">
        <f t="shared" si="83"/>
        <v>1</v>
      </c>
    </row>
    <row r="344" spans="1:33" ht="15.95" customHeight="1">
      <c r="A344" s="37" t="s">
        <v>110</v>
      </c>
      <c r="B344" s="37" t="s">
        <v>674</v>
      </c>
      <c r="C344" s="37" t="s">
        <v>117</v>
      </c>
      <c r="D344" s="37" t="s">
        <v>676</v>
      </c>
      <c r="E344" s="5">
        <v>516.32000000000005</v>
      </c>
      <c r="F344" s="2">
        <f t="shared" si="84"/>
        <v>814752.96000000008</v>
      </c>
      <c r="G344" s="35">
        <v>200364.83000000002</v>
      </c>
      <c r="H344" s="7">
        <v>58377</v>
      </c>
      <c r="I344" s="2">
        <f t="shared" si="85"/>
        <v>43782.75</v>
      </c>
      <c r="J344" s="38">
        <v>42319</v>
      </c>
      <c r="K344" s="38">
        <v>0</v>
      </c>
      <c r="L344" s="38">
        <v>0</v>
      </c>
      <c r="M344" s="38">
        <v>0</v>
      </c>
      <c r="N344" s="2">
        <f t="shared" si="76"/>
        <v>286466.58</v>
      </c>
      <c r="O344" s="8">
        <f t="shared" si="77"/>
        <v>528286</v>
      </c>
      <c r="P344" s="30">
        <v>0</v>
      </c>
      <c r="Q344" s="30">
        <v>0</v>
      </c>
      <c r="R344" s="8">
        <f t="shared" si="86"/>
        <v>0</v>
      </c>
      <c r="S344" s="9">
        <f t="shared" si="87"/>
        <v>37748.155200000001</v>
      </c>
      <c r="T344" s="36">
        <v>12893490</v>
      </c>
      <c r="U344" s="9">
        <f t="shared" si="88"/>
        <v>12893.49</v>
      </c>
      <c r="V344" s="9">
        <f t="shared" si="89"/>
        <v>24854.665200000003</v>
      </c>
      <c r="W344" s="8">
        <f t="shared" si="78"/>
        <v>497093</v>
      </c>
      <c r="X344" s="8">
        <f t="shared" si="79"/>
        <v>1025379</v>
      </c>
      <c r="Y344" s="11">
        <v>0</v>
      </c>
      <c r="Z344" s="6">
        <v>0</v>
      </c>
      <c r="AA344" s="8">
        <f t="shared" si="80"/>
        <v>1025379</v>
      </c>
      <c r="AB344" s="12">
        <v>0</v>
      </c>
      <c r="AC344" s="12">
        <v>0</v>
      </c>
      <c r="AD344" s="13">
        <f t="shared" si="81"/>
        <v>1025379</v>
      </c>
      <c r="AE344" s="8" t="e">
        <f>IF(#REF!=0," ",#REF!)</f>
        <v>#REF!</v>
      </c>
      <c r="AF344" s="39" t="str">
        <f t="shared" si="82"/>
        <v xml:space="preserve"> </v>
      </c>
      <c r="AG344" s="40" t="str">
        <f t="shared" si="83"/>
        <v xml:space="preserve"> </v>
      </c>
    </row>
    <row r="345" spans="1:33" ht="15.95" customHeight="1">
      <c r="A345" s="37" t="s">
        <v>110</v>
      </c>
      <c r="B345" s="37" t="s">
        <v>674</v>
      </c>
      <c r="C345" s="37" t="s">
        <v>248</v>
      </c>
      <c r="D345" s="37" t="s">
        <v>677</v>
      </c>
      <c r="E345" s="5">
        <v>429.7</v>
      </c>
      <c r="F345" s="2">
        <f t="shared" si="84"/>
        <v>678066.6</v>
      </c>
      <c r="G345" s="35">
        <v>0</v>
      </c>
      <c r="H345" s="7">
        <v>0</v>
      </c>
      <c r="I345" s="2">
        <f t="shared" si="85"/>
        <v>0</v>
      </c>
      <c r="J345" s="38">
        <v>0</v>
      </c>
      <c r="K345" s="38">
        <v>0</v>
      </c>
      <c r="L345" s="38">
        <v>0</v>
      </c>
      <c r="M345" s="38">
        <v>0</v>
      </c>
      <c r="N345" s="2">
        <f t="shared" si="76"/>
        <v>0</v>
      </c>
      <c r="O345" s="8">
        <f t="shared" si="77"/>
        <v>678067</v>
      </c>
      <c r="P345" s="30">
        <v>0</v>
      </c>
      <c r="Q345" s="30">
        <v>0</v>
      </c>
      <c r="R345" s="8">
        <f t="shared" si="86"/>
        <v>0</v>
      </c>
      <c r="S345" s="9">
        <f t="shared" si="87"/>
        <v>31415.366999999998</v>
      </c>
      <c r="T345" s="36">
        <v>0</v>
      </c>
      <c r="U345" s="9">
        <f t="shared" si="88"/>
        <v>0</v>
      </c>
      <c r="V345" s="9">
        <f t="shared" si="89"/>
        <v>31415.366999999998</v>
      </c>
      <c r="W345" s="8">
        <f t="shared" si="78"/>
        <v>628307</v>
      </c>
      <c r="X345" s="8">
        <f t="shared" si="79"/>
        <v>1306374</v>
      </c>
      <c r="Y345" s="11">
        <v>0</v>
      </c>
      <c r="Z345" s="6">
        <v>0</v>
      </c>
      <c r="AA345" s="8">
        <f t="shared" si="80"/>
        <v>1306374</v>
      </c>
      <c r="AB345" s="12">
        <v>0</v>
      </c>
      <c r="AC345" s="12">
        <v>0</v>
      </c>
      <c r="AD345" s="13">
        <f t="shared" si="81"/>
        <v>1306374</v>
      </c>
      <c r="AE345" s="8" t="e">
        <f>IF(#REF!=0," ",#REF!)</f>
        <v>#REF!</v>
      </c>
      <c r="AF345" s="39" t="str">
        <f t="shared" si="82"/>
        <v xml:space="preserve"> </v>
      </c>
      <c r="AG345" s="40" t="str">
        <f t="shared" si="83"/>
        <v xml:space="preserve"> </v>
      </c>
    </row>
    <row r="346" spans="1:33" ht="15.95" customHeight="1">
      <c r="A346" s="37" t="s">
        <v>110</v>
      </c>
      <c r="B346" s="37" t="s">
        <v>674</v>
      </c>
      <c r="C346" s="37" t="s">
        <v>249</v>
      </c>
      <c r="D346" s="37" t="s">
        <v>678</v>
      </c>
      <c r="E346" s="5">
        <v>826.18</v>
      </c>
      <c r="F346" s="2">
        <f t="shared" si="84"/>
        <v>1303712.04</v>
      </c>
      <c r="G346" s="35">
        <v>0</v>
      </c>
      <c r="H346" s="7">
        <v>0</v>
      </c>
      <c r="I346" s="2">
        <f t="shared" si="85"/>
        <v>0</v>
      </c>
      <c r="J346" s="38">
        <v>0</v>
      </c>
      <c r="K346" s="38">
        <v>0</v>
      </c>
      <c r="L346" s="38">
        <v>0</v>
      </c>
      <c r="M346" s="38">
        <v>0</v>
      </c>
      <c r="N346" s="2">
        <f t="shared" si="76"/>
        <v>0</v>
      </c>
      <c r="O346" s="8">
        <f t="shared" si="77"/>
        <v>1303712</v>
      </c>
      <c r="P346" s="30">
        <v>33</v>
      </c>
      <c r="Q346" s="30">
        <v>421</v>
      </c>
      <c r="R346" s="8">
        <f t="shared" si="86"/>
        <v>19311</v>
      </c>
      <c r="S346" s="9">
        <f t="shared" si="87"/>
        <v>60402.019800000002</v>
      </c>
      <c r="T346" s="36">
        <v>0</v>
      </c>
      <c r="U346" s="9">
        <f t="shared" si="88"/>
        <v>0</v>
      </c>
      <c r="V346" s="9">
        <f t="shared" si="89"/>
        <v>60402.019800000002</v>
      </c>
      <c r="W346" s="8">
        <f t="shared" si="78"/>
        <v>1208040</v>
      </c>
      <c r="X346" s="8">
        <f t="shared" si="79"/>
        <v>2531063</v>
      </c>
      <c r="Y346" s="11">
        <v>0</v>
      </c>
      <c r="Z346" s="6">
        <v>0</v>
      </c>
      <c r="AA346" s="8">
        <f t="shared" si="80"/>
        <v>2531063</v>
      </c>
      <c r="AB346" s="12">
        <v>0</v>
      </c>
      <c r="AC346" s="12">
        <v>0</v>
      </c>
      <c r="AD346" s="13">
        <f t="shared" si="81"/>
        <v>2531063</v>
      </c>
      <c r="AE346" s="8" t="e">
        <f>IF(#REF!=0," ",#REF!)</f>
        <v>#REF!</v>
      </c>
      <c r="AF346" s="39" t="str">
        <f t="shared" si="82"/>
        <v xml:space="preserve"> </v>
      </c>
      <c r="AG346" s="40" t="str">
        <f t="shared" si="83"/>
        <v xml:space="preserve"> </v>
      </c>
    </row>
    <row r="347" spans="1:33" ht="15.95" customHeight="1">
      <c r="A347" s="37" t="s">
        <v>110</v>
      </c>
      <c r="B347" s="37" t="s">
        <v>674</v>
      </c>
      <c r="C347" s="37" t="s">
        <v>250</v>
      </c>
      <c r="D347" s="37" t="s">
        <v>908</v>
      </c>
      <c r="E347" s="5">
        <v>493.96</v>
      </c>
      <c r="F347" s="2">
        <f t="shared" si="84"/>
        <v>779468.88</v>
      </c>
      <c r="G347" s="35">
        <v>0</v>
      </c>
      <c r="H347" s="7">
        <v>0</v>
      </c>
      <c r="I347" s="2">
        <f t="shared" si="85"/>
        <v>0</v>
      </c>
      <c r="J347" s="38">
        <v>0</v>
      </c>
      <c r="K347" s="38">
        <v>0</v>
      </c>
      <c r="L347" s="38">
        <v>0</v>
      </c>
      <c r="M347" s="38">
        <v>0</v>
      </c>
      <c r="N347" s="2">
        <f t="shared" si="76"/>
        <v>0</v>
      </c>
      <c r="O347" s="8">
        <f t="shared" si="77"/>
        <v>779469</v>
      </c>
      <c r="P347" s="30">
        <v>0</v>
      </c>
      <c r="Q347" s="30">
        <v>0</v>
      </c>
      <c r="R347" s="8">
        <f t="shared" si="86"/>
        <v>0</v>
      </c>
      <c r="S347" s="9">
        <f t="shared" si="87"/>
        <v>36113.4156</v>
      </c>
      <c r="T347" s="36">
        <v>0</v>
      </c>
      <c r="U347" s="9">
        <f t="shared" si="88"/>
        <v>0</v>
      </c>
      <c r="V347" s="9">
        <f t="shared" si="89"/>
        <v>36113.4156</v>
      </c>
      <c r="W347" s="8">
        <f t="shared" si="78"/>
        <v>722268</v>
      </c>
      <c r="X347" s="8">
        <f t="shared" si="79"/>
        <v>1501737</v>
      </c>
      <c r="Y347" s="11">
        <v>0</v>
      </c>
      <c r="Z347" s="6">
        <v>0</v>
      </c>
      <c r="AA347" s="8">
        <f t="shared" si="80"/>
        <v>1501737</v>
      </c>
      <c r="AB347" s="12">
        <v>0</v>
      </c>
      <c r="AC347" s="12">
        <v>0</v>
      </c>
      <c r="AD347" s="13">
        <f t="shared" si="81"/>
        <v>1501737</v>
      </c>
      <c r="AE347" s="8" t="e">
        <f>IF(#REF!=0," ",#REF!)</f>
        <v>#REF!</v>
      </c>
      <c r="AF347" s="39" t="str">
        <f t="shared" si="82"/>
        <v xml:space="preserve"> </v>
      </c>
      <c r="AG347" s="40" t="str">
        <f t="shared" si="83"/>
        <v xml:space="preserve"> </v>
      </c>
    </row>
    <row r="348" spans="1:33" ht="15.95" customHeight="1">
      <c r="A348" s="37" t="s">
        <v>110</v>
      </c>
      <c r="B348" s="37" t="s">
        <v>674</v>
      </c>
      <c r="C348" s="37" t="s">
        <v>251</v>
      </c>
      <c r="D348" s="37" t="s">
        <v>679</v>
      </c>
      <c r="E348" s="5">
        <v>1264.97</v>
      </c>
      <c r="F348" s="2">
        <f t="shared" si="84"/>
        <v>1996122.6600000001</v>
      </c>
      <c r="G348" s="35">
        <v>0</v>
      </c>
      <c r="H348" s="7">
        <v>0</v>
      </c>
      <c r="I348" s="2">
        <f t="shared" si="85"/>
        <v>0</v>
      </c>
      <c r="J348" s="38">
        <v>0</v>
      </c>
      <c r="K348" s="38">
        <v>0</v>
      </c>
      <c r="L348" s="38">
        <v>0</v>
      </c>
      <c r="M348" s="38">
        <v>0</v>
      </c>
      <c r="N348" s="2">
        <f t="shared" si="76"/>
        <v>0</v>
      </c>
      <c r="O348" s="8">
        <f t="shared" si="77"/>
        <v>1996123</v>
      </c>
      <c r="P348" s="30">
        <v>0</v>
      </c>
      <c r="Q348" s="30">
        <v>0</v>
      </c>
      <c r="R348" s="8">
        <f t="shared" si="86"/>
        <v>0</v>
      </c>
      <c r="S348" s="9">
        <f t="shared" si="87"/>
        <v>92481.956699999995</v>
      </c>
      <c r="T348" s="36">
        <v>0</v>
      </c>
      <c r="U348" s="9">
        <f t="shared" si="88"/>
        <v>0</v>
      </c>
      <c r="V348" s="9">
        <f t="shared" si="89"/>
        <v>92481.956699999995</v>
      </c>
      <c r="W348" s="8">
        <f t="shared" si="78"/>
        <v>1849639</v>
      </c>
      <c r="X348" s="8">
        <f t="shared" si="79"/>
        <v>3845762</v>
      </c>
      <c r="Y348" s="11">
        <v>0</v>
      </c>
      <c r="Z348" s="6">
        <v>0</v>
      </c>
      <c r="AA348" s="8">
        <f t="shared" si="80"/>
        <v>3845762</v>
      </c>
      <c r="AB348" s="12">
        <v>0</v>
      </c>
      <c r="AC348" s="12">
        <v>0</v>
      </c>
      <c r="AD348" s="13">
        <f t="shared" si="81"/>
        <v>3845762</v>
      </c>
      <c r="AE348" s="8" t="e">
        <f>IF(#REF!=0," ",#REF!)</f>
        <v>#REF!</v>
      </c>
      <c r="AF348" s="39" t="str">
        <f t="shared" si="82"/>
        <v xml:space="preserve"> </v>
      </c>
      <c r="AG348" s="40" t="str">
        <f t="shared" si="83"/>
        <v xml:space="preserve"> </v>
      </c>
    </row>
    <row r="349" spans="1:33" ht="15.95" customHeight="1">
      <c r="A349" s="37" t="s">
        <v>110</v>
      </c>
      <c r="B349" s="37" t="s">
        <v>674</v>
      </c>
      <c r="C349" s="37" t="s">
        <v>252</v>
      </c>
      <c r="D349" s="37" t="s">
        <v>680</v>
      </c>
      <c r="E349" s="5">
        <v>771.53</v>
      </c>
      <c r="F349" s="2">
        <f t="shared" si="84"/>
        <v>1217474.3399999999</v>
      </c>
      <c r="G349" s="35">
        <v>0</v>
      </c>
      <c r="H349" s="7">
        <v>0</v>
      </c>
      <c r="I349" s="2">
        <f t="shared" si="85"/>
        <v>0</v>
      </c>
      <c r="J349" s="38">
        <v>0</v>
      </c>
      <c r="K349" s="38">
        <v>0</v>
      </c>
      <c r="L349" s="38">
        <v>0</v>
      </c>
      <c r="M349" s="38">
        <v>0</v>
      </c>
      <c r="N349" s="2">
        <f t="shared" si="76"/>
        <v>0</v>
      </c>
      <c r="O349" s="8">
        <f t="shared" si="77"/>
        <v>1217474</v>
      </c>
      <c r="P349" s="30">
        <v>0</v>
      </c>
      <c r="Q349" s="30">
        <v>0</v>
      </c>
      <c r="R349" s="8">
        <f t="shared" si="86"/>
        <v>0</v>
      </c>
      <c r="S349" s="9">
        <f t="shared" si="87"/>
        <v>56406.558299999997</v>
      </c>
      <c r="T349" s="36">
        <v>0</v>
      </c>
      <c r="U349" s="9">
        <f t="shared" si="88"/>
        <v>0</v>
      </c>
      <c r="V349" s="9">
        <f t="shared" si="89"/>
        <v>56406.558299999997</v>
      </c>
      <c r="W349" s="8">
        <f t="shared" si="78"/>
        <v>1128131</v>
      </c>
      <c r="X349" s="8">
        <f t="shared" si="79"/>
        <v>2345605</v>
      </c>
      <c r="Y349" s="11">
        <v>0</v>
      </c>
      <c r="Z349" s="6">
        <v>0</v>
      </c>
      <c r="AA349" s="8">
        <f t="shared" si="80"/>
        <v>2345605</v>
      </c>
      <c r="AB349" s="12">
        <v>0</v>
      </c>
      <c r="AC349" s="12">
        <v>0</v>
      </c>
      <c r="AD349" s="13">
        <f t="shared" si="81"/>
        <v>2345605</v>
      </c>
      <c r="AE349" s="8" t="e">
        <f>IF(#REF!=0," ",#REF!)</f>
        <v>#REF!</v>
      </c>
      <c r="AF349" s="39" t="str">
        <f t="shared" si="82"/>
        <v xml:space="preserve"> </v>
      </c>
      <c r="AG349" s="40" t="str">
        <f t="shared" si="83"/>
        <v xml:space="preserve"> </v>
      </c>
    </row>
    <row r="350" spans="1:33" ht="15.95" customHeight="1">
      <c r="A350" s="37" t="s">
        <v>110</v>
      </c>
      <c r="B350" s="37" t="s">
        <v>674</v>
      </c>
      <c r="C350" s="37" t="s">
        <v>253</v>
      </c>
      <c r="D350" s="37" t="s">
        <v>681</v>
      </c>
      <c r="E350" s="5">
        <v>929.44</v>
      </c>
      <c r="F350" s="2">
        <f t="shared" si="84"/>
        <v>1466656.32</v>
      </c>
      <c r="G350" s="35">
        <v>0</v>
      </c>
      <c r="H350" s="7">
        <v>0</v>
      </c>
      <c r="I350" s="2">
        <f t="shared" si="85"/>
        <v>0</v>
      </c>
      <c r="J350" s="38">
        <v>0</v>
      </c>
      <c r="K350" s="38">
        <v>0</v>
      </c>
      <c r="L350" s="38">
        <v>0</v>
      </c>
      <c r="M350" s="38">
        <v>0</v>
      </c>
      <c r="N350" s="2">
        <f t="shared" si="76"/>
        <v>0</v>
      </c>
      <c r="O350" s="8">
        <f t="shared" si="77"/>
        <v>1466656</v>
      </c>
      <c r="P350" s="30">
        <v>33</v>
      </c>
      <c r="Q350" s="30">
        <v>478</v>
      </c>
      <c r="R350" s="8">
        <f t="shared" si="86"/>
        <v>21926</v>
      </c>
      <c r="S350" s="9">
        <f t="shared" si="87"/>
        <v>67951.358399999997</v>
      </c>
      <c r="T350" s="36">
        <v>0</v>
      </c>
      <c r="U350" s="9">
        <f t="shared" si="88"/>
        <v>0</v>
      </c>
      <c r="V350" s="9">
        <f t="shared" si="89"/>
        <v>67951.358399999997</v>
      </c>
      <c r="W350" s="8">
        <f t="shared" si="78"/>
        <v>1359027</v>
      </c>
      <c r="X350" s="8">
        <f t="shared" si="79"/>
        <v>2847609</v>
      </c>
      <c r="Y350" s="11">
        <v>0</v>
      </c>
      <c r="Z350" s="6">
        <v>0</v>
      </c>
      <c r="AA350" s="8">
        <f t="shared" si="80"/>
        <v>2847609</v>
      </c>
      <c r="AB350" s="12">
        <v>0</v>
      </c>
      <c r="AC350" s="12">
        <v>0</v>
      </c>
      <c r="AD350" s="13">
        <f t="shared" si="81"/>
        <v>2847609</v>
      </c>
      <c r="AE350" s="8" t="e">
        <f>IF(#REF!=0," ",#REF!)</f>
        <v>#REF!</v>
      </c>
      <c r="AF350" s="39" t="str">
        <f t="shared" si="82"/>
        <v xml:space="preserve"> </v>
      </c>
      <c r="AG350" s="40" t="str">
        <f t="shared" si="83"/>
        <v xml:space="preserve"> </v>
      </c>
    </row>
    <row r="351" spans="1:33" ht="15.95" customHeight="1">
      <c r="A351" s="37" t="s">
        <v>110</v>
      </c>
      <c r="B351" s="37" t="s">
        <v>674</v>
      </c>
      <c r="C351" s="37" t="s">
        <v>254</v>
      </c>
      <c r="D351" s="37" t="s">
        <v>682</v>
      </c>
      <c r="E351" s="5">
        <v>680.33</v>
      </c>
      <c r="F351" s="2">
        <f t="shared" si="84"/>
        <v>1073560.74</v>
      </c>
      <c r="G351" s="35">
        <v>0</v>
      </c>
      <c r="H351" s="7">
        <v>0</v>
      </c>
      <c r="I351" s="2">
        <f t="shared" si="85"/>
        <v>0</v>
      </c>
      <c r="J351" s="38">
        <v>0</v>
      </c>
      <c r="K351" s="38">
        <v>0</v>
      </c>
      <c r="L351" s="38">
        <v>0</v>
      </c>
      <c r="M351" s="38">
        <v>0</v>
      </c>
      <c r="N351" s="2">
        <f t="shared" si="76"/>
        <v>0</v>
      </c>
      <c r="O351" s="8">
        <f t="shared" si="77"/>
        <v>1073561</v>
      </c>
      <c r="P351" s="30">
        <v>0</v>
      </c>
      <c r="Q351" s="30">
        <v>0</v>
      </c>
      <c r="R351" s="8">
        <f t="shared" si="86"/>
        <v>0</v>
      </c>
      <c r="S351" s="9">
        <f t="shared" si="87"/>
        <v>49738.926299999999</v>
      </c>
      <c r="T351" s="36">
        <v>0</v>
      </c>
      <c r="U351" s="9">
        <f t="shared" si="88"/>
        <v>0</v>
      </c>
      <c r="V351" s="9">
        <f t="shared" si="89"/>
        <v>49738.926299999999</v>
      </c>
      <c r="W351" s="8">
        <f t="shared" si="78"/>
        <v>994779</v>
      </c>
      <c r="X351" s="8">
        <f t="shared" si="79"/>
        <v>2068340</v>
      </c>
      <c r="Y351" s="11">
        <v>0</v>
      </c>
      <c r="Z351" s="6">
        <v>0</v>
      </c>
      <c r="AA351" s="8">
        <f t="shared" si="80"/>
        <v>2068340</v>
      </c>
      <c r="AB351" s="12">
        <v>0</v>
      </c>
      <c r="AC351" s="12">
        <v>0</v>
      </c>
      <c r="AD351" s="13">
        <f t="shared" si="81"/>
        <v>2068340</v>
      </c>
      <c r="AE351" s="8" t="e">
        <f>IF(#REF!=0," ",#REF!)</f>
        <v>#REF!</v>
      </c>
      <c r="AF351" s="39" t="str">
        <f t="shared" si="82"/>
        <v xml:space="preserve"> </v>
      </c>
      <c r="AG351" s="40" t="str">
        <f t="shared" si="83"/>
        <v xml:space="preserve"> </v>
      </c>
    </row>
    <row r="352" spans="1:33" ht="15.95" customHeight="1">
      <c r="A352" s="37" t="s">
        <v>110</v>
      </c>
      <c r="B352" s="37" t="s">
        <v>674</v>
      </c>
      <c r="C352" s="37" t="s">
        <v>255</v>
      </c>
      <c r="D352" s="37" t="s">
        <v>683</v>
      </c>
      <c r="E352" s="5">
        <v>306.02999999999997</v>
      </c>
      <c r="F352" s="2">
        <f t="shared" si="84"/>
        <v>482915.33999999997</v>
      </c>
      <c r="G352" s="35">
        <v>0</v>
      </c>
      <c r="H352" s="7">
        <v>0</v>
      </c>
      <c r="I352" s="2">
        <f t="shared" si="85"/>
        <v>0</v>
      </c>
      <c r="J352" s="38">
        <v>0</v>
      </c>
      <c r="K352" s="38">
        <v>0</v>
      </c>
      <c r="L352" s="38">
        <v>0</v>
      </c>
      <c r="M352" s="38">
        <v>0</v>
      </c>
      <c r="N352" s="2">
        <f t="shared" si="76"/>
        <v>0</v>
      </c>
      <c r="O352" s="8">
        <f t="shared" si="77"/>
        <v>482915</v>
      </c>
      <c r="P352" s="30">
        <v>0</v>
      </c>
      <c r="Q352" s="30">
        <v>0</v>
      </c>
      <c r="R352" s="8">
        <f t="shared" si="86"/>
        <v>0</v>
      </c>
      <c r="S352" s="9">
        <f t="shared" si="87"/>
        <v>22373.853299999999</v>
      </c>
      <c r="T352" s="36">
        <v>0</v>
      </c>
      <c r="U352" s="9">
        <f t="shared" si="88"/>
        <v>0</v>
      </c>
      <c r="V352" s="9">
        <f t="shared" si="89"/>
        <v>22373.853299999999</v>
      </c>
      <c r="W352" s="8">
        <f t="shared" si="78"/>
        <v>447477</v>
      </c>
      <c r="X352" s="8">
        <f t="shared" si="79"/>
        <v>930392</v>
      </c>
      <c r="Y352" s="11">
        <v>0</v>
      </c>
      <c r="Z352" s="6">
        <v>0</v>
      </c>
      <c r="AA352" s="8">
        <f t="shared" si="80"/>
        <v>930392</v>
      </c>
      <c r="AB352" s="12">
        <v>0</v>
      </c>
      <c r="AC352" s="12">
        <v>0</v>
      </c>
      <c r="AD352" s="13">
        <f t="shared" si="81"/>
        <v>930392</v>
      </c>
      <c r="AE352" s="8" t="e">
        <f>IF(#REF!=0," ",#REF!)</f>
        <v>#REF!</v>
      </c>
      <c r="AF352" s="39" t="str">
        <f t="shared" si="82"/>
        <v xml:space="preserve"> </v>
      </c>
      <c r="AG352" s="40" t="str">
        <f t="shared" si="83"/>
        <v xml:space="preserve"> </v>
      </c>
    </row>
    <row r="353" spans="1:33" ht="15.95" customHeight="1">
      <c r="A353" s="37" t="s">
        <v>110</v>
      </c>
      <c r="B353" s="37" t="s">
        <v>674</v>
      </c>
      <c r="C353" s="37" t="s">
        <v>256</v>
      </c>
      <c r="D353" s="37" t="s">
        <v>684</v>
      </c>
      <c r="E353" s="5">
        <v>480.86</v>
      </c>
      <c r="F353" s="2">
        <f t="shared" si="84"/>
        <v>758797.08000000007</v>
      </c>
      <c r="G353" s="35">
        <v>0</v>
      </c>
      <c r="H353" s="7">
        <v>0</v>
      </c>
      <c r="I353" s="2">
        <f t="shared" si="85"/>
        <v>0</v>
      </c>
      <c r="J353" s="38">
        <v>0</v>
      </c>
      <c r="K353" s="38">
        <v>0</v>
      </c>
      <c r="L353" s="38">
        <v>0</v>
      </c>
      <c r="M353" s="38">
        <v>0</v>
      </c>
      <c r="N353" s="2">
        <f t="shared" si="76"/>
        <v>0</v>
      </c>
      <c r="O353" s="8">
        <f t="shared" si="77"/>
        <v>758797</v>
      </c>
      <c r="P353" s="30">
        <v>33</v>
      </c>
      <c r="Q353" s="30">
        <v>293</v>
      </c>
      <c r="R353" s="8">
        <f t="shared" si="86"/>
        <v>13440</v>
      </c>
      <c r="S353" s="9">
        <f t="shared" si="87"/>
        <v>35155.674599999998</v>
      </c>
      <c r="T353" s="36">
        <v>0</v>
      </c>
      <c r="U353" s="9">
        <f t="shared" si="88"/>
        <v>0</v>
      </c>
      <c r="V353" s="9">
        <f t="shared" si="89"/>
        <v>35155.674599999998</v>
      </c>
      <c r="W353" s="8">
        <f t="shared" si="78"/>
        <v>703113</v>
      </c>
      <c r="X353" s="8">
        <f t="shared" si="79"/>
        <v>1475350</v>
      </c>
      <c r="Y353" s="11">
        <v>0</v>
      </c>
      <c r="Z353" s="6">
        <v>0</v>
      </c>
      <c r="AA353" s="8">
        <f t="shared" si="80"/>
        <v>1475350</v>
      </c>
      <c r="AB353" s="12">
        <v>0</v>
      </c>
      <c r="AC353" s="12">
        <v>0</v>
      </c>
      <c r="AD353" s="13">
        <f t="shared" si="81"/>
        <v>1475350</v>
      </c>
      <c r="AE353" s="8" t="e">
        <f>IF(#REF!=0," ",#REF!)</f>
        <v>#REF!</v>
      </c>
      <c r="AF353" s="39" t="str">
        <f t="shared" si="82"/>
        <v xml:space="preserve"> </v>
      </c>
      <c r="AG353" s="40" t="str">
        <f t="shared" si="83"/>
        <v xml:space="preserve"> </v>
      </c>
    </row>
    <row r="354" spans="1:33" ht="15.95" customHeight="1">
      <c r="A354" s="37" t="s">
        <v>110</v>
      </c>
      <c r="B354" s="37" t="s">
        <v>674</v>
      </c>
      <c r="C354" s="37" t="s">
        <v>257</v>
      </c>
      <c r="D354" s="37" t="s">
        <v>891</v>
      </c>
      <c r="E354" s="5">
        <v>620.04</v>
      </c>
      <c r="F354" s="2">
        <f t="shared" si="84"/>
        <v>978423.12</v>
      </c>
      <c r="G354" s="35">
        <v>0</v>
      </c>
      <c r="H354" s="7">
        <v>0</v>
      </c>
      <c r="I354" s="2">
        <f t="shared" si="85"/>
        <v>0</v>
      </c>
      <c r="J354" s="38">
        <v>0</v>
      </c>
      <c r="K354" s="38">
        <v>0</v>
      </c>
      <c r="L354" s="38">
        <v>0</v>
      </c>
      <c r="M354" s="38">
        <v>0</v>
      </c>
      <c r="N354" s="2">
        <f t="shared" si="76"/>
        <v>0</v>
      </c>
      <c r="O354" s="8">
        <f t="shared" si="77"/>
        <v>978423</v>
      </c>
      <c r="P354" s="30">
        <v>33</v>
      </c>
      <c r="Q354" s="30">
        <v>351</v>
      </c>
      <c r="R354" s="8">
        <f t="shared" si="86"/>
        <v>16100</v>
      </c>
      <c r="S354" s="9">
        <f t="shared" si="87"/>
        <v>45331.124400000001</v>
      </c>
      <c r="T354" s="36">
        <v>0</v>
      </c>
      <c r="U354" s="9">
        <f t="shared" si="88"/>
        <v>0</v>
      </c>
      <c r="V354" s="9">
        <f t="shared" si="89"/>
        <v>45331.124400000001</v>
      </c>
      <c r="W354" s="8">
        <f t="shared" si="78"/>
        <v>906622</v>
      </c>
      <c r="X354" s="8">
        <f t="shared" si="79"/>
        <v>1901145</v>
      </c>
      <c r="Y354" s="11">
        <v>0</v>
      </c>
      <c r="Z354" s="6">
        <v>0</v>
      </c>
      <c r="AA354" s="8">
        <f t="shared" si="80"/>
        <v>1901145</v>
      </c>
      <c r="AB354" s="12">
        <v>0</v>
      </c>
      <c r="AC354" s="12">
        <v>0</v>
      </c>
      <c r="AD354" s="13">
        <f t="shared" si="81"/>
        <v>1901145</v>
      </c>
      <c r="AE354" s="8" t="e">
        <f>IF(#REF!=0," ",#REF!)</f>
        <v>#REF!</v>
      </c>
      <c r="AF354" s="39" t="str">
        <f t="shared" si="82"/>
        <v xml:space="preserve"> </v>
      </c>
      <c r="AG354" s="40" t="str">
        <f t="shared" si="83"/>
        <v xml:space="preserve"> </v>
      </c>
    </row>
    <row r="355" spans="1:33" ht="15.95" customHeight="1">
      <c r="A355" s="37" t="s">
        <v>110</v>
      </c>
      <c r="B355" s="37" t="s">
        <v>674</v>
      </c>
      <c r="C355" s="37" t="s">
        <v>280</v>
      </c>
      <c r="D355" s="37" t="s">
        <v>685</v>
      </c>
      <c r="E355" s="5">
        <v>380.84</v>
      </c>
      <c r="F355" s="2">
        <f t="shared" si="84"/>
        <v>600965.52</v>
      </c>
      <c r="G355" s="35">
        <v>0</v>
      </c>
      <c r="H355" s="7">
        <v>0</v>
      </c>
      <c r="I355" s="2">
        <f t="shared" si="85"/>
        <v>0</v>
      </c>
      <c r="J355" s="38">
        <v>0</v>
      </c>
      <c r="K355" s="38">
        <v>0</v>
      </c>
      <c r="L355" s="38">
        <v>0</v>
      </c>
      <c r="M355" s="38">
        <v>0</v>
      </c>
      <c r="N355" s="2">
        <f t="shared" si="76"/>
        <v>0</v>
      </c>
      <c r="O355" s="8">
        <f t="shared" si="77"/>
        <v>600966</v>
      </c>
      <c r="P355" s="30">
        <v>0</v>
      </c>
      <c r="Q355" s="30">
        <v>0</v>
      </c>
      <c r="R355" s="8">
        <f t="shared" si="86"/>
        <v>0</v>
      </c>
      <c r="S355" s="9">
        <f t="shared" si="87"/>
        <v>27843.2124</v>
      </c>
      <c r="T355" s="36">
        <v>0</v>
      </c>
      <c r="U355" s="9">
        <f t="shared" si="88"/>
        <v>0</v>
      </c>
      <c r="V355" s="9">
        <f t="shared" si="89"/>
        <v>27843.2124</v>
      </c>
      <c r="W355" s="8">
        <f t="shared" si="78"/>
        <v>556864</v>
      </c>
      <c r="X355" s="8">
        <f t="shared" si="79"/>
        <v>1157830</v>
      </c>
      <c r="Y355" s="11">
        <v>0</v>
      </c>
      <c r="Z355" s="6">
        <v>0</v>
      </c>
      <c r="AA355" s="8">
        <f t="shared" si="80"/>
        <v>1157830</v>
      </c>
      <c r="AB355" s="12">
        <v>0</v>
      </c>
      <c r="AC355" s="12">
        <v>0</v>
      </c>
      <c r="AD355" s="13">
        <f t="shared" si="81"/>
        <v>1157830</v>
      </c>
      <c r="AE355" s="8" t="e">
        <f>IF(#REF!=0," ",#REF!)</f>
        <v>#REF!</v>
      </c>
      <c r="AF355" s="39" t="str">
        <f t="shared" si="82"/>
        <v xml:space="preserve"> </v>
      </c>
      <c r="AG355" s="40" t="str">
        <f t="shared" si="83"/>
        <v xml:space="preserve"> </v>
      </c>
    </row>
    <row r="356" spans="1:33" ht="15.95" customHeight="1">
      <c r="A356" s="37" t="s">
        <v>110</v>
      </c>
      <c r="B356" s="37" t="s">
        <v>674</v>
      </c>
      <c r="C356" s="37" t="s">
        <v>283</v>
      </c>
      <c r="D356" s="37" t="s">
        <v>686</v>
      </c>
      <c r="E356" s="5">
        <v>488.73</v>
      </c>
      <c r="F356" s="2">
        <f t="shared" si="84"/>
        <v>771215.94000000006</v>
      </c>
      <c r="G356" s="35">
        <v>0</v>
      </c>
      <c r="H356" s="7">
        <v>0</v>
      </c>
      <c r="I356" s="2">
        <f t="shared" si="85"/>
        <v>0</v>
      </c>
      <c r="J356" s="38">
        <v>0</v>
      </c>
      <c r="K356" s="38">
        <v>0</v>
      </c>
      <c r="L356" s="38">
        <v>0</v>
      </c>
      <c r="M356" s="38">
        <v>0</v>
      </c>
      <c r="N356" s="2">
        <f t="shared" si="76"/>
        <v>0</v>
      </c>
      <c r="O356" s="8">
        <f t="shared" si="77"/>
        <v>771216</v>
      </c>
      <c r="P356" s="30">
        <v>0</v>
      </c>
      <c r="Q356" s="30">
        <v>0</v>
      </c>
      <c r="R356" s="8">
        <f t="shared" si="86"/>
        <v>0</v>
      </c>
      <c r="S356" s="9">
        <f t="shared" si="87"/>
        <v>35731.050300000003</v>
      </c>
      <c r="T356" s="36">
        <v>0</v>
      </c>
      <c r="U356" s="9">
        <f t="shared" si="88"/>
        <v>0</v>
      </c>
      <c r="V356" s="9">
        <f t="shared" si="89"/>
        <v>35731.050300000003</v>
      </c>
      <c r="W356" s="8">
        <f t="shared" si="78"/>
        <v>714621</v>
      </c>
      <c r="X356" s="8">
        <f t="shared" si="79"/>
        <v>1485837</v>
      </c>
      <c r="Y356" s="11">
        <v>0</v>
      </c>
      <c r="Z356" s="6">
        <v>0</v>
      </c>
      <c r="AA356" s="8">
        <f t="shared" si="80"/>
        <v>1485837</v>
      </c>
      <c r="AB356" s="12">
        <v>0</v>
      </c>
      <c r="AC356" s="12">
        <v>0</v>
      </c>
      <c r="AD356" s="13">
        <f t="shared" si="81"/>
        <v>1485837</v>
      </c>
      <c r="AE356" s="8" t="e">
        <f>IF(#REF!=0," ",#REF!)</f>
        <v>#REF!</v>
      </c>
      <c r="AF356" s="39" t="str">
        <f t="shared" si="82"/>
        <v xml:space="preserve"> </v>
      </c>
      <c r="AG356" s="40" t="str">
        <f t="shared" si="83"/>
        <v xml:space="preserve"> </v>
      </c>
    </row>
    <row r="357" spans="1:33" ht="15.95" customHeight="1">
      <c r="A357" s="37" t="s">
        <v>110</v>
      </c>
      <c r="B357" s="37" t="s">
        <v>674</v>
      </c>
      <c r="C357" s="37" t="s">
        <v>905</v>
      </c>
      <c r="D357" s="37" t="s">
        <v>913</v>
      </c>
      <c r="E357" s="5">
        <v>626.91999999999996</v>
      </c>
      <c r="F357" s="2">
        <f t="shared" si="84"/>
        <v>989279.75999999989</v>
      </c>
      <c r="G357" s="35">
        <v>0</v>
      </c>
      <c r="H357" s="7">
        <v>0</v>
      </c>
      <c r="I357" s="2">
        <f t="shared" ref="I357" si="93">ROUND(H357*0.75,2)</f>
        <v>0</v>
      </c>
      <c r="J357" s="38">
        <v>0</v>
      </c>
      <c r="K357" s="38">
        <v>0</v>
      </c>
      <c r="L357" s="38">
        <v>0</v>
      </c>
      <c r="M357" s="38">
        <v>0</v>
      </c>
      <c r="N357" s="2">
        <f t="shared" si="76"/>
        <v>0</v>
      </c>
      <c r="O357" s="8">
        <f t="shared" si="77"/>
        <v>989280</v>
      </c>
      <c r="P357" s="30">
        <v>0</v>
      </c>
      <c r="Q357" s="30">
        <v>0</v>
      </c>
      <c r="R357" s="8">
        <f t="shared" ref="R357" si="94">ROUND(SUM(P357*Q357*1.39),0)</f>
        <v>0</v>
      </c>
      <c r="S357" s="9">
        <f t="shared" si="87"/>
        <v>45834.121200000001</v>
      </c>
      <c r="T357" s="36">
        <v>0</v>
      </c>
      <c r="U357" s="9">
        <f t="shared" ref="U357" si="95">ROUND(T357/1000,4)</f>
        <v>0</v>
      </c>
      <c r="V357" s="9">
        <f t="shared" ref="V357" si="96">IF(S357-U357&lt;0,0,S357-U357)</f>
        <v>45834.121200000001</v>
      </c>
      <c r="W357" s="8">
        <f t="shared" si="78"/>
        <v>916682</v>
      </c>
      <c r="X357" s="8">
        <f t="shared" si="79"/>
        <v>1905962</v>
      </c>
      <c r="Y357" s="11">
        <v>0</v>
      </c>
      <c r="Z357" s="6">
        <v>0</v>
      </c>
      <c r="AA357" s="8">
        <f t="shared" si="80"/>
        <v>1905962</v>
      </c>
      <c r="AB357" s="12">
        <v>0</v>
      </c>
      <c r="AC357" s="12">
        <v>0</v>
      </c>
      <c r="AD357" s="13">
        <f t="shared" si="81"/>
        <v>1905962</v>
      </c>
      <c r="AE357" s="8" t="e">
        <f>IF(#REF!=0," ",#REF!)</f>
        <v>#REF!</v>
      </c>
      <c r="AF357" s="39" t="str">
        <f t="shared" si="82"/>
        <v xml:space="preserve"> </v>
      </c>
      <c r="AG357" s="40" t="str">
        <f t="shared" si="83"/>
        <v xml:space="preserve"> </v>
      </c>
    </row>
    <row r="358" spans="1:33" ht="15.95" customHeight="1">
      <c r="A358" s="37" t="s">
        <v>110</v>
      </c>
      <c r="B358" s="37" t="s">
        <v>674</v>
      </c>
      <c r="C358" s="37" t="s">
        <v>284</v>
      </c>
      <c r="D358" s="37" t="s">
        <v>892</v>
      </c>
      <c r="E358" s="5">
        <v>805.51</v>
      </c>
      <c r="F358" s="2">
        <f t="shared" si="84"/>
        <v>1271094.78</v>
      </c>
      <c r="G358" s="35">
        <v>0</v>
      </c>
      <c r="H358" s="7">
        <v>0</v>
      </c>
      <c r="I358" s="2">
        <f t="shared" si="85"/>
        <v>0</v>
      </c>
      <c r="J358" s="38">
        <v>0</v>
      </c>
      <c r="K358" s="38">
        <v>0</v>
      </c>
      <c r="L358" s="38">
        <v>0</v>
      </c>
      <c r="M358" s="38">
        <v>0</v>
      </c>
      <c r="N358" s="2">
        <f t="shared" si="76"/>
        <v>0</v>
      </c>
      <c r="O358" s="8">
        <f t="shared" si="77"/>
        <v>1271095</v>
      </c>
      <c r="P358" s="30">
        <v>33</v>
      </c>
      <c r="Q358" s="30">
        <v>421</v>
      </c>
      <c r="R358" s="8">
        <f t="shared" si="86"/>
        <v>19311</v>
      </c>
      <c r="S358" s="9">
        <f t="shared" si="87"/>
        <v>58890.8361</v>
      </c>
      <c r="T358" s="36">
        <v>0</v>
      </c>
      <c r="U358" s="9">
        <f t="shared" si="88"/>
        <v>0</v>
      </c>
      <c r="V358" s="9">
        <f t="shared" si="89"/>
        <v>58890.8361</v>
      </c>
      <c r="W358" s="8">
        <f t="shared" si="78"/>
        <v>1177817</v>
      </c>
      <c r="X358" s="8">
        <f t="shared" si="79"/>
        <v>2468223</v>
      </c>
      <c r="Y358" s="11">
        <v>0</v>
      </c>
      <c r="Z358" s="6">
        <v>0</v>
      </c>
      <c r="AA358" s="8">
        <f t="shared" si="80"/>
        <v>2468223</v>
      </c>
      <c r="AB358" s="12">
        <v>0</v>
      </c>
      <c r="AC358" s="12">
        <v>0</v>
      </c>
      <c r="AD358" s="13">
        <f t="shared" si="81"/>
        <v>2468223</v>
      </c>
      <c r="AE358" s="8" t="e">
        <f>IF(#REF!=0," ",#REF!)</f>
        <v>#REF!</v>
      </c>
      <c r="AF358" s="39" t="str">
        <f t="shared" si="82"/>
        <v xml:space="preserve"> </v>
      </c>
      <c r="AG358" s="40" t="str">
        <f t="shared" si="83"/>
        <v xml:space="preserve"> </v>
      </c>
    </row>
    <row r="359" spans="1:33" ht="15.95" customHeight="1">
      <c r="A359" s="37" t="s">
        <v>110</v>
      </c>
      <c r="B359" s="37" t="s">
        <v>674</v>
      </c>
      <c r="C359" s="37" t="s">
        <v>51</v>
      </c>
      <c r="D359" s="37" t="s">
        <v>687</v>
      </c>
      <c r="E359" s="5">
        <v>30409.03</v>
      </c>
      <c r="F359" s="2">
        <f t="shared" si="84"/>
        <v>47985449.339999996</v>
      </c>
      <c r="G359" s="35">
        <v>14857193.170000002</v>
      </c>
      <c r="H359" s="7">
        <v>3652450</v>
      </c>
      <c r="I359" s="2">
        <f t="shared" si="85"/>
        <v>2739337.5</v>
      </c>
      <c r="J359" s="38">
        <v>2627012</v>
      </c>
      <c r="K359" s="38">
        <v>257800</v>
      </c>
      <c r="L359" s="38">
        <v>7952834</v>
      </c>
      <c r="M359" s="38">
        <v>0</v>
      </c>
      <c r="N359" s="2">
        <f t="shared" si="76"/>
        <v>28434176.670000002</v>
      </c>
      <c r="O359" s="8">
        <f t="shared" si="77"/>
        <v>19551273</v>
      </c>
      <c r="P359" s="30">
        <v>33</v>
      </c>
      <c r="Q359" s="30">
        <v>7481</v>
      </c>
      <c r="R359" s="8">
        <f t="shared" si="86"/>
        <v>343153</v>
      </c>
      <c r="S359" s="9">
        <f t="shared" si="87"/>
        <v>2223204.1833000001</v>
      </c>
      <c r="T359" s="36">
        <v>902624129</v>
      </c>
      <c r="U359" s="9">
        <f t="shared" si="88"/>
        <v>902624.12899999996</v>
      </c>
      <c r="V359" s="9">
        <f t="shared" si="89"/>
        <v>1320580.0543000002</v>
      </c>
      <c r="W359" s="8">
        <f t="shared" si="78"/>
        <v>26411601</v>
      </c>
      <c r="X359" s="8">
        <f t="shared" si="79"/>
        <v>46306027</v>
      </c>
      <c r="Y359" s="11">
        <v>0</v>
      </c>
      <c r="Z359" s="6">
        <v>0</v>
      </c>
      <c r="AA359" s="8">
        <f t="shared" si="80"/>
        <v>46306027</v>
      </c>
      <c r="AB359" s="12">
        <v>0</v>
      </c>
      <c r="AC359" s="12">
        <v>0</v>
      </c>
      <c r="AD359" s="13">
        <f t="shared" si="81"/>
        <v>46306027</v>
      </c>
      <c r="AE359" s="8" t="e">
        <f>IF(#REF!=0," ",#REF!)</f>
        <v>#REF!</v>
      </c>
      <c r="AF359" s="39" t="str">
        <f t="shared" si="82"/>
        <v xml:space="preserve"> </v>
      </c>
      <c r="AG359" s="40" t="str">
        <f t="shared" si="83"/>
        <v xml:space="preserve"> </v>
      </c>
    </row>
    <row r="360" spans="1:33" ht="15.95" customHeight="1">
      <c r="A360" s="37" t="s">
        <v>110</v>
      </c>
      <c r="B360" s="37" t="s">
        <v>674</v>
      </c>
      <c r="C360" s="37" t="s">
        <v>96</v>
      </c>
      <c r="D360" s="37" t="s">
        <v>688</v>
      </c>
      <c r="E360" s="5">
        <v>1299.98</v>
      </c>
      <c r="F360" s="2">
        <f t="shared" si="84"/>
        <v>2051368.44</v>
      </c>
      <c r="G360" s="35">
        <v>1433924.61</v>
      </c>
      <c r="H360" s="7">
        <v>168707</v>
      </c>
      <c r="I360" s="2">
        <f t="shared" si="85"/>
        <v>126530.25</v>
      </c>
      <c r="J360" s="38">
        <v>121539</v>
      </c>
      <c r="K360" s="38">
        <v>11899</v>
      </c>
      <c r="L360" s="38">
        <v>316342</v>
      </c>
      <c r="M360" s="38">
        <v>125247</v>
      </c>
      <c r="N360" s="2">
        <f t="shared" si="76"/>
        <v>2135481.8600000003</v>
      </c>
      <c r="O360" s="8">
        <f t="shared" si="77"/>
        <v>0</v>
      </c>
      <c r="P360" s="30">
        <v>59</v>
      </c>
      <c r="Q360" s="30">
        <v>715</v>
      </c>
      <c r="R360" s="8">
        <f t="shared" si="86"/>
        <v>58637</v>
      </c>
      <c r="S360" s="9">
        <f t="shared" si="87"/>
        <v>95041.537800000006</v>
      </c>
      <c r="T360" s="36">
        <v>86779548</v>
      </c>
      <c r="U360" s="9">
        <f t="shared" si="88"/>
        <v>86779.547999999995</v>
      </c>
      <c r="V360" s="9">
        <f t="shared" si="89"/>
        <v>8261.9898000000103</v>
      </c>
      <c r="W360" s="8">
        <f t="shared" si="78"/>
        <v>165240</v>
      </c>
      <c r="X360" s="8">
        <f t="shared" si="79"/>
        <v>223877</v>
      </c>
      <c r="Y360" s="11">
        <v>0</v>
      </c>
      <c r="Z360" s="6">
        <v>0</v>
      </c>
      <c r="AA360" s="8">
        <f t="shared" si="80"/>
        <v>223877</v>
      </c>
      <c r="AB360" s="12">
        <v>0</v>
      </c>
      <c r="AC360" s="12">
        <v>0</v>
      </c>
      <c r="AD360" s="13">
        <f t="shared" si="81"/>
        <v>223877</v>
      </c>
      <c r="AE360" s="8" t="e">
        <f>IF(#REF!=0," ",#REF!)</f>
        <v>#REF!</v>
      </c>
      <c r="AF360" s="39">
        <f t="shared" si="82"/>
        <v>1</v>
      </c>
      <c r="AG360" s="40" t="str">
        <f t="shared" si="83"/>
        <v xml:space="preserve"> </v>
      </c>
    </row>
    <row r="361" spans="1:33" ht="15.95" customHeight="1">
      <c r="A361" s="37" t="s">
        <v>110</v>
      </c>
      <c r="B361" s="37" t="s">
        <v>674</v>
      </c>
      <c r="C361" s="37" t="s">
        <v>214</v>
      </c>
      <c r="D361" s="37" t="s">
        <v>914</v>
      </c>
      <c r="E361" s="5">
        <v>7641.95</v>
      </c>
      <c r="F361" s="2">
        <f t="shared" si="84"/>
        <v>12058997.1</v>
      </c>
      <c r="G361" s="35">
        <v>2949854.9199999995</v>
      </c>
      <c r="H361" s="7">
        <v>989326</v>
      </c>
      <c r="I361" s="2">
        <f t="shared" si="85"/>
        <v>741994.5</v>
      </c>
      <c r="J361" s="38">
        <v>712872</v>
      </c>
      <c r="K361" s="38">
        <v>69865</v>
      </c>
      <c r="L361" s="38">
        <v>2038393</v>
      </c>
      <c r="M361" s="38">
        <v>22485</v>
      </c>
      <c r="N361" s="2">
        <f t="shared" si="76"/>
        <v>6535464.4199999999</v>
      </c>
      <c r="O361" s="8">
        <f t="shared" si="77"/>
        <v>5523533</v>
      </c>
      <c r="P361" s="30">
        <v>33</v>
      </c>
      <c r="Q361" s="30">
        <v>3795</v>
      </c>
      <c r="R361" s="8">
        <f t="shared" si="86"/>
        <v>174077</v>
      </c>
      <c r="S361" s="9">
        <f t="shared" si="87"/>
        <v>558702.9645</v>
      </c>
      <c r="T361" s="36">
        <v>174444407</v>
      </c>
      <c r="U361" s="9">
        <f t="shared" si="88"/>
        <v>174444.40700000001</v>
      </c>
      <c r="V361" s="9">
        <f t="shared" si="89"/>
        <v>384258.5575</v>
      </c>
      <c r="W361" s="8">
        <f t="shared" si="78"/>
        <v>7685171</v>
      </c>
      <c r="X361" s="8">
        <f t="shared" si="79"/>
        <v>13382781</v>
      </c>
      <c r="Y361" s="11">
        <v>0</v>
      </c>
      <c r="Z361" s="6">
        <v>0</v>
      </c>
      <c r="AA361" s="8">
        <f t="shared" si="80"/>
        <v>13382781</v>
      </c>
      <c r="AB361" s="12">
        <v>0</v>
      </c>
      <c r="AC361" s="12">
        <v>0</v>
      </c>
      <c r="AD361" s="13">
        <f t="shared" si="81"/>
        <v>13382781</v>
      </c>
      <c r="AE361" s="8" t="e">
        <f>IF(#REF!=0," ",#REF!)</f>
        <v>#REF!</v>
      </c>
      <c r="AF361" s="39" t="str">
        <f t="shared" si="82"/>
        <v xml:space="preserve"> </v>
      </c>
      <c r="AG361" s="40" t="str">
        <f t="shared" si="83"/>
        <v xml:space="preserve"> </v>
      </c>
    </row>
    <row r="362" spans="1:33" ht="15.95" customHeight="1">
      <c r="A362" s="37" t="s">
        <v>110</v>
      </c>
      <c r="B362" s="37" t="s">
        <v>674</v>
      </c>
      <c r="C362" s="37" t="s">
        <v>193</v>
      </c>
      <c r="D362" s="37" t="s">
        <v>689</v>
      </c>
      <c r="E362" s="5">
        <v>5872.24</v>
      </c>
      <c r="F362" s="2">
        <f t="shared" si="84"/>
        <v>9266394.7199999988</v>
      </c>
      <c r="G362" s="35">
        <v>4068393.9</v>
      </c>
      <c r="H362" s="7">
        <v>717900</v>
      </c>
      <c r="I362" s="2">
        <f t="shared" si="85"/>
        <v>538425</v>
      </c>
      <c r="J362" s="38">
        <v>516682</v>
      </c>
      <c r="K362" s="38">
        <v>50505</v>
      </c>
      <c r="L362" s="38">
        <v>443329</v>
      </c>
      <c r="M362" s="38">
        <v>4241</v>
      </c>
      <c r="N362" s="2">
        <f t="shared" si="76"/>
        <v>5621575.9000000004</v>
      </c>
      <c r="O362" s="8">
        <f t="shared" si="77"/>
        <v>3644819</v>
      </c>
      <c r="P362" s="30">
        <v>33</v>
      </c>
      <c r="Q362" s="30">
        <v>3494</v>
      </c>
      <c r="R362" s="8">
        <f t="shared" si="86"/>
        <v>160270</v>
      </c>
      <c r="S362" s="9">
        <f t="shared" si="87"/>
        <v>429319.46639999998</v>
      </c>
      <c r="T362" s="36">
        <v>242443212</v>
      </c>
      <c r="U362" s="9">
        <f t="shared" si="88"/>
        <v>242443.212</v>
      </c>
      <c r="V362" s="9">
        <f t="shared" si="89"/>
        <v>186876.25439999998</v>
      </c>
      <c r="W362" s="8">
        <f t="shared" si="78"/>
        <v>3737525</v>
      </c>
      <c r="X362" s="8">
        <f t="shared" si="79"/>
        <v>7542614</v>
      </c>
      <c r="Y362" s="11">
        <v>0</v>
      </c>
      <c r="Z362" s="6">
        <v>0</v>
      </c>
      <c r="AA362" s="8">
        <f t="shared" si="80"/>
        <v>7542614</v>
      </c>
      <c r="AB362" s="12">
        <v>0</v>
      </c>
      <c r="AC362" s="12">
        <v>12859</v>
      </c>
      <c r="AD362" s="13">
        <f t="shared" si="81"/>
        <v>7529755</v>
      </c>
      <c r="AE362" s="8" t="e">
        <f>IF(#REF!=0," ",#REF!)</f>
        <v>#REF!</v>
      </c>
      <c r="AF362" s="39" t="str">
        <f t="shared" si="82"/>
        <v xml:space="preserve"> </v>
      </c>
      <c r="AG362" s="40" t="str">
        <f t="shared" si="83"/>
        <v xml:space="preserve"> </v>
      </c>
    </row>
    <row r="363" spans="1:33" ht="15.95" customHeight="1">
      <c r="A363" s="37" t="s">
        <v>110</v>
      </c>
      <c r="B363" s="37" t="s">
        <v>674</v>
      </c>
      <c r="C363" s="37" t="s">
        <v>56</v>
      </c>
      <c r="D363" s="37" t="s">
        <v>690</v>
      </c>
      <c r="E363" s="32">
        <v>3384.06</v>
      </c>
      <c r="F363" s="2">
        <f t="shared" si="84"/>
        <v>5340046.68</v>
      </c>
      <c r="G363" s="35">
        <v>1116417.5999999999</v>
      </c>
      <c r="H363" s="7">
        <v>448021</v>
      </c>
      <c r="I363" s="2">
        <f t="shared" si="85"/>
        <v>336015.75</v>
      </c>
      <c r="J363" s="38">
        <v>321968</v>
      </c>
      <c r="K363" s="38">
        <v>31645</v>
      </c>
      <c r="L363" s="38">
        <v>929182</v>
      </c>
      <c r="M363" s="38">
        <v>39181</v>
      </c>
      <c r="N363" s="2">
        <f t="shared" si="76"/>
        <v>2774409.3499999996</v>
      </c>
      <c r="O363" s="8">
        <f t="shared" si="77"/>
        <v>2565637</v>
      </c>
      <c r="P363" s="30">
        <v>33</v>
      </c>
      <c r="Q363" s="30">
        <v>1606</v>
      </c>
      <c r="R363" s="8">
        <f t="shared" si="86"/>
        <v>73667</v>
      </c>
      <c r="S363" s="9">
        <f t="shared" si="87"/>
        <v>247408.62659999999</v>
      </c>
      <c r="T363" s="36">
        <v>70183063</v>
      </c>
      <c r="U363" s="9">
        <f t="shared" si="88"/>
        <v>70183.062999999995</v>
      </c>
      <c r="V363" s="9">
        <f t="shared" si="89"/>
        <v>177225.56359999999</v>
      </c>
      <c r="W363" s="8">
        <f t="shared" si="78"/>
        <v>3544511</v>
      </c>
      <c r="X363" s="8">
        <f t="shared" si="79"/>
        <v>6183815</v>
      </c>
      <c r="Y363" s="11">
        <v>0</v>
      </c>
      <c r="Z363" s="6">
        <v>0</v>
      </c>
      <c r="AA363" s="8">
        <f t="shared" si="80"/>
        <v>6183815</v>
      </c>
      <c r="AB363" s="12">
        <v>0</v>
      </c>
      <c r="AC363" s="12">
        <v>0</v>
      </c>
      <c r="AD363" s="13">
        <f t="shared" si="81"/>
        <v>6183815</v>
      </c>
      <c r="AE363" s="8" t="e">
        <f>IF(#REF!=0," ",#REF!)</f>
        <v>#REF!</v>
      </c>
      <c r="AF363" s="39" t="str">
        <f t="shared" si="82"/>
        <v xml:space="preserve"> </v>
      </c>
      <c r="AG363" s="40" t="str">
        <f t="shared" si="83"/>
        <v xml:space="preserve"> </v>
      </c>
    </row>
    <row r="364" spans="1:33" ht="15.95" customHeight="1">
      <c r="A364" s="37" t="s">
        <v>110</v>
      </c>
      <c r="B364" s="37" t="s">
        <v>674</v>
      </c>
      <c r="C364" s="37" t="s">
        <v>93</v>
      </c>
      <c r="D364" s="37" t="s">
        <v>691</v>
      </c>
      <c r="E364" s="5">
        <v>1717.89</v>
      </c>
      <c r="F364" s="2">
        <f t="shared" si="84"/>
        <v>2710830.42</v>
      </c>
      <c r="G364" s="35">
        <v>567919.58000000007</v>
      </c>
      <c r="H364" s="7">
        <v>230708</v>
      </c>
      <c r="I364" s="2">
        <f t="shared" si="85"/>
        <v>173031</v>
      </c>
      <c r="J364" s="38">
        <v>166344</v>
      </c>
      <c r="K364" s="38">
        <v>16276</v>
      </c>
      <c r="L364" s="38">
        <v>460985</v>
      </c>
      <c r="M364" s="38">
        <v>7391</v>
      </c>
      <c r="N364" s="2">
        <f t="shared" si="76"/>
        <v>1391946.58</v>
      </c>
      <c r="O364" s="8">
        <f t="shared" si="77"/>
        <v>1318884</v>
      </c>
      <c r="P364" s="30">
        <v>33</v>
      </c>
      <c r="Q364" s="30">
        <v>829</v>
      </c>
      <c r="R364" s="8">
        <f t="shared" si="86"/>
        <v>38026</v>
      </c>
      <c r="S364" s="9">
        <f t="shared" si="87"/>
        <v>125594.9379</v>
      </c>
      <c r="T364" s="36">
        <v>34150305</v>
      </c>
      <c r="U364" s="9">
        <f t="shared" si="88"/>
        <v>34150.305</v>
      </c>
      <c r="V364" s="9">
        <f t="shared" si="89"/>
        <v>91444.632899999997</v>
      </c>
      <c r="W364" s="8">
        <f t="shared" si="78"/>
        <v>1828893</v>
      </c>
      <c r="X364" s="8">
        <f t="shared" si="79"/>
        <v>3185803</v>
      </c>
      <c r="Y364" s="11">
        <v>0</v>
      </c>
      <c r="Z364" s="6">
        <v>0</v>
      </c>
      <c r="AA364" s="8">
        <f t="shared" si="80"/>
        <v>3185803</v>
      </c>
      <c r="AB364" s="12">
        <v>0</v>
      </c>
      <c r="AC364" s="12">
        <v>0</v>
      </c>
      <c r="AD364" s="13">
        <f t="shared" si="81"/>
        <v>3185803</v>
      </c>
      <c r="AE364" s="8" t="e">
        <f>IF(#REF!=0," ",#REF!)</f>
        <v>#REF!</v>
      </c>
      <c r="AF364" s="39" t="str">
        <f t="shared" si="82"/>
        <v xml:space="preserve"> </v>
      </c>
      <c r="AG364" s="40" t="str">
        <f t="shared" si="83"/>
        <v xml:space="preserve"> </v>
      </c>
    </row>
    <row r="365" spans="1:33" ht="15.95" customHeight="1">
      <c r="A365" s="37" t="s">
        <v>110</v>
      </c>
      <c r="B365" s="37" t="s">
        <v>674</v>
      </c>
      <c r="C365" s="37" t="s">
        <v>99</v>
      </c>
      <c r="D365" s="37" t="s">
        <v>692</v>
      </c>
      <c r="E365" s="5">
        <v>32403.09</v>
      </c>
      <c r="F365" s="2">
        <f t="shared" si="84"/>
        <v>51132076.020000003</v>
      </c>
      <c r="G365" s="35">
        <v>24437115.52</v>
      </c>
      <c r="H365" s="7">
        <v>4176222</v>
      </c>
      <c r="I365" s="2">
        <f t="shared" si="85"/>
        <v>3132166.5</v>
      </c>
      <c r="J365" s="38">
        <v>3007323</v>
      </c>
      <c r="K365" s="38">
        <v>294519</v>
      </c>
      <c r="L365" s="38">
        <v>5430611</v>
      </c>
      <c r="M365" s="38">
        <v>5298</v>
      </c>
      <c r="N365" s="2">
        <f t="shared" si="76"/>
        <v>36307033.019999996</v>
      </c>
      <c r="O365" s="8">
        <f t="shared" si="77"/>
        <v>14825043</v>
      </c>
      <c r="P365" s="30">
        <v>33</v>
      </c>
      <c r="Q365" s="30">
        <v>13695</v>
      </c>
      <c r="R365" s="8">
        <f t="shared" si="86"/>
        <v>628190</v>
      </c>
      <c r="S365" s="9">
        <f t="shared" si="87"/>
        <v>2368989.9098999999</v>
      </c>
      <c r="T365" s="36">
        <v>1443428023</v>
      </c>
      <c r="U365" s="9">
        <f t="shared" si="88"/>
        <v>1443428.023</v>
      </c>
      <c r="V365" s="9">
        <f t="shared" si="89"/>
        <v>925561.88689999981</v>
      </c>
      <c r="W365" s="8">
        <f t="shared" si="78"/>
        <v>18511238</v>
      </c>
      <c r="X365" s="8">
        <f t="shared" si="79"/>
        <v>33964471</v>
      </c>
      <c r="Y365" s="11">
        <v>0</v>
      </c>
      <c r="Z365" s="6">
        <v>0</v>
      </c>
      <c r="AA365" s="8">
        <f t="shared" si="80"/>
        <v>33964471</v>
      </c>
      <c r="AB365" s="12">
        <v>0</v>
      </c>
      <c r="AC365" s="12">
        <v>121982</v>
      </c>
      <c r="AD365" s="13">
        <f t="shared" si="81"/>
        <v>33842489</v>
      </c>
      <c r="AE365" s="8" t="e">
        <f>IF(#REF!=0," ",#REF!)</f>
        <v>#REF!</v>
      </c>
      <c r="AF365" s="39" t="str">
        <f t="shared" si="82"/>
        <v xml:space="preserve"> </v>
      </c>
      <c r="AG365" s="40" t="str">
        <f t="shared" si="83"/>
        <v xml:space="preserve"> </v>
      </c>
    </row>
    <row r="366" spans="1:33" ht="15.95" customHeight="1">
      <c r="A366" s="37" t="s">
        <v>110</v>
      </c>
      <c r="B366" s="37" t="s">
        <v>674</v>
      </c>
      <c r="C366" s="37" t="s">
        <v>64</v>
      </c>
      <c r="D366" s="37" t="s">
        <v>693</v>
      </c>
      <c r="E366" s="5">
        <v>1654.59</v>
      </c>
      <c r="F366" s="2">
        <f t="shared" si="84"/>
        <v>2610943.02</v>
      </c>
      <c r="G366" s="35">
        <v>602523.71000000008</v>
      </c>
      <c r="H366" s="7">
        <v>197361</v>
      </c>
      <c r="I366" s="2">
        <f t="shared" si="85"/>
        <v>148020.75</v>
      </c>
      <c r="J366" s="38">
        <v>142233</v>
      </c>
      <c r="K366" s="38">
        <v>13973</v>
      </c>
      <c r="L366" s="38">
        <v>536056</v>
      </c>
      <c r="M366" s="38">
        <v>0</v>
      </c>
      <c r="N366" s="2">
        <f t="shared" si="76"/>
        <v>1442806.46</v>
      </c>
      <c r="O366" s="8">
        <f t="shared" si="77"/>
        <v>1168137</v>
      </c>
      <c r="P366" s="30">
        <v>33</v>
      </c>
      <c r="Q366" s="30">
        <v>799</v>
      </c>
      <c r="R366" s="8">
        <f t="shared" si="86"/>
        <v>36650</v>
      </c>
      <c r="S366" s="9">
        <f t="shared" si="87"/>
        <v>120967.07490000001</v>
      </c>
      <c r="T366" s="36">
        <v>38038114</v>
      </c>
      <c r="U366" s="9">
        <f t="shared" si="88"/>
        <v>38038.114000000001</v>
      </c>
      <c r="V366" s="9">
        <f t="shared" si="89"/>
        <v>82928.960900000005</v>
      </c>
      <c r="W366" s="8">
        <f t="shared" si="78"/>
        <v>1658579</v>
      </c>
      <c r="X366" s="8">
        <f t="shared" si="79"/>
        <v>2863366</v>
      </c>
      <c r="Y366" s="11">
        <v>0</v>
      </c>
      <c r="Z366" s="6">
        <v>0</v>
      </c>
      <c r="AA366" s="8">
        <f t="shared" si="80"/>
        <v>2863366</v>
      </c>
      <c r="AB366" s="12">
        <v>0</v>
      </c>
      <c r="AC366" s="12">
        <v>13931</v>
      </c>
      <c r="AD366" s="13">
        <f t="shared" si="81"/>
        <v>2849435</v>
      </c>
      <c r="AE366" s="8" t="e">
        <f>IF(#REF!=0," ",#REF!)</f>
        <v>#REF!</v>
      </c>
      <c r="AF366" s="39" t="str">
        <f t="shared" si="82"/>
        <v xml:space="preserve"> </v>
      </c>
      <c r="AG366" s="40" t="str">
        <f t="shared" si="83"/>
        <v xml:space="preserve"> </v>
      </c>
    </row>
    <row r="367" spans="1:33" ht="15.95" customHeight="1">
      <c r="A367" s="37" t="s">
        <v>110</v>
      </c>
      <c r="B367" s="37" t="s">
        <v>674</v>
      </c>
      <c r="C367" s="37" t="s">
        <v>195</v>
      </c>
      <c r="D367" s="37" t="s">
        <v>694</v>
      </c>
      <c r="E367" s="5">
        <v>6274.04</v>
      </c>
      <c r="F367" s="2">
        <f t="shared" si="84"/>
        <v>9900435.1199999992</v>
      </c>
      <c r="G367" s="35">
        <v>3991789.44</v>
      </c>
      <c r="H367" s="7">
        <v>681016</v>
      </c>
      <c r="I367" s="2">
        <f t="shared" si="85"/>
        <v>510762</v>
      </c>
      <c r="J367" s="38">
        <v>490407</v>
      </c>
      <c r="K367" s="38">
        <v>48036</v>
      </c>
      <c r="L367" s="38">
        <v>1445341</v>
      </c>
      <c r="M367" s="38">
        <v>278</v>
      </c>
      <c r="N367" s="2">
        <f t="shared" si="76"/>
        <v>6486613.4399999995</v>
      </c>
      <c r="O367" s="8">
        <f t="shared" si="77"/>
        <v>3413822</v>
      </c>
      <c r="P367" s="30">
        <v>33</v>
      </c>
      <c r="Q367" s="30">
        <v>2737</v>
      </c>
      <c r="R367" s="8">
        <f t="shared" si="86"/>
        <v>125546</v>
      </c>
      <c r="S367" s="9">
        <f t="shared" si="87"/>
        <v>458695.06439999997</v>
      </c>
      <c r="T367" s="36">
        <v>261413847</v>
      </c>
      <c r="U367" s="9">
        <f t="shared" si="88"/>
        <v>261413.84700000001</v>
      </c>
      <c r="V367" s="9">
        <f t="shared" si="89"/>
        <v>197281.21739999996</v>
      </c>
      <c r="W367" s="8">
        <f t="shared" si="78"/>
        <v>3945624</v>
      </c>
      <c r="X367" s="8">
        <f t="shared" si="79"/>
        <v>7484992</v>
      </c>
      <c r="Y367" s="11">
        <v>0</v>
      </c>
      <c r="Z367" s="6">
        <v>0</v>
      </c>
      <c r="AA367" s="8">
        <f t="shared" si="80"/>
        <v>7484992</v>
      </c>
      <c r="AB367" s="12">
        <v>0</v>
      </c>
      <c r="AC367" s="12">
        <v>0</v>
      </c>
      <c r="AD367" s="13">
        <f t="shared" si="81"/>
        <v>7484992</v>
      </c>
      <c r="AE367" s="8" t="e">
        <f>IF(#REF!=0," ",#REF!)</f>
        <v>#REF!</v>
      </c>
      <c r="AF367" s="39" t="str">
        <f t="shared" si="82"/>
        <v xml:space="preserve"> </v>
      </c>
      <c r="AG367" s="40" t="str">
        <f t="shared" si="83"/>
        <v xml:space="preserve"> </v>
      </c>
    </row>
    <row r="368" spans="1:33" ht="15.95" customHeight="1">
      <c r="A368" s="37" t="s">
        <v>110</v>
      </c>
      <c r="B368" s="37" t="s">
        <v>674</v>
      </c>
      <c r="C368" s="37" t="s">
        <v>223</v>
      </c>
      <c r="D368" s="37" t="s">
        <v>695</v>
      </c>
      <c r="E368" s="5">
        <v>22014.13</v>
      </c>
      <c r="F368" s="2">
        <f t="shared" si="84"/>
        <v>34738297.140000001</v>
      </c>
      <c r="G368" s="35">
        <v>7659209.3200000003</v>
      </c>
      <c r="H368" s="7">
        <v>2865368</v>
      </c>
      <c r="I368" s="2">
        <f t="shared" si="85"/>
        <v>2149026</v>
      </c>
      <c r="J368" s="38">
        <v>2059412</v>
      </c>
      <c r="K368" s="38">
        <v>202113</v>
      </c>
      <c r="L368" s="38">
        <v>7105308</v>
      </c>
      <c r="M368" s="38">
        <v>52149</v>
      </c>
      <c r="N368" s="2">
        <f t="shared" si="76"/>
        <v>19227217.32</v>
      </c>
      <c r="O368" s="8">
        <f t="shared" si="77"/>
        <v>15511080</v>
      </c>
      <c r="P368" s="30">
        <v>33</v>
      </c>
      <c r="Q368" s="30">
        <v>7396</v>
      </c>
      <c r="R368" s="8">
        <f t="shared" si="86"/>
        <v>339255</v>
      </c>
      <c r="S368" s="9">
        <f t="shared" si="87"/>
        <v>1609453.0443</v>
      </c>
      <c r="T368" s="36">
        <v>474623018</v>
      </c>
      <c r="U368" s="9">
        <f t="shared" si="88"/>
        <v>474623.01799999998</v>
      </c>
      <c r="V368" s="9">
        <f t="shared" si="89"/>
        <v>1134830.0263</v>
      </c>
      <c r="W368" s="8">
        <f t="shared" si="78"/>
        <v>22696601</v>
      </c>
      <c r="X368" s="8">
        <f t="shared" si="79"/>
        <v>38546936</v>
      </c>
      <c r="Y368" s="11">
        <v>0</v>
      </c>
      <c r="Z368" s="6">
        <v>0</v>
      </c>
      <c r="AA368" s="8">
        <f t="shared" si="80"/>
        <v>38546936</v>
      </c>
      <c r="AB368" s="12">
        <v>0</v>
      </c>
      <c r="AC368" s="12">
        <v>0</v>
      </c>
      <c r="AD368" s="13">
        <f t="shared" si="81"/>
        <v>38546936</v>
      </c>
      <c r="AE368" s="8" t="e">
        <f>IF(#REF!=0," ",#REF!)</f>
        <v>#REF!</v>
      </c>
      <c r="AF368" s="39" t="str">
        <f t="shared" si="82"/>
        <v xml:space="preserve"> </v>
      </c>
      <c r="AG368" s="40" t="str">
        <f t="shared" si="83"/>
        <v xml:space="preserve"> </v>
      </c>
    </row>
    <row r="369" spans="1:33" ht="15.95" customHeight="1">
      <c r="A369" s="37" t="s">
        <v>110</v>
      </c>
      <c r="B369" s="37" t="s">
        <v>674</v>
      </c>
      <c r="C369" s="37" t="s">
        <v>61</v>
      </c>
      <c r="D369" s="37" t="s">
        <v>696</v>
      </c>
      <c r="E369" s="5">
        <v>1942.87</v>
      </c>
      <c r="F369" s="2">
        <f t="shared" si="84"/>
        <v>3065848.86</v>
      </c>
      <c r="G369" s="35">
        <v>695873.99000000011</v>
      </c>
      <c r="H369" s="7">
        <v>210862</v>
      </c>
      <c r="I369" s="2">
        <f t="shared" si="85"/>
        <v>158146.5</v>
      </c>
      <c r="J369" s="38">
        <v>151713</v>
      </c>
      <c r="K369" s="38">
        <v>14858</v>
      </c>
      <c r="L369" s="38">
        <v>349538</v>
      </c>
      <c r="M369" s="38">
        <v>0</v>
      </c>
      <c r="N369" s="2">
        <f t="shared" si="76"/>
        <v>1370129.4900000002</v>
      </c>
      <c r="O369" s="8">
        <f t="shared" si="77"/>
        <v>1695719</v>
      </c>
      <c r="P369" s="30">
        <v>33</v>
      </c>
      <c r="Q369" s="30">
        <v>957</v>
      </c>
      <c r="R369" s="8">
        <f t="shared" si="86"/>
        <v>43898</v>
      </c>
      <c r="S369" s="9">
        <f t="shared" si="87"/>
        <v>142043.22570000001</v>
      </c>
      <c r="T369" s="36">
        <v>46176111</v>
      </c>
      <c r="U369" s="9">
        <f t="shared" si="88"/>
        <v>46176.110999999997</v>
      </c>
      <c r="V369" s="9">
        <f t="shared" si="89"/>
        <v>95867.114700000006</v>
      </c>
      <c r="W369" s="8">
        <f t="shared" si="78"/>
        <v>1917342</v>
      </c>
      <c r="X369" s="8">
        <f t="shared" si="79"/>
        <v>3656959</v>
      </c>
      <c r="Y369" s="11">
        <v>0</v>
      </c>
      <c r="Z369" s="6">
        <v>0</v>
      </c>
      <c r="AA369" s="8">
        <f t="shared" si="80"/>
        <v>3656959</v>
      </c>
      <c r="AB369" s="12">
        <v>0</v>
      </c>
      <c r="AC369" s="12">
        <v>0</v>
      </c>
      <c r="AD369" s="13">
        <f t="shared" si="81"/>
        <v>3656959</v>
      </c>
      <c r="AE369" s="8" t="e">
        <f>IF(#REF!=0," ",#REF!)</f>
        <v>#REF!</v>
      </c>
      <c r="AF369" s="39" t="str">
        <f t="shared" si="82"/>
        <v xml:space="preserve"> </v>
      </c>
      <c r="AG369" s="40" t="str">
        <f t="shared" si="83"/>
        <v xml:space="preserve"> </v>
      </c>
    </row>
    <row r="370" spans="1:33" ht="15.95" customHeight="1">
      <c r="A370" s="37" t="s">
        <v>110</v>
      </c>
      <c r="B370" s="37" t="s">
        <v>674</v>
      </c>
      <c r="C370" s="37" t="s">
        <v>4</v>
      </c>
      <c r="D370" s="37" t="s">
        <v>697</v>
      </c>
      <c r="E370" s="5">
        <v>2787.86</v>
      </c>
      <c r="F370" s="2">
        <f t="shared" si="84"/>
        <v>4399243.08</v>
      </c>
      <c r="G370" s="35">
        <v>221000.80000000002</v>
      </c>
      <c r="H370" s="7">
        <v>317993</v>
      </c>
      <c r="I370" s="2">
        <f t="shared" si="85"/>
        <v>238494.75</v>
      </c>
      <c r="J370" s="38">
        <v>229552</v>
      </c>
      <c r="K370" s="38">
        <v>22502</v>
      </c>
      <c r="L370" s="38">
        <v>362182</v>
      </c>
      <c r="M370" s="38">
        <v>0</v>
      </c>
      <c r="N370" s="2">
        <f t="shared" si="76"/>
        <v>1073731.55</v>
      </c>
      <c r="O370" s="8">
        <f t="shared" si="77"/>
        <v>3325512</v>
      </c>
      <c r="P370" s="30">
        <v>0</v>
      </c>
      <c r="Q370" s="30">
        <v>0</v>
      </c>
      <c r="R370" s="8">
        <f t="shared" si="86"/>
        <v>0</v>
      </c>
      <c r="S370" s="9">
        <f t="shared" si="87"/>
        <v>203820.44459999999</v>
      </c>
      <c r="T370" s="36">
        <v>13769520</v>
      </c>
      <c r="U370" s="9">
        <f t="shared" si="88"/>
        <v>13769.52</v>
      </c>
      <c r="V370" s="9">
        <f t="shared" si="89"/>
        <v>190050.9246</v>
      </c>
      <c r="W370" s="8">
        <f t="shared" si="78"/>
        <v>3801018</v>
      </c>
      <c r="X370" s="8">
        <f t="shared" si="79"/>
        <v>7126530</v>
      </c>
      <c r="Y370" s="11">
        <v>0</v>
      </c>
      <c r="Z370" s="6">
        <v>0</v>
      </c>
      <c r="AA370" s="8">
        <f t="shared" si="80"/>
        <v>7126530</v>
      </c>
      <c r="AB370" s="12">
        <v>0</v>
      </c>
      <c r="AC370" s="12">
        <v>0</v>
      </c>
      <c r="AD370" s="13">
        <f t="shared" si="81"/>
        <v>7126530</v>
      </c>
      <c r="AE370" s="8" t="e">
        <f>IF(#REF!=0," ",#REF!)</f>
        <v>#REF!</v>
      </c>
      <c r="AF370" s="39" t="str">
        <f t="shared" si="82"/>
        <v xml:space="preserve"> </v>
      </c>
      <c r="AG370" s="40" t="str">
        <f t="shared" si="83"/>
        <v xml:space="preserve"> </v>
      </c>
    </row>
    <row r="371" spans="1:33" ht="15.95" customHeight="1">
      <c r="A371" s="37" t="s">
        <v>110</v>
      </c>
      <c r="B371" s="37" t="s">
        <v>674</v>
      </c>
      <c r="C371" s="37" t="s">
        <v>187</v>
      </c>
      <c r="D371" s="37" t="s">
        <v>698</v>
      </c>
      <c r="E371" s="5">
        <v>63006.28</v>
      </c>
      <c r="F371" s="2">
        <f t="shared" si="84"/>
        <v>99423909.840000004</v>
      </c>
      <c r="G371" s="35">
        <v>30420167.439999998</v>
      </c>
      <c r="H371" s="7">
        <v>8366129</v>
      </c>
      <c r="I371" s="2">
        <f t="shared" si="85"/>
        <v>6274596.75</v>
      </c>
      <c r="J371" s="38">
        <v>6028112</v>
      </c>
      <c r="K371" s="38">
        <v>589555</v>
      </c>
      <c r="L371" s="38">
        <v>17006891</v>
      </c>
      <c r="M371" s="38">
        <v>932</v>
      </c>
      <c r="N371" s="2">
        <f t="shared" si="76"/>
        <v>60320254.189999998</v>
      </c>
      <c r="O371" s="8">
        <f t="shared" si="77"/>
        <v>39103656</v>
      </c>
      <c r="P371" s="30">
        <v>33</v>
      </c>
      <c r="Q371" s="30">
        <v>12692</v>
      </c>
      <c r="R371" s="8">
        <f t="shared" si="86"/>
        <v>582182</v>
      </c>
      <c r="S371" s="9">
        <f t="shared" si="87"/>
        <v>4606389.1308000004</v>
      </c>
      <c r="T371" s="36">
        <v>1906025530</v>
      </c>
      <c r="U371" s="9">
        <f t="shared" si="88"/>
        <v>1906025.53</v>
      </c>
      <c r="V371" s="9">
        <f t="shared" si="89"/>
        <v>2700363.6008000001</v>
      </c>
      <c r="W371" s="8">
        <f t="shared" si="78"/>
        <v>54007272</v>
      </c>
      <c r="X371" s="8">
        <f t="shared" si="79"/>
        <v>93693110</v>
      </c>
      <c r="Y371" s="11">
        <v>0</v>
      </c>
      <c r="Z371" s="6">
        <v>0</v>
      </c>
      <c r="AA371" s="8">
        <f t="shared" si="80"/>
        <v>93693110</v>
      </c>
      <c r="AB371" s="12">
        <v>0</v>
      </c>
      <c r="AC371" s="12">
        <v>0</v>
      </c>
      <c r="AD371" s="13">
        <f t="shared" si="81"/>
        <v>93693110</v>
      </c>
      <c r="AE371" s="8" t="e">
        <f>IF(#REF!=0," ",#REF!)</f>
        <v>#REF!</v>
      </c>
      <c r="AF371" s="39" t="str">
        <f t="shared" si="82"/>
        <v xml:space="preserve"> </v>
      </c>
      <c r="AG371" s="40" t="str">
        <f t="shared" si="83"/>
        <v xml:space="preserve"> </v>
      </c>
    </row>
    <row r="372" spans="1:33" ht="15.95" customHeight="1">
      <c r="A372" s="37" t="s">
        <v>66</v>
      </c>
      <c r="B372" s="37" t="s">
        <v>699</v>
      </c>
      <c r="C372" s="37" t="s">
        <v>80</v>
      </c>
      <c r="D372" s="37" t="s">
        <v>700</v>
      </c>
      <c r="E372" s="5">
        <v>572.6</v>
      </c>
      <c r="F372" s="2">
        <f t="shared" si="84"/>
        <v>903562.8</v>
      </c>
      <c r="G372" s="35">
        <v>108263.33</v>
      </c>
      <c r="H372" s="7">
        <v>27819</v>
      </c>
      <c r="I372" s="2">
        <f t="shared" si="85"/>
        <v>20864.25</v>
      </c>
      <c r="J372" s="38">
        <v>47266</v>
      </c>
      <c r="K372" s="38">
        <v>0</v>
      </c>
      <c r="L372" s="38">
        <v>0</v>
      </c>
      <c r="M372" s="38">
        <v>28920</v>
      </c>
      <c r="N372" s="2">
        <f t="shared" si="76"/>
        <v>205313.58000000002</v>
      </c>
      <c r="O372" s="8">
        <f t="shared" si="77"/>
        <v>698249</v>
      </c>
      <c r="P372" s="30">
        <v>75</v>
      </c>
      <c r="Q372" s="30">
        <v>282</v>
      </c>
      <c r="R372" s="8">
        <f t="shared" si="86"/>
        <v>29399</v>
      </c>
      <c r="S372" s="9">
        <f t="shared" si="87"/>
        <v>41862.786</v>
      </c>
      <c r="T372" s="36">
        <v>6745379</v>
      </c>
      <c r="U372" s="9">
        <f t="shared" si="88"/>
        <v>6745.3789999999999</v>
      </c>
      <c r="V372" s="9">
        <f t="shared" si="89"/>
        <v>35117.406999999999</v>
      </c>
      <c r="W372" s="8">
        <f t="shared" si="78"/>
        <v>702348</v>
      </c>
      <c r="X372" s="8">
        <f t="shared" si="79"/>
        <v>1429996</v>
      </c>
      <c r="Y372" s="11">
        <v>0</v>
      </c>
      <c r="Z372" s="6">
        <v>0</v>
      </c>
      <c r="AA372" s="8">
        <f t="shared" si="80"/>
        <v>1429996</v>
      </c>
      <c r="AB372" s="12">
        <v>0</v>
      </c>
      <c r="AC372" s="12">
        <v>0</v>
      </c>
      <c r="AD372" s="13">
        <f t="shared" si="81"/>
        <v>1429996</v>
      </c>
      <c r="AE372" s="8" t="e">
        <f>IF(#REF!=0," ",#REF!)</f>
        <v>#REF!</v>
      </c>
      <c r="AF372" s="39" t="str">
        <f t="shared" si="82"/>
        <v xml:space="preserve"> </v>
      </c>
      <c r="AG372" s="40" t="str">
        <f t="shared" si="83"/>
        <v xml:space="preserve"> </v>
      </c>
    </row>
    <row r="373" spans="1:33" ht="15.95" customHeight="1">
      <c r="A373" s="37" t="s">
        <v>66</v>
      </c>
      <c r="B373" s="37" t="s">
        <v>699</v>
      </c>
      <c r="C373" s="37" t="s">
        <v>51</v>
      </c>
      <c r="D373" s="37" t="s">
        <v>701</v>
      </c>
      <c r="E373" s="5">
        <v>2721.99</v>
      </c>
      <c r="F373" s="2">
        <f t="shared" si="84"/>
        <v>4295300.22</v>
      </c>
      <c r="G373" s="35">
        <v>810052.26</v>
      </c>
      <c r="H373" s="7">
        <v>140078</v>
      </c>
      <c r="I373" s="2">
        <f t="shared" si="85"/>
        <v>105058.5</v>
      </c>
      <c r="J373" s="38">
        <v>237472</v>
      </c>
      <c r="K373" s="38">
        <v>56466</v>
      </c>
      <c r="L373" s="38">
        <v>866590</v>
      </c>
      <c r="M373" s="38">
        <v>9327</v>
      </c>
      <c r="N373" s="2">
        <f t="shared" si="76"/>
        <v>2084965.76</v>
      </c>
      <c r="O373" s="8">
        <f t="shared" si="77"/>
        <v>2210334</v>
      </c>
      <c r="P373" s="30">
        <v>33</v>
      </c>
      <c r="Q373" s="30">
        <v>1101</v>
      </c>
      <c r="R373" s="8">
        <f t="shared" si="86"/>
        <v>50503</v>
      </c>
      <c r="S373" s="9">
        <f t="shared" si="87"/>
        <v>199004.68890000001</v>
      </c>
      <c r="T373" s="36">
        <v>52772134</v>
      </c>
      <c r="U373" s="9">
        <f t="shared" si="88"/>
        <v>52772.133999999998</v>
      </c>
      <c r="V373" s="9">
        <f t="shared" si="89"/>
        <v>146232.55490000002</v>
      </c>
      <c r="W373" s="8">
        <f t="shared" si="78"/>
        <v>2924651</v>
      </c>
      <c r="X373" s="8">
        <f t="shared" si="79"/>
        <v>5185488</v>
      </c>
      <c r="Y373" s="11">
        <v>0</v>
      </c>
      <c r="Z373" s="6">
        <v>0</v>
      </c>
      <c r="AA373" s="8">
        <f t="shared" si="80"/>
        <v>5185488</v>
      </c>
      <c r="AB373" s="12">
        <v>0</v>
      </c>
      <c r="AC373" s="12">
        <v>0</v>
      </c>
      <c r="AD373" s="13">
        <f t="shared" si="81"/>
        <v>5185488</v>
      </c>
      <c r="AE373" s="8" t="e">
        <f>IF(#REF!=0," ",#REF!)</f>
        <v>#REF!</v>
      </c>
      <c r="AF373" s="39" t="str">
        <f t="shared" si="82"/>
        <v xml:space="preserve"> </v>
      </c>
      <c r="AG373" s="40" t="str">
        <f t="shared" si="83"/>
        <v xml:space="preserve"> </v>
      </c>
    </row>
    <row r="374" spans="1:33" ht="15.95" customHeight="1">
      <c r="A374" s="37" t="s">
        <v>66</v>
      </c>
      <c r="B374" s="37" t="s">
        <v>699</v>
      </c>
      <c r="C374" s="37" t="s">
        <v>192</v>
      </c>
      <c r="D374" s="37" t="s">
        <v>702</v>
      </c>
      <c r="E374" s="5">
        <v>2128.36</v>
      </c>
      <c r="F374" s="2">
        <f t="shared" si="84"/>
        <v>3358552.08</v>
      </c>
      <c r="G374" s="35">
        <v>417415.81</v>
      </c>
      <c r="H374" s="7">
        <v>108668</v>
      </c>
      <c r="I374" s="2">
        <f t="shared" si="85"/>
        <v>81501</v>
      </c>
      <c r="J374" s="38">
        <v>183937</v>
      </c>
      <c r="K374" s="38">
        <v>43694</v>
      </c>
      <c r="L374" s="38">
        <v>410478</v>
      </c>
      <c r="M374" s="38">
        <v>7544</v>
      </c>
      <c r="N374" s="2">
        <f t="shared" si="76"/>
        <v>1144569.81</v>
      </c>
      <c r="O374" s="8">
        <f t="shared" si="77"/>
        <v>2213982</v>
      </c>
      <c r="P374" s="30">
        <v>33</v>
      </c>
      <c r="Q374" s="30">
        <v>820</v>
      </c>
      <c r="R374" s="8">
        <f t="shared" si="86"/>
        <v>37613</v>
      </c>
      <c r="S374" s="9">
        <f t="shared" si="87"/>
        <v>155604.3996</v>
      </c>
      <c r="T374" s="36">
        <v>26585054</v>
      </c>
      <c r="U374" s="9">
        <f t="shared" si="88"/>
        <v>26585.054</v>
      </c>
      <c r="V374" s="9">
        <f t="shared" si="89"/>
        <v>129019.3456</v>
      </c>
      <c r="W374" s="8">
        <f t="shared" si="78"/>
        <v>2580387</v>
      </c>
      <c r="X374" s="8">
        <f t="shared" si="79"/>
        <v>4831982</v>
      </c>
      <c r="Y374" s="11">
        <v>0</v>
      </c>
      <c r="Z374" s="6">
        <v>0</v>
      </c>
      <c r="AA374" s="8">
        <f t="shared" si="80"/>
        <v>4831982</v>
      </c>
      <c r="AB374" s="12">
        <v>0</v>
      </c>
      <c r="AC374" s="12">
        <v>0</v>
      </c>
      <c r="AD374" s="13">
        <f t="shared" si="81"/>
        <v>4831982</v>
      </c>
      <c r="AE374" s="8" t="e">
        <f>IF(#REF!=0," ",#REF!)</f>
        <v>#REF!</v>
      </c>
      <c r="AF374" s="39" t="str">
        <f t="shared" si="82"/>
        <v xml:space="preserve"> </v>
      </c>
      <c r="AG374" s="40" t="str">
        <f t="shared" si="83"/>
        <v xml:space="preserve"> </v>
      </c>
    </row>
    <row r="375" spans="1:33" ht="15.95" customHeight="1">
      <c r="A375" s="37" t="s">
        <v>66</v>
      </c>
      <c r="B375" s="37" t="s">
        <v>699</v>
      </c>
      <c r="C375" s="37" t="s">
        <v>96</v>
      </c>
      <c r="D375" s="37" t="s">
        <v>703</v>
      </c>
      <c r="E375" s="5">
        <v>1578.44</v>
      </c>
      <c r="F375" s="2">
        <f t="shared" si="84"/>
        <v>2490778.3200000003</v>
      </c>
      <c r="G375" s="35">
        <v>239108.15</v>
      </c>
      <c r="H375" s="7">
        <v>85991</v>
      </c>
      <c r="I375" s="2">
        <f t="shared" si="85"/>
        <v>64493.25</v>
      </c>
      <c r="J375" s="38">
        <v>145598</v>
      </c>
      <c r="K375" s="38">
        <v>34553</v>
      </c>
      <c r="L375" s="38">
        <v>325902</v>
      </c>
      <c r="M375" s="38">
        <v>109279</v>
      </c>
      <c r="N375" s="2">
        <f t="shared" si="76"/>
        <v>918933.4</v>
      </c>
      <c r="O375" s="8">
        <f t="shared" si="77"/>
        <v>1571845</v>
      </c>
      <c r="P375" s="30">
        <v>68</v>
      </c>
      <c r="Q375" s="30">
        <v>650</v>
      </c>
      <c r="R375" s="8">
        <f t="shared" si="86"/>
        <v>61438</v>
      </c>
      <c r="S375" s="9">
        <f t="shared" si="87"/>
        <v>115399.7484</v>
      </c>
      <c r="T375" s="36">
        <v>14579765</v>
      </c>
      <c r="U375" s="9">
        <f t="shared" si="88"/>
        <v>14579.764999999999</v>
      </c>
      <c r="V375" s="9">
        <f t="shared" si="89"/>
        <v>100819.9834</v>
      </c>
      <c r="W375" s="8">
        <f t="shared" si="78"/>
        <v>2016400</v>
      </c>
      <c r="X375" s="8">
        <f t="shared" si="79"/>
        <v>3649683</v>
      </c>
      <c r="Y375" s="11">
        <v>0</v>
      </c>
      <c r="Z375" s="6">
        <v>0</v>
      </c>
      <c r="AA375" s="8">
        <f t="shared" si="80"/>
        <v>3649683</v>
      </c>
      <c r="AB375" s="12">
        <v>0</v>
      </c>
      <c r="AC375" s="12">
        <v>0</v>
      </c>
      <c r="AD375" s="13">
        <f t="shared" si="81"/>
        <v>3649683</v>
      </c>
      <c r="AE375" s="8" t="e">
        <f>IF(#REF!=0," ",#REF!)</f>
        <v>#REF!</v>
      </c>
      <c r="AF375" s="39" t="str">
        <f t="shared" si="82"/>
        <v xml:space="preserve"> </v>
      </c>
      <c r="AG375" s="40" t="str">
        <f t="shared" si="83"/>
        <v xml:space="preserve"> </v>
      </c>
    </row>
    <row r="376" spans="1:33" ht="15.95" customHeight="1">
      <c r="A376" s="37" t="s">
        <v>66</v>
      </c>
      <c r="B376" s="37" t="s">
        <v>699</v>
      </c>
      <c r="C376" s="37" t="s">
        <v>214</v>
      </c>
      <c r="D376" s="37" t="s">
        <v>704</v>
      </c>
      <c r="E376" s="5">
        <v>1844.53</v>
      </c>
      <c r="F376" s="2">
        <f t="shared" si="84"/>
        <v>2910668.34</v>
      </c>
      <c r="G376" s="35">
        <v>378265.92</v>
      </c>
      <c r="H376" s="7">
        <v>103728</v>
      </c>
      <c r="I376" s="2">
        <f t="shared" si="85"/>
        <v>77796</v>
      </c>
      <c r="J376" s="38">
        <v>175993</v>
      </c>
      <c r="K376" s="38">
        <v>41733</v>
      </c>
      <c r="L376" s="38">
        <v>310538</v>
      </c>
      <c r="M376" s="38">
        <v>154779</v>
      </c>
      <c r="N376" s="2">
        <f t="shared" si="76"/>
        <v>1139104.92</v>
      </c>
      <c r="O376" s="8">
        <f t="shared" si="77"/>
        <v>1771563</v>
      </c>
      <c r="P376" s="30">
        <v>55</v>
      </c>
      <c r="Q376" s="30">
        <v>1106</v>
      </c>
      <c r="R376" s="8">
        <f t="shared" si="86"/>
        <v>84554</v>
      </c>
      <c r="S376" s="9">
        <f t="shared" si="87"/>
        <v>134853.5883</v>
      </c>
      <c r="T376" s="36">
        <v>23567970</v>
      </c>
      <c r="U376" s="9">
        <f t="shared" si="88"/>
        <v>23567.97</v>
      </c>
      <c r="V376" s="9">
        <f t="shared" si="89"/>
        <v>111285.6183</v>
      </c>
      <c r="W376" s="8">
        <f t="shared" si="78"/>
        <v>2225712</v>
      </c>
      <c r="X376" s="8">
        <f t="shared" si="79"/>
        <v>4081829</v>
      </c>
      <c r="Y376" s="11">
        <v>0</v>
      </c>
      <c r="Z376" s="6">
        <v>0</v>
      </c>
      <c r="AA376" s="8">
        <f t="shared" si="80"/>
        <v>4081829</v>
      </c>
      <c r="AB376" s="12">
        <v>0</v>
      </c>
      <c r="AC376" s="12">
        <v>0</v>
      </c>
      <c r="AD376" s="13">
        <f t="shared" si="81"/>
        <v>4081829</v>
      </c>
      <c r="AE376" s="8" t="e">
        <f>IF(#REF!=0," ",#REF!)</f>
        <v>#REF!</v>
      </c>
      <c r="AF376" s="39" t="str">
        <f t="shared" si="82"/>
        <v xml:space="preserve"> </v>
      </c>
      <c r="AG376" s="40" t="str">
        <f t="shared" si="83"/>
        <v xml:space="preserve"> </v>
      </c>
    </row>
    <row r="377" spans="1:33" ht="15.95" customHeight="1">
      <c r="A377" s="37" t="s">
        <v>66</v>
      </c>
      <c r="B377" s="37" t="s">
        <v>699</v>
      </c>
      <c r="C377" s="37" t="s">
        <v>230</v>
      </c>
      <c r="D377" s="37" t="s">
        <v>705</v>
      </c>
      <c r="E377" s="5">
        <v>867.66</v>
      </c>
      <c r="F377" s="2">
        <f t="shared" si="84"/>
        <v>1369167.48</v>
      </c>
      <c r="G377" s="35">
        <v>107560.29</v>
      </c>
      <c r="H377" s="7">
        <v>49961</v>
      </c>
      <c r="I377" s="2">
        <f t="shared" si="85"/>
        <v>37470.75</v>
      </c>
      <c r="J377" s="38">
        <v>84727</v>
      </c>
      <c r="K377" s="38">
        <v>20124</v>
      </c>
      <c r="L377" s="38">
        <v>128863</v>
      </c>
      <c r="M377" s="38">
        <v>10085</v>
      </c>
      <c r="N377" s="2">
        <f t="shared" si="76"/>
        <v>388830.04</v>
      </c>
      <c r="O377" s="8">
        <f t="shared" si="77"/>
        <v>980337</v>
      </c>
      <c r="P377" s="30">
        <v>59</v>
      </c>
      <c r="Q377" s="30">
        <v>429</v>
      </c>
      <c r="R377" s="8">
        <f t="shared" si="86"/>
        <v>35182</v>
      </c>
      <c r="S377" s="9">
        <f t="shared" si="87"/>
        <v>63434.622600000002</v>
      </c>
      <c r="T377" s="36">
        <v>6850974</v>
      </c>
      <c r="U377" s="9">
        <f t="shared" si="88"/>
        <v>6850.9740000000002</v>
      </c>
      <c r="V377" s="9">
        <f t="shared" si="89"/>
        <v>56583.6486</v>
      </c>
      <c r="W377" s="8">
        <f t="shared" si="78"/>
        <v>1131673</v>
      </c>
      <c r="X377" s="8">
        <f t="shared" si="79"/>
        <v>2147192</v>
      </c>
      <c r="Y377" s="11">
        <v>0</v>
      </c>
      <c r="Z377" s="6">
        <v>0</v>
      </c>
      <c r="AA377" s="8">
        <f t="shared" si="80"/>
        <v>2147192</v>
      </c>
      <c r="AB377" s="12">
        <v>0</v>
      </c>
      <c r="AC377" s="12">
        <v>0</v>
      </c>
      <c r="AD377" s="13">
        <f t="shared" si="81"/>
        <v>2147192</v>
      </c>
      <c r="AE377" s="8" t="e">
        <f>IF(#REF!=0," ",#REF!)</f>
        <v>#REF!</v>
      </c>
      <c r="AF377" s="39" t="str">
        <f t="shared" si="82"/>
        <v xml:space="preserve"> </v>
      </c>
      <c r="AG377" s="40" t="str">
        <f t="shared" si="83"/>
        <v xml:space="preserve"> </v>
      </c>
    </row>
    <row r="378" spans="1:33" ht="15.95" customHeight="1">
      <c r="A378" s="37" t="s">
        <v>66</v>
      </c>
      <c r="B378" s="37" t="s">
        <v>699</v>
      </c>
      <c r="C378" s="37" t="s">
        <v>193</v>
      </c>
      <c r="D378" s="37" t="s">
        <v>706</v>
      </c>
      <c r="E378" s="5">
        <v>325.37</v>
      </c>
      <c r="F378" s="2">
        <f t="shared" si="84"/>
        <v>513433.86</v>
      </c>
      <c r="G378" s="35">
        <v>44310.15</v>
      </c>
      <c r="H378" s="7">
        <v>15131</v>
      </c>
      <c r="I378" s="2">
        <f t="shared" si="85"/>
        <v>11348.25</v>
      </c>
      <c r="J378" s="38">
        <v>25572</v>
      </c>
      <c r="K378" s="38">
        <v>6103</v>
      </c>
      <c r="L378" s="38">
        <v>75996</v>
      </c>
      <c r="M378" s="38">
        <v>5196</v>
      </c>
      <c r="N378" s="2">
        <f t="shared" si="76"/>
        <v>168525.4</v>
      </c>
      <c r="O378" s="8">
        <f t="shared" si="77"/>
        <v>344908</v>
      </c>
      <c r="P378" s="30">
        <v>59</v>
      </c>
      <c r="Q378" s="30">
        <v>142</v>
      </c>
      <c r="R378" s="8">
        <f t="shared" si="86"/>
        <v>11645</v>
      </c>
      <c r="S378" s="9">
        <f t="shared" si="87"/>
        <v>23787.8007</v>
      </c>
      <c r="T378" s="36">
        <v>2760757</v>
      </c>
      <c r="U378" s="9">
        <f t="shared" si="88"/>
        <v>2760.7570000000001</v>
      </c>
      <c r="V378" s="9">
        <f t="shared" si="89"/>
        <v>21027.043699999998</v>
      </c>
      <c r="W378" s="8">
        <f t="shared" si="78"/>
        <v>420541</v>
      </c>
      <c r="X378" s="8">
        <f t="shared" si="79"/>
        <v>777094</v>
      </c>
      <c r="Y378" s="11">
        <v>0</v>
      </c>
      <c r="Z378" s="6">
        <v>0</v>
      </c>
      <c r="AA378" s="8">
        <f t="shared" si="80"/>
        <v>777094</v>
      </c>
      <c r="AB378" s="12">
        <v>0</v>
      </c>
      <c r="AC378" s="12">
        <v>0</v>
      </c>
      <c r="AD378" s="13">
        <f t="shared" si="81"/>
        <v>777094</v>
      </c>
      <c r="AE378" s="8" t="e">
        <f>IF(#REF!=0," ",#REF!)</f>
        <v>#REF!</v>
      </c>
      <c r="AF378" s="39" t="str">
        <f t="shared" si="82"/>
        <v xml:space="preserve"> </v>
      </c>
      <c r="AG378" s="40" t="str">
        <f t="shared" si="83"/>
        <v xml:space="preserve"> </v>
      </c>
    </row>
    <row r="379" spans="1:33" ht="15.95" customHeight="1">
      <c r="A379" s="37" t="s">
        <v>66</v>
      </c>
      <c r="B379" s="37" t="s">
        <v>699</v>
      </c>
      <c r="C379" s="37" t="s">
        <v>56</v>
      </c>
      <c r="D379" s="37" t="s">
        <v>362</v>
      </c>
      <c r="E379" s="5">
        <v>446.29</v>
      </c>
      <c r="F379" s="2">
        <f t="shared" si="84"/>
        <v>704245.62</v>
      </c>
      <c r="G379" s="35">
        <v>49208.56</v>
      </c>
      <c r="H379" s="7">
        <v>21563</v>
      </c>
      <c r="I379" s="2">
        <f t="shared" si="85"/>
        <v>16172.25</v>
      </c>
      <c r="J379" s="38">
        <v>36487</v>
      </c>
      <c r="K379" s="38">
        <v>8736</v>
      </c>
      <c r="L379" s="38">
        <v>89401</v>
      </c>
      <c r="M379" s="38">
        <v>13365</v>
      </c>
      <c r="N379" s="2">
        <f t="shared" si="76"/>
        <v>213369.81</v>
      </c>
      <c r="O379" s="8">
        <f t="shared" si="77"/>
        <v>490876</v>
      </c>
      <c r="P379" s="30">
        <v>53</v>
      </c>
      <c r="Q379" s="30">
        <v>244</v>
      </c>
      <c r="R379" s="8">
        <f t="shared" si="86"/>
        <v>17975</v>
      </c>
      <c r="S379" s="9">
        <f t="shared" si="87"/>
        <v>32628.261900000001</v>
      </c>
      <c r="T379" s="36">
        <v>3000522</v>
      </c>
      <c r="U379" s="9">
        <f t="shared" si="88"/>
        <v>3000.5219999999999</v>
      </c>
      <c r="V379" s="9">
        <f t="shared" si="89"/>
        <v>29627.7399</v>
      </c>
      <c r="W379" s="8">
        <f t="shared" si="78"/>
        <v>592555</v>
      </c>
      <c r="X379" s="8">
        <f t="shared" si="79"/>
        <v>1101406</v>
      </c>
      <c r="Y379" s="11">
        <v>0</v>
      </c>
      <c r="Z379" s="6">
        <v>0</v>
      </c>
      <c r="AA379" s="8">
        <f t="shared" si="80"/>
        <v>1101406</v>
      </c>
      <c r="AB379" s="12">
        <v>0</v>
      </c>
      <c r="AC379" s="12">
        <v>0</v>
      </c>
      <c r="AD379" s="13">
        <f t="shared" si="81"/>
        <v>1101406</v>
      </c>
      <c r="AE379" s="8" t="e">
        <f>IF(#REF!=0," ",#REF!)</f>
        <v>#REF!</v>
      </c>
      <c r="AF379" s="39" t="str">
        <f t="shared" si="82"/>
        <v xml:space="preserve"> </v>
      </c>
      <c r="AG379" s="40" t="str">
        <f t="shared" si="83"/>
        <v xml:space="preserve"> </v>
      </c>
    </row>
    <row r="380" spans="1:33" ht="15.95" customHeight="1">
      <c r="A380" s="37" t="s">
        <v>66</v>
      </c>
      <c r="B380" s="37" t="s">
        <v>699</v>
      </c>
      <c r="C380" s="37" t="s">
        <v>29</v>
      </c>
      <c r="D380" s="37" t="s">
        <v>707</v>
      </c>
      <c r="E380" s="5">
        <v>737.53</v>
      </c>
      <c r="F380" s="2">
        <f t="shared" si="84"/>
        <v>1163822.3399999999</v>
      </c>
      <c r="G380" s="35">
        <v>53232.18</v>
      </c>
      <c r="H380" s="7">
        <v>41665</v>
      </c>
      <c r="I380" s="2">
        <f t="shared" si="85"/>
        <v>31248.75</v>
      </c>
      <c r="J380" s="38">
        <v>70613</v>
      </c>
      <c r="K380" s="38">
        <v>16709</v>
      </c>
      <c r="L380" s="38">
        <v>138466</v>
      </c>
      <c r="M380" s="38">
        <v>5547</v>
      </c>
      <c r="N380" s="2">
        <f t="shared" si="76"/>
        <v>315815.93</v>
      </c>
      <c r="O380" s="8">
        <f t="shared" si="77"/>
        <v>848006</v>
      </c>
      <c r="P380" s="30">
        <v>53</v>
      </c>
      <c r="Q380" s="30">
        <v>235</v>
      </c>
      <c r="R380" s="8">
        <f t="shared" si="86"/>
        <v>17312</v>
      </c>
      <c r="S380" s="9">
        <f t="shared" si="87"/>
        <v>53920.818299999999</v>
      </c>
      <c r="T380" s="36">
        <v>3311489</v>
      </c>
      <c r="U380" s="9">
        <f t="shared" si="88"/>
        <v>3311.489</v>
      </c>
      <c r="V380" s="9">
        <f t="shared" si="89"/>
        <v>50609.329299999998</v>
      </c>
      <c r="W380" s="8">
        <f t="shared" si="78"/>
        <v>1012187</v>
      </c>
      <c r="X380" s="8">
        <f t="shared" si="79"/>
        <v>1877505</v>
      </c>
      <c r="Y380" s="11">
        <v>0</v>
      </c>
      <c r="Z380" s="6">
        <v>0</v>
      </c>
      <c r="AA380" s="8">
        <f t="shared" si="80"/>
        <v>1877505</v>
      </c>
      <c r="AB380" s="12">
        <v>0</v>
      </c>
      <c r="AC380" s="12">
        <v>0</v>
      </c>
      <c r="AD380" s="13">
        <f t="shared" si="81"/>
        <v>1877505</v>
      </c>
      <c r="AE380" s="8" t="e">
        <f>IF(#REF!=0," ",#REF!)</f>
        <v>#REF!</v>
      </c>
      <c r="AF380" s="39" t="str">
        <f t="shared" si="82"/>
        <v xml:space="preserve"> </v>
      </c>
      <c r="AG380" s="40" t="str">
        <f t="shared" si="83"/>
        <v xml:space="preserve"> </v>
      </c>
    </row>
    <row r="381" spans="1:33" ht="15.95" customHeight="1">
      <c r="A381" s="37" t="s">
        <v>207</v>
      </c>
      <c r="B381" s="37" t="s">
        <v>708</v>
      </c>
      <c r="C381" s="37" t="s">
        <v>160</v>
      </c>
      <c r="D381" s="37" t="s">
        <v>709</v>
      </c>
      <c r="E381" s="5">
        <v>294.99</v>
      </c>
      <c r="F381" s="2">
        <f t="shared" si="84"/>
        <v>465494.22000000003</v>
      </c>
      <c r="G381" s="35">
        <v>173826.27000000002</v>
      </c>
      <c r="H381" s="7">
        <v>25671</v>
      </c>
      <c r="I381" s="2">
        <f t="shared" si="85"/>
        <v>19253.25</v>
      </c>
      <c r="J381" s="38">
        <v>27009</v>
      </c>
      <c r="K381" s="38">
        <v>0</v>
      </c>
      <c r="L381" s="38">
        <v>0</v>
      </c>
      <c r="M381" s="38">
        <v>5895</v>
      </c>
      <c r="N381" s="2">
        <f t="shared" si="76"/>
        <v>225983.52000000002</v>
      </c>
      <c r="O381" s="8">
        <f t="shared" si="77"/>
        <v>239511</v>
      </c>
      <c r="P381" s="30">
        <v>84</v>
      </c>
      <c r="Q381" s="30">
        <v>52</v>
      </c>
      <c r="R381" s="8">
        <f t="shared" si="86"/>
        <v>6072</v>
      </c>
      <c r="S381" s="9">
        <f t="shared" si="87"/>
        <v>21566.7189</v>
      </c>
      <c r="T381" s="36">
        <v>11149857</v>
      </c>
      <c r="U381" s="9">
        <f t="shared" si="88"/>
        <v>11149.857</v>
      </c>
      <c r="V381" s="9">
        <f t="shared" si="89"/>
        <v>10416.8619</v>
      </c>
      <c r="W381" s="8">
        <f t="shared" si="78"/>
        <v>208337</v>
      </c>
      <c r="X381" s="8">
        <f t="shared" si="79"/>
        <v>453920</v>
      </c>
      <c r="Y381" s="11">
        <v>0</v>
      </c>
      <c r="Z381" s="6">
        <v>0</v>
      </c>
      <c r="AA381" s="8">
        <f t="shared" si="80"/>
        <v>453920</v>
      </c>
      <c r="AB381" s="12">
        <v>0</v>
      </c>
      <c r="AC381" s="12">
        <v>0</v>
      </c>
      <c r="AD381" s="13">
        <f t="shared" si="81"/>
        <v>453920</v>
      </c>
      <c r="AE381" s="8" t="e">
        <f>IF(#REF!=0," ",#REF!)</f>
        <v>#REF!</v>
      </c>
      <c r="AF381" s="39" t="str">
        <f t="shared" si="82"/>
        <v xml:space="preserve"> </v>
      </c>
      <c r="AG381" s="40" t="str">
        <f t="shared" si="83"/>
        <v xml:space="preserve"> </v>
      </c>
    </row>
    <row r="382" spans="1:33" ht="15.95" customHeight="1">
      <c r="A382" s="37" t="s">
        <v>207</v>
      </c>
      <c r="B382" s="37" t="s">
        <v>708</v>
      </c>
      <c r="C382" s="37" t="s">
        <v>208</v>
      </c>
      <c r="D382" s="37" t="s">
        <v>710</v>
      </c>
      <c r="E382" s="5">
        <v>176.75</v>
      </c>
      <c r="F382" s="2">
        <f t="shared" si="84"/>
        <v>278911.5</v>
      </c>
      <c r="G382" s="35">
        <v>80635.739999999991</v>
      </c>
      <c r="H382" s="7">
        <v>9630</v>
      </c>
      <c r="I382" s="2">
        <f t="shared" si="85"/>
        <v>7222.5</v>
      </c>
      <c r="J382" s="38">
        <v>10119</v>
      </c>
      <c r="K382" s="38">
        <v>0</v>
      </c>
      <c r="L382" s="38">
        <v>0</v>
      </c>
      <c r="M382" s="38">
        <v>60711</v>
      </c>
      <c r="N382" s="2">
        <f t="shared" si="76"/>
        <v>158688.24</v>
      </c>
      <c r="O382" s="8">
        <f t="shared" si="77"/>
        <v>120223</v>
      </c>
      <c r="P382" s="30">
        <v>167</v>
      </c>
      <c r="Q382" s="30">
        <v>40</v>
      </c>
      <c r="R382" s="8">
        <f t="shared" si="86"/>
        <v>9285</v>
      </c>
      <c r="S382" s="9">
        <f t="shared" si="87"/>
        <v>12922.192499999999</v>
      </c>
      <c r="T382" s="36">
        <v>4462410</v>
      </c>
      <c r="U382" s="9">
        <f t="shared" si="88"/>
        <v>4462.41</v>
      </c>
      <c r="V382" s="9">
        <f t="shared" si="89"/>
        <v>8459.7824999999993</v>
      </c>
      <c r="W382" s="8">
        <f t="shared" si="78"/>
        <v>169196</v>
      </c>
      <c r="X382" s="8">
        <f t="shared" si="79"/>
        <v>298704</v>
      </c>
      <c r="Y382" s="11">
        <v>0</v>
      </c>
      <c r="Z382" s="6">
        <v>0</v>
      </c>
      <c r="AA382" s="8">
        <f t="shared" si="80"/>
        <v>298704</v>
      </c>
      <c r="AB382" s="12">
        <v>0</v>
      </c>
      <c r="AC382" s="12">
        <v>0</v>
      </c>
      <c r="AD382" s="13">
        <f t="shared" si="81"/>
        <v>298704</v>
      </c>
      <c r="AE382" s="8" t="e">
        <f>IF(#REF!=0," ",#REF!)</f>
        <v>#REF!</v>
      </c>
      <c r="AF382" s="39" t="str">
        <f t="shared" si="82"/>
        <v xml:space="preserve"> </v>
      </c>
      <c r="AG382" s="40" t="str">
        <f t="shared" si="83"/>
        <v xml:space="preserve"> </v>
      </c>
    </row>
    <row r="383" spans="1:33" ht="15.95" customHeight="1">
      <c r="A383" s="37" t="s">
        <v>207</v>
      </c>
      <c r="B383" s="37" t="s">
        <v>708</v>
      </c>
      <c r="C383" s="37" t="s">
        <v>106</v>
      </c>
      <c r="D383" s="37" t="s">
        <v>711</v>
      </c>
      <c r="E383" s="5">
        <v>155.11000000000001</v>
      </c>
      <c r="F383" s="2">
        <f t="shared" si="84"/>
        <v>244763.58000000002</v>
      </c>
      <c r="G383" s="35">
        <v>113031.47</v>
      </c>
      <c r="H383" s="7">
        <v>12178</v>
      </c>
      <c r="I383" s="2">
        <f t="shared" si="85"/>
        <v>9133.5</v>
      </c>
      <c r="J383" s="38">
        <v>12814</v>
      </c>
      <c r="K383" s="38">
        <v>0</v>
      </c>
      <c r="L383" s="38">
        <v>0</v>
      </c>
      <c r="M383" s="38">
        <v>61198</v>
      </c>
      <c r="N383" s="2">
        <f t="shared" si="76"/>
        <v>196176.97</v>
      </c>
      <c r="O383" s="8">
        <f t="shared" si="77"/>
        <v>48587</v>
      </c>
      <c r="P383" s="30">
        <v>145</v>
      </c>
      <c r="Q383" s="30">
        <v>33</v>
      </c>
      <c r="R383" s="8">
        <f t="shared" si="86"/>
        <v>6651</v>
      </c>
      <c r="S383" s="9">
        <f t="shared" si="87"/>
        <v>11340.0921</v>
      </c>
      <c r="T383" s="36">
        <v>7535431</v>
      </c>
      <c r="U383" s="9">
        <f t="shared" si="88"/>
        <v>7535.4309999999996</v>
      </c>
      <c r="V383" s="9">
        <f t="shared" si="89"/>
        <v>3804.6611000000003</v>
      </c>
      <c r="W383" s="8">
        <f t="shared" si="78"/>
        <v>76093</v>
      </c>
      <c r="X383" s="8">
        <f t="shared" si="79"/>
        <v>131331</v>
      </c>
      <c r="Y383" s="11">
        <v>0</v>
      </c>
      <c r="Z383" s="6">
        <v>0</v>
      </c>
      <c r="AA383" s="8">
        <f t="shared" si="80"/>
        <v>131331</v>
      </c>
      <c r="AB383" s="12">
        <v>0</v>
      </c>
      <c r="AC383" s="12">
        <v>0</v>
      </c>
      <c r="AD383" s="13">
        <f t="shared" si="81"/>
        <v>131331</v>
      </c>
      <c r="AE383" s="8" t="e">
        <f>IF(#REF!=0," ",#REF!)</f>
        <v>#REF!</v>
      </c>
      <c r="AF383" s="39" t="str">
        <f t="shared" si="82"/>
        <v xml:space="preserve"> </v>
      </c>
      <c r="AG383" s="40" t="str">
        <f t="shared" si="83"/>
        <v xml:space="preserve"> </v>
      </c>
    </row>
    <row r="384" spans="1:33" ht="15.95" customHeight="1">
      <c r="A384" s="37" t="s">
        <v>207</v>
      </c>
      <c r="B384" s="37" t="s">
        <v>708</v>
      </c>
      <c r="C384" s="37" t="s">
        <v>35</v>
      </c>
      <c r="D384" s="37" t="s">
        <v>712</v>
      </c>
      <c r="E384" s="5">
        <v>473.61</v>
      </c>
      <c r="F384" s="2">
        <f t="shared" si="84"/>
        <v>747356.58000000007</v>
      </c>
      <c r="G384" s="35">
        <v>276223.56</v>
      </c>
      <c r="H384" s="7">
        <v>42681</v>
      </c>
      <c r="I384" s="2">
        <f t="shared" si="85"/>
        <v>32010.75</v>
      </c>
      <c r="J384" s="38">
        <v>44848</v>
      </c>
      <c r="K384" s="38">
        <v>0</v>
      </c>
      <c r="L384" s="38">
        <v>0</v>
      </c>
      <c r="M384" s="38">
        <v>9291</v>
      </c>
      <c r="N384" s="2">
        <f t="shared" si="76"/>
        <v>362373.31</v>
      </c>
      <c r="O384" s="8">
        <f t="shared" si="77"/>
        <v>384983</v>
      </c>
      <c r="P384" s="30">
        <v>40</v>
      </c>
      <c r="Q384" s="30">
        <v>269</v>
      </c>
      <c r="R384" s="8">
        <f t="shared" si="86"/>
        <v>14956</v>
      </c>
      <c r="S384" s="9">
        <f t="shared" si="87"/>
        <v>34625.627099999998</v>
      </c>
      <c r="T384" s="36">
        <v>16412571</v>
      </c>
      <c r="U384" s="9">
        <f t="shared" si="88"/>
        <v>16412.571</v>
      </c>
      <c r="V384" s="9">
        <f t="shared" si="89"/>
        <v>18213.056099999998</v>
      </c>
      <c r="W384" s="8">
        <f t="shared" si="78"/>
        <v>364261</v>
      </c>
      <c r="X384" s="8">
        <f t="shared" si="79"/>
        <v>764200</v>
      </c>
      <c r="Y384" s="11">
        <v>0</v>
      </c>
      <c r="Z384" s="6">
        <v>0</v>
      </c>
      <c r="AA384" s="8">
        <f t="shared" si="80"/>
        <v>764200</v>
      </c>
      <c r="AB384" s="12">
        <v>0</v>
      </c>
      <c r="AC384" s="12">
        <v>0</v>
      </c>
      <c r="AD384" s="13">
        <f t="shared" si="81"/>
        <v>764200</v>
      </c>
      <c r="AE384" s="8" t="e">
        <f>IF(#REF!=0," ",#REF!)</f>
        <v>#REF!</v>
      </c>
      <c r="AF384" s="39" t="str">
        <f t="shared" si="82"/>
        <v xml:space="preserve"> </v>
      </c>
      <c r="AG384" s="40" t="str">
        <f t="shared" si="83"/>
        <v xml:space="preserve"> </v>
      </c>
    </row>
    <row r="385" spans="1:33" ht="15.95" customHeight="1">
      <c r="A385" s="37" t="s">
        <v>207</v>
      </c>
      <c r="B385" s="37" t="s">
        <v>708</v>
      </c>
      <c r="C385" s="37" t="s">
        <v>36</v>
      </c>
      <c r="D385" s="37" t="s">
        <v>713</v>
      </c>
      <c r="E385" s="5">
        <v>380.4</v>
      </c>
      <c r="F385" s="2">
        <f t="shared" si="84"/>
        <v>600271.19999999995</v>
      </c>
      <c r="G385" s="35">
        <v>143167.13</v>
      </c>
      <c r="H385" s="7">
        <v>31957</v>
      </c>
      <c r="I385" s="2">
        <f t="shared" si="85"/>
        <v>23967.75</v>
      </c>
      <c r="J385" s="38">
        <v>33680</v>
      </c>
      <c r="K385" s="38">
        <v>0</v>
      </c>
      <c r="L385" s="38">
        <v>0</v>
      </c>
      <c r="M385" s="38">
        <v>0</v>
      </c>
      <c r="N385" s="2">
        <f t="shared" si="76"/>
        <v>200814.88</v>
      </c>
      <c r="O385" s="8">
        <f t="shared" si="77"/>
        <v>399456</v>
      </c>
      <c r="P385" s="30">
        <v>33</v>
      </c>
      <c r="Q385" s="30">
        <v>163</v>
      </c>
      <c r="R385" s="8">
        <f t="shared" si="86"/>
        <v>7477</v>
      </c>
      <c r="S385" s="9">
        <f t="shared" si="87"/>
        <v>27811.044000000002</v>
      </c>
      <c r="T385" s="36">
        <v>8357684</v>
      </c>
      <c r="U385" s="9">
        <f t="shared" si="88"/>
        <v>8357.6839999999993</v>
      </c>
      <c r="V385" s="9">
        <f t="shared" si="89"/>
        <v>19453.36</v>
      </c>
      <c r="W385" s="8">
        <f t="shared" si="78"/>
        <v>389067</v>
      </c>
      <c r="X385" s="8">
        <f t="shared" si="79"/>
        <v>796000</v>
      </c>
      <c r="Y385" s="11">
        <v>0</v>
      </c>
      <c r="Z385" s="6">
        <v>0</v>
      </c>
      <c r="AA385" s="8">
        <f t="shared" si="80"/>
        <v>796000</v>
      </c>
      <c r="AB385" s="12">
        <v>0</v>
      </c>
      <c r="AC385" s="12">
        <v>0</v>
      </c>
      <c r="AD385" s="13">
        <f t="shared" si="81"/>
        <v>796000</v>
      </c>
      <c r="AE385" s="8" t="e">
        <f>IF(#REF!=0," ",#REF!)</f>
        <v>#REF!</v>
      </c>
      <c r="AF385" s="39" t="str">
        <f t="shared" si="82"/>
        <v xml:space="preserve"> </v>
      </c>
      <c r="AG385" s="40" t="str">
        <f t="shared" si="83"/>
        <v xml:space="preserve"> </v>
      </c>
    </row>
    <row r="386" spans="1:33" ht="15.95" customHeight="1">
      <c r="A386" s="37" t="s">
        <v>207</v>
      </c>
      <c r="B386" s="37" t="s">
        <v>708</v>
      </c>
      <c r="C386" s="37" t="s">
        <v>192</v>
      </c>
      <c r="D386" s="37" t="s">
        <v>714</v>
      </c>
      <c r="E386" s="5">
        <v>1404.77</v>
      </c>
      <c r="F386" s="2">
        <f t="shared" si="84"/>
        <v>2216727.06</v>
      </c>
      <c r="G386" s="35">
        <v>356564.91</v>
      </c>
      <c r="H386" s="7">
        <v>121806</v>
      </c>
      <c r="I386" s="2">
        <f t="shared" si="85"/>
        <v>91354.5</v>
      </c>
      <c r="J386" s="38">
        <v>128318</v>
      </c>
      <c r="K386" s="38">
        <v>332037</v>
      </c>
      <c r="L386" s="38">
        <v>501887</v>
      </c>
      <c r="M386" s="38">
        <v>79269</v>
      </c>
      <c r="N386" s="2">
        <f t="shared" si="76"/>
        <v>1489430.41</v>
      </c>
      <c r="O386" s="8">
        <f t="shared" si="77"/>
        <v>727297</v>
      </c>
      <c r="P386" s="30">
        <v>114</v>
      </c>
      <c r="Q386" s="30">
        <v>426</v>
      </c>
      <c r="R386" s="8">
        <f t="shared" si="86"/>
        <v>67504</v>
      </c>
      <c r="S386" s="9">
        <f t="shared" si="87"/>
        <v>102702.7347</v>
      </c>
      <c r="T386" s="36">
        <v>20515817</v>
      </c>
      <c r="U386" s="9">
        <f t="shared" si="88"/>
        <v>20515.816999999999</v>
      </c>
      <c r="V386" s="9">
        <f t="shared" si="89"/>
        <v>82186.917700000005</v>
      </c>
      <c r="W386" s="8">
        <f t="shared" si="78"/>
        <v>1643738</v>
      </c>
      <c r="X386" s="8">
        <f t="shared" si="79"/>
        <v>2438539</v>
      </c>
      <c r="Y386" s="11">
        <v>0</v>
      </c>
      <c r="Z386" s="6">
        <v>0</v>
      </c>
      <c r="AA386" s="8">
        <f t="shared" si="80"/>
        <v>2438539</v>
      </c>
      <c r="AB386" s="12">
        <v>0</v>
      </c>
      <c r="AC386" s="12">
        <v>0</v>
      </c>
      <c r="AD386" s="13">
        <f t="shared" si="81"/>
        <v>2438539</v>
      </c>
      <c r="AE386" s="8" t="e">
        <f>IF(#REF!=0," ",#REF!)</f>
        <v>#REF!</v>
      </c>
      <c r="AF386" s="39" t="str">
        <f t="shared" si="82"/>
        <v xml:space="preserve"> </v>
      </c>
      <c r="AG386" s="40" t="str">
        <f t="shared" si="83"/>
        <v xml:space="preserve"> </v>
      </c>
    </row>
    <row r="387" spans="1:33" ht="15.95" customHeight="1">
      <c r="A387" s="37" t="s">
        <v>207</v>
      </c>
      <c r="B387" s="37" t="s">
        <v>708</v>
      </c>
      <c r="C387" s="37" t="s">
        <v>215</v>
      </c>
      <c r="D387" s="37" t="s">
        <v>715</v>
      </c>
      <c r="E387" s="5">
        <v>573.67999999999995</v>
      </c>
      <c r="F387" s="2">
        <f t="shared" si="84"/>
        <v>905267.03999999992</v>
      </c>
      <c r="G387" s="35">
        <v>230019.50999999998</v>
      </c>
      <c r="H387" s="7">
        <v>34205</v>
      </c>
      <c r="I387" s="2">
        <f t="shared" si="85"/>
        <v>25653.75</v>
      </c>
      <c r="J387" s="38">
        <v>35917</v>
      </c>
      <c r="K387" s="38">
        <v>95430</v>
      </c>
      <c r="L387" s="38">
        <v>155484</v>
      </c>
      <c r="M387" s="38">
        <v>97847</v>
      </c>
      <c r="N387" s="2">
        <f t="shared" si="76"/>
        <v>640351.26</v>
      </c>
      <c r="O387" s="8">
        <f t="shared" si="77"/>
        <v>264916</v>
      </c>
      <c r="P387" s="30">
        <v>161</v>
      </c>
      <c r="Q387" s="30">
        <v>154</v>
      </c>
      <c r="R387" s="8">
        <f t="shared" si="86"/>
        <v>34464</v>
      </c>
      <c r="S387" s="9">
        <f t="shared" si="87"/>
        <v>41941.7448</v>
      </c>
      <c r="T387" s="36">
        <v>13449944</v>
      </c>
      <c r="U387" s="9">
        <f t="shared" si="88"/>
        <v>13449.944</v>
      </c>
      <c r="V387" s="9">
        <f t="shared" si="89"/>
        <v>28491.800800000001</v>
      </c>
      <c r="W387" s="8">
        <f t="shared" si="78"/>
        <v>569836</v>
      </c>
      <c r="X387" s="8">
        <f t="shared" si="79"/>
        <v>869216</v>
      </c>
      <c r="Y387" s="11">
        <v>0</v>
      </c>
      <c r="Z387" s="6">
        <v>0</v>
      </c>
      <c r="AA387" s="8">
        <f t="shared" si="80"/>
        <v>869216</v>
      </c>
      <c r="AB387" s="12">
        <v>0</v>
      </c>
      <c r="AC387" s="12">
        <v>0</v>
      </c>
      <c r="AD387" s="13">
        <f t="shared" si="81"/>
        <v>869216</v>
      </c>
      <c r="AE387" s="8" t="e">
        <f>IF(#REF!=0," ",#REF!)</f>
        <v>#REF!</v>
      </c>
      <c r="AF387" s="39" t="str">
        <f t="shared" si="82"/>
        <v xml:space="preserve"> </v>
      </c>
      <c r="AG387" s="40" t="str">
        <f t="shared" si="83"/>
        <v xml:space="preserve"> </v>
      </c>
    </row>
    <row r="388" spans="1:33" ht="15.95" customHeight="1">
      <c r="A388" s="37" t="s">
        <v>207</v>
      </c>
      <c r="B388" s="37" t="s">
        <v>708</v>
      </c>
      <c r="C388" s="37" t="s">
        <v>17</v>
      </c>
      <c r="D388" s="37" t="s">
        <v>716</v>
      </c>
      <c r="E388" s="5">
        <v>681.12</v>
      </c>
      <c r="F388" s="2">
        <f t="shared" si="84"/>
        <v>1074807.3600000001</v>
      </c>
      <c r="G388" s="35">
        <v>215263.56</v>
      </c>
      <c r="H388" s="7">
        <v>61817</v>
      </c>
      <c r="I388" s="2">
        <f t="shared" si="85"/>
        <v>46362.75</v>
      </c>
      <c r="J388" s="38">
        <v>65124</v>
      </c>
      <c r="K388" s="38">
        <v>168461</v>
      </c>
      <c r="L388" s="38">
        <v>228766</v>
      </c>
      <c r="M388" s="38">
        <v>84870</v>
      </c>
      <c r="N388" s="2">
        <f t="shared" ref="N388:N451" si="97">SUM(G388+I388+J388+K388+L388+M388)</f>
        <v>808847.31</v>
      </c>
      <c r="O388" s="8">
        <f t="shared" ref="O388:O451" si="98">IF(F388&gt;N388,ROUND(SUM(F388-N388),0),0)</f>
        <v>265960</v>
      </c>
      <c r="P388" s="30">
        <v>101</v>
      </c>
      <c r="Q388" s="30">
        <v>178</v>
      </c>
      <c r="R388" s="8">
        <f t="shared" si="86"/>
        <v>24989</v>
      </c>
      <c r="S388" s="9">
        <f t="shared" si="87"/>
        <v>49796.683199999999</v>
      </c>
      <c r="T388" s="36">
        <v>12920982</v>
      </c>
      <c r="U388" s="9">
        <f t="shared" si="88"/>
        <v>12920.982</v>
      </c>
      <c r="V388" s="9">
        <f t="shared" si="89"/>
        <v>36875.701199999996</v>
      </c>
      <c r="W388" s="8">
        <f t="shared" ref="W388:W451" si="99">IF(V388&gt;0,ROUND(SUM(V388*$W$3),0),0)</f>
        <v>737514</v>
      </c>
      <c r="X388" s="8">
        <f t="shared" ref="X388:X451" si="100">SUM(O388+R388+W388)</f>
        <v>1028463</v>
      </c>
      <c r="Y388" s="11">
        <v>0</v>
      </c>
      <c r="Z388" s="6">
        <v>0</v>
      </c>
      <c r="AA388" s="8">
        <f t="shared" ref="AA388:AA451" si="101">ROUND(X388+Z388,0)</f>
        <v>1028463</v>
      </c>
      <c r="AB388" s="12">
        <v>0</v>
      </c>
      <c r="AC388" s="12">
        <v>0</v>
      </c>
      <c r="AD388" s="13">
        <f t="shared" ref="AD388:AD451" si="102">SUM(AA388+AB388-AC388)</f>
        <v>1028463</v>
      </c>
      <c r="AE388" s="8" t="e">
        <f>IF(#REF!=0," ",#REF!)</f>
        <v>#REF!</v>
      </c>
      <c r="AF388" s="39" t="str">
        <f t="shared" ref="AF388:AF451" si="103">IF(O388&gt;0," ",1)</f>
        <v xml:space="preserve"> </v>
      </c>
      <c r="AG388" s="40" t="str">
        <f t="shared" ref="AG388:AG451" si="104">IF(W388&gt;0," ",1)</f>
        <v xml:space="preserve"> </v>
      </c>
    </row>
    <row r="389" spans="1:33" ht="15.95" customHeight="1">
      <c r="A389" s="37" t="s">
        <v>207</v>
      </c>
      <c r="B389" s="37" t="s">
        <v>708</v>
      </c>
      <c r="C389" s="37" t="s">
        <v>246</v>
      </c>
      <c r="D389" s="37" t="s">
        <v>717</v>
      </c>
      <c r="E389" s="5">
        <v>473.24</v>
      </c>
      <c r="F389" s="2">
        <f t="shared" ref="F389:F452" si="105">SUM(E389*$F$3)</f>
        <v>746772.72</v>
      </c>
      <c r="G389" s="35">
        <v>70580.73</v>
      </c>
      <c r="H389" s="7">
        <v>18988</v>
      </c>
      <c r="I389" s="2">
        <f t="shared" si="85"/>
        <v>14241</v>
      </c>
      <c r="J389" s="38">
        <v>19980</v>
      </c>
      <c r="K389" s="38">
        <v>52197</v>
      </c>
      <c r="L389" s="38">
        <v>97162</v>
      </c>
      <c r="M389" s="38">
        <v>47717</v>
      </c>
      <c r="N389" s="2">
        <f t="shared" si="97"/>
        <v>301877.73</v>
      </c>
      <c r="O389" s="8">
        <f t="shared" si="98"/>
        <v>444895</v>
      </c>
      <c r="P389" s="30">
        <v>123</v>
      </c>
      <c r="Q389" s="30">
        <v>61</v>
      </c>
      <c r="R389" s="8">
        <f t="shared" si="86"/>
        <v>10429</v>
      </c>
      <c r="S389" s="9">
        <f t="shared" ref="S389:S452" si="106">ROUND(SUM(E389*$S$3),4)</f>
        <v>34598.576399999998</v>
      </c>
      <c r="T389" s="36">
        <v>4103531</v>
      </c>
      <c r="U389" s="9">
        <f t="shared" si="88"/>
        <v>4103.5309999999999</v>
      </c>
      <c r="V389" s="9">
        <f t="shared" si="89"/>
        <v>30495.045399999999</v>
      </c>
      <c r="W389" s="8">
        <f t="shared" si="99"/>
        <v>609901</v>
      </c>
      <c r="X389" s="8">
        <f t="shared" si="100"/>
        <v>1065225</v>
      </c>
      <c r="Y389" s="11">
        <v>0</v>
      </c>
      <c r="Z389" s="6">
        <v>0</v>
      </c>
      <c r="AA389" s="8">
        <f t="shared" si="101"/>
        <v>1065225</v>
      </c>
      <c r="AB389" s="12">
        <v>0</v>
      </c>
      <c r="AC389" s="12">
        <v>0</v>
      </c>
      <c r="AD389" s="13">
        <f t="shared" si="102"/>
        <v>1065225</v>
      </c>
      <c r="AE389" s="8" t="e">
        <f>IF(#REF!=0," ",#REF!)</f>
        <v>#REF!</v>
      </c>
      <c r="AF389" s="39" t="str">
        <f t="shared" si="103"/>
        <v xml:space="preserve"> </v>
      </c>
      <c r="AG389" s="40" t="str">
        <f t="shared" si="104"/>
        <v xml:space="preserve"> </v>
      </c>
    </row>
    <row r="390" spans="1:33" ht="15.95" customHeight="1">
      <c r="A390" s="37" t="s">
        <v>207</v>
      </c>
      <c r="B390" s="37" t="s">
        <v>708</v>
      </c>
      <c r="C390" s="37" t="s">
        <v>82</v>
      </c>
      <c r="D390" s="37" t="s">
        <v>718</v>
      </c>
      <c r="E390" s="5">
        <v>1008.87</v>
      </c>
      <c r="F390" s="2">
        <f t="shared" si="105"/>
        <v>1591996.86</v>
      </c>
      <c r="G390" s="35">
        <v>228895.91</v>
      </c>
      <c r="H390" s="7">
        <v>88510</v>
      </c>
      <c r="I390" s="2">
        <f t="shared" si="85"/>
        <v>66382.5</v>
      </c>
      <c r="J390" s="38">
        <v>93216</v>
      </c>
      <c r="K390" s="38">
        <v>241767</v>
      </c>
      <c r="L390" s="38">
        <v>348544</v>
      </c>
      <c r="M390" s="38">
        <v>152771</v>
      </c>
      <c r="N390" s="2">
        <f t="shared" si="97"/>
        <v>1131576.4100000001</v>
      </c>
      <c r="O390" s="8">
        <f t="shared" si="98"/>
        <v>460420</v>
      </c>
      <c r="P390" s="30">
        <v>92</v>
      </c>
      <c r="Q390" s="30">
        <v>277</v>
      </c>
      <c r="R390" s="8">
        <f t="shared" si="86"/>
        <v>35423</v>
      </c>
      <c r="S390" s="9">
        <f t="shared" si="106"/>
        <v>73758.485700000005</v>
      </c>
      <c r="T390" s="36">
        <v>13788910</v>
      </c>
      <c r="U390" s="9">
        <f t="shared" si="88"/>
        <v>13788.91</v>
      </c>
      <c r="V390" s="9">
        <f t="shared" si="89"/>
        <v>59969.575700000001</v>
      </c>
      <c r="W390" s="8">
        <f t="shared" si="99"/>
        <v>1199392</v>
      </c>
      <c r="X390" s="8">
        <f t="shared" si="100"/>
        <v>1695235</v>
      </c>
      <c r="Y390" s="11">
        <v>0</v>
      </c>
      <c r="Z390" s="6">
        <v>0</v>
      </c>
      <c r="AA390" s="8">
        <f t="shared" si="101"/>
        <v>1695235</v>
      </c>
      <c r="AB390" s="12">
        <v>0</v>
      </c>
      <c r="AC390" s="12">
        <v>0</v>
      </c>
      <c r="AD390" s="13">
        <f t="shared" si="102"/>
        <v>1695235</v>
      </c>
      <c r="AE390" s="8" t="e">
        <f>IF(#REF!=0," ",#REF!)</f>
        <v>#REF!</v>
      </c>
      <c r="AF390" s="39" t="str">
        <f t="shared" si="103"/>
        <v xml:space="preserve"> </v>
      </c>
      <c r="AG390" s="40" t="str">
        <f t="shared" si="104"/>
        <v xml:space="preserve"> </v>
      </c>
    </row>
    <row r="391" spans="1:33" ht="15.95" customHeight="1">
      <c r="A391" s="37" t="s">
        <v>207</v>
      </c>
      <c r="B391" s="37" t="s">
        <v>708</v>
      </c>
      <c r="C391" s="37" t="s">
        <v>225</v>
      </c>
      <c r="D391" s="37" t="s">
        <v>719</v>
      </c>
      <c r="E391" s="5">
        <v>514.69000000000005</v>
      </c>
      <c r="F391" s="2">
        <f t="shared" si="105"/>
        <v>812180.82000000007</v>
      </c>
      <c r="G391" s="35">
        <v>219875.47999999998</v>
      </c>
      <c r="H391" s="7">
        <v>38949</v>
      </c>
      <c r="I391" s="2">
        <f t="shared" ref="I391:I454" si="107">ROUND(H391*0.75,2)</f>
        <v>29211.75</v>
      </c>
      <c r="J391" s="38">
        <v>40928</v>
      </c>
      <c r="K391" s="38">
        <v>108116</v>
      </c>
      <c r="L391" s="38">
        <v>184508</v>
      </c>
      <c r="M391" s="38">
        <v>31198</v>
      </c>
      <c r="N391" s="2">
        <f t="shared" si="97"/>
        <v>613837.23</v>
      </c>
      <c r="O391" s="8">
        <f t="shared" si="98"/>
        <v>198344</v>
      </c>
      <c r="P391" s="30">
        <v>84</v>
      </c>
      <c r="Q391" s="30">
        <v>231</v>
      </c>
      <c r="R391" s="8">
        <f t="shared" ref="R391:R454" si="108">ROUND(SUM(P391*Q391*1.39),0)</f>
        <v>26972</v>
      </c>
      <c r="S391" s="9">
        <f t="shared" si="106"/>
        <v>37628.9859</v>
      </c>
      <c r="T391" s="36">
        <v>13358170</v>
      </c>
      <c r="U391" s="9">
        <f t="shared" si="88"/>
        <v>13358.17</v>
      </c>
      <c r="V391" s="9">
        <f t="shared" si="89"/>
        <v>24270.815900000001</v>
      </c>
      <c r="W391" s="8">
        <f t="shared" si="99"/>
        <v>485416</v>
      </c>
      <c r="X391" s="8">
        <f t="shared" si="100"/>
        <v>710732</v>
      </c>
      <c r="Y391" s="11">
        <v>0</v>
      </c>
      <c r="Z391" s="6">
        <v>0</v>
      </c>
      <c r="AA391" s="8">
        <f t="shared" si="101"/>
        <v>710732</v>
      </c>
      <c r="AB391" s="12">
        <v>0</v>
      </c>
      <c r="AC391" s="12">
        <v>0</v>
      </c>
      <c r="AD391" s="13">
        <f t="shared" si="102"/>
        <v>710732</v>
      </c>
      <c r="AE391" s="8" t="e">
        <f>IF(#REF!=0," ",#REF!)</f>
        <v>#REF!</v>
      </c>
      <c r="AF391" s="39" t="str">
        <f t="shared" si="103"/>
        <v xml:space="preserve"> </v>
      </c>
      <c r="AG391" s="40" t="str">
        <f t="shared" si="104"/>
        <v xml:space="preserve"> </v>
      </c>
    </row>
    <row r="392" spans="1:33" ht="15.95" customHeight="1">
      <c r="A392" s="37" t="s">
        <v>207</v>
      </c>
      <c r="B392" s="37" t="s">
        <v>708</v>
      </c>
      <c r="C392" s="37" t="s">
        <v>59</v>
      </c>
      <c r="D392" s="37" t="s">
        <v>720</v>
      </c>
      <c r="E392" s="5">
        <v>906.76</v>
      </c>
      <c r="F392" s="2">
        <f t="shared" si="105"/>
        <v>1430867.28</v>
      </c>
      <c r="G392" s="35">
        <v>225095.44999999998</v>
      </c>
      <c r="H392" s="7">
        <v>59870</v>
      </c>
      <c r="I392" s="2">
        <f t="shared" si="107"/>
        <v>44902.5</v>
      </c>
      <c r="J392" s="38">
        <v>63024</v>
      </c>
      <c r="K392" s="38">
        <v>164084</v>
      </c>
      <c r="L392" s="38">
        <v>253201</v>
      </c>
      <c r="M392" s="38">
        <v>209738</v>
      </c>
      <c r="N392" s="2">
        <f t="shared" si="97"/>
        <v>960044.95</v>
      </c>
      <c r="O392" s="8">
        <f t="shared" si="98"/>
        <v>470822</v>
      </c>
      <c r="P392" s="30">
        <v>121</v>
      </c>
      <c r="Q392" s="30">
        <v>223</v>
      </c>
      <c r="R392" s="8">
        <f t="shared" si="108"/>
        <v>37506</v>
      </c>
      <c r="S392" s="9">
        <f t="shared" si="106"/>
        <v>66293.223599999998</v>
      </c>
      <c r="T392" s="36">
        <v>13499828</v>
      </c>
      <c r="U392" s="9">
        <f t="shared" ref="U392:U455" si="109">ROUND(T392/1000,4)</f>
        <v>13499.828</v>
      </c>
      <c r="V392" s="9">
        <f t="shared" ref="V392:V455" si="110">IF(S392-U392&lt;0,0,S392-U392)</f>
        <v>52793.395599999996</v>
      </c>
      <c r="W392" s="8">
        <f t="shared" si="99"/>
        <v>1055868</v>
      </c>
      <c r="X392" s="8">
        <f t="shared" si="100"/>
        <v>1564196</v>
      </c>
      <c r="Y392" s="11">
        <v>0</v>
      </c>
      <c r="Z392" s="6">
        <v>0</v>
      </c>
      <c r="AA392" s="8">
        <f t="shared" si="101"/>
        <v>1564196</v>
      </c>
      <c r="AB392" s="12">
        <v>0</v>
      </c>
      <c r="AC392" s="12">
        <v>0</v>
      </c>
      <c r="AD392" s="13">
        <f t="shared" si="102"/>
        <v>1564196</v>
      </c>
      <c r="AE392" s="8" t="e">
        <f>IF(#REF!=0," ",#REF!)</f>
        <v>#REF!</v>
      </c>
      <c r="AF392" s="39" t="str">
        <f t="shared" si="103"/>
        <v xml:space="preserve"> </v>
      </c>
      <c r="AG392" s="40" t="str">
        <f t="shared" si="104"/>
        <v xml:space="preserve"> </v>
      </c>
    </row>
    <row r="393" spans="1:33" ht="15.95" customHeight="1">
      <c r="A393" s="37" t="s">
        <v>70</v>
      </c>
      <c r="B393" s="37" t="s">
        <v>721</v>
      </c>
      <c r="C393" s="37" t="s">
        <v>109</v>
      </c>
      <c r="D393" s="37" t="s">
        <v>722</v>
      </c>
      <c r="E393" s="5">
        <v>215.41</v>
      </c>
      <c r="F393" s="2">
        <f t="shared" si="105"/>
        <v>339916.98</v>
      </c>
      <c r="G393" s="35">
        <v>90579.64</v>
      </c>
      <c r="H393" s="7">
        <v>11031</v>
      </c>
      <c r="I393" s="2">
        <f t="shared" si="107"/>
        <v>8273.25</v>
      </c>
      <c r="J393" s="38">
        <v>17260</v>
      </c>
      <c r="K393" s="38">
        <v>0</v>
      </c>
      <c r="L393" s="38">
        <v>0</v>
      </c>
      <c r="M393" s="38">
        <v>13914</v>
      </c>
      <c r="N393" s="2">
        <f t="shared" si="97"/>
        <v>130026.89</v>
      </c>
      <c r="O393" s="8">
        <f t="shared" si="98"/>
        <v>209890</v>
      </c>
      <c r="P393" s="30">
        <v>79</v>
      </c>
      <c r="Q393" s="30">
        <v>87</v>
      </c>
      <c r="R393" s="8">
        <f t="shared" si="108"/>
        <v>9553</v>
      </c>
      <c r="S393" s="9">
        <f t="shared" si="106"/>
        <v>15748.625099999999</v>
      </c>
      <c r="T393" s="36">
        <v>5485672</v>
      </c>
      <c r="U393" s="9">
        <f t="shared" si="109"/>
        <v>5485.6719999999996</v>
      </c>
      <c r="V393" s="9">
        <f t="shared" si="110"/>
        <v>10262.953099999999</v>
      </c>
      <c r="W393" s="8">
        <f t="shared" si="99"/>
        <v>205259</v>
      </c>
      <c r="X393" s="8">
        <f t="shared" si="100"/>
        <v>424702</v>
      </c>
      <c r="Y393" s="11">
        <v>0</v>
      </c>
      <c r="Z393" s="6">
        <v>0</v>
      </c>
      <c r="AA393" s="8">
        <f t="shared" si="101"/>
        <v>424702</v>
      </c>
      <c r="AB393" s="12">
        <v>0</v>
      </c>
      <c r="AC393" s="12">
        <v>0</v>
      </c>
      <c r="AD393" s="13">
        <f t="shared" si="102"/>
        <v>424702</v>
      </c>
      <c r="AE393" s="8" t="e">
        <f>IF(#REF!=0," ",#REF!)</f>
        <v>#REF!</v>
      </c>
      <c r="AF393" s="39" t="str">
        <f t="shared" si="103"/>
        <v xml:space="preserve"> </v>
      </c>
      <c r="AG393" s="40" t="str">
        <f t="shared" si="104"/>
        <v xml:space="preserve"> </v>
      </c>
    </row>
    <row r="394" spans="1:33" ht="15.95" customHeight="1">
      <c r="A394" s="37" t="s">
        <v>70</v>
      </c>
      <c r="B394" s="37" t="s">
        <v>721</v>
      </c>
      <c r="C394" s="37" t="s">
        <v>51</v>
      </c>
      <c r="D394" s="37" t="s">
        <v>723</v>
      </c>
      <c r="E394" s="5">
        <v>1232.83</v>
      </c>
      <c r="F394" s="2">
        <f t="shared" si="105"/>
        <v>1945405.74</v>
      </c>
      <c r="G394" s="35">
        <v>245617.54</v>
      </c>
      <c r="H394" s="7">
        <v>72619</v>
      </c>
      <c r="I394" s="2">
        <f t="shared" si="107"/>
        <v>54464.25</v>
      </c>
      <c r="J394" s="38">
        <v>113083</v>
      </c>
      <c r="K394" s="38">
        <v>0</v>
      </c>
      <c r="L394" s="38">
        <v>239042</v>
      </c>
      <c r="M394" s="38">
        <v>99825</v>
      </c>
      <c r="N394" s="2">
        <f t="shared" si="97"/>
        <v>752031.79</v>
      </c>
      <c r="O394" s="8">
        <f t="shared" si="98"/>
        <v>1193374</v>
      </c>
      <c r="P394" s="30">
        <v>55</v>
      </c>
      <c r="Q394" s="30">
        <v>697</v>
      </c>
      <c r="R394" s="8">
        <f t="shared" si="108"/>
        <v>53286</v>
      </c>
      <c r="S394" s="9">
        <f t="shared" si="106"/>
        <v>90132.201300000001</v>
      </c>
      <c r="T394" s="36">
        <v>14922086</v>
      </c>
      <c r="U394" s="9">
        <f t="shared" si="109"/>
        <v>14922.085999999999</v>
      </c>
      <c r="V394" s="9">
        <f t="shared" si="110"/>
        <v>75210.115300000005</v>
      </c>
      <c r="W394" s="8">
        <f t="shared" si="99"/>
        <v>1504202</v>
      </c>
      <c r="X394" s="8">
        <f t="shared" si="100"/>
        <v>2750862</v>
      </c>
      <c r="Y394" s="11">
        <v>0</v>
      </c>
      <c r="Z394" s="6">
        <v>0</v>
      </c>
      <c r="AA394" s="8">
        <f t="shared" si="101"/>
        <v>2750862</v>
      </c>
      <c r="AB394" s="12">
        <v>0</v>
      </c>
      <c r="AC394" s="12">
        <v>0</v>
      </c>
      <c r="AD394" s="13">
        <f t="shared" si="102"/>
        <v>2750862</v>
      </c>
      <c r="AE394" s="8" t="e">
        <f>IF(#REF!=0," ",#REF!)</f>
        <v>#REF!</v>
      </c>
      <c r="AF394" s="39" t="str">
        <f t="shared" si="103"/>
        <v xml:space="preserve"> </v>
      </c>
      <c r="AG394" s="40" t="str">
        <f t="shared" si="104"/>
        <v xml:space="preserve"> </v>
      </c>
    </row>
    <row r="395" spans="1:33" ht="15.95" customHeight="1">
      <c r="A395" s="37" t="s">
        <v>70</v>
      </c>
      <c r="B395" s="37" t="s">
        <v>721</v>
      </c>
      <c r="C395" s="37" t="s">
        <v>38</v>
      </c>
      <c r="D395" s="37" t="s">
        <v>724</v>
      </c>
      <c r="E395" s="5">
        <v>1008.57</v>
      </c>
      <c r="F395" s="2">
        <f t="shared" si="105"/>
        <v>1591523.46</v>
      </c>
      <c r="G395" s="35">
        <v>239682.03</v>
      </c>
      <c r="H395" s="7">
        <v>60423</v>
      </c>
      <c r="I395" s="2">
        <f t="shared" si="107"/>
        <v>45317.25</v>
      </c>
      <c r="J395" s="38">
        <v>93957</v>
      </c>
      <c r="K395" s="38">
        <v>0</v>
      </c>
      <c r="L395" s="38">
        <v>279494</v>
      </c>
      <c r="M395" s="38">
        <v>27743</v>
      </c>
      <c r="N395" s="2">
        <f t="shared" si="97"/>
        <v>686193.28</v>
      </c>
      <c r="O395" s="8">
        <f t="shared" si="98"/>
        <v>905330</v>
      </c>
      <c r="P395" s="30">
        <v>48</v>
      </c>
      <c r="Q395" s="30">
        <v>585</v>
      </c>
      <c r="R395" s="8">
        <f t="shared" si="108"/>
        <v>39031</v>
      </c>
      <c r="S395" s="9">
        <f t="shared" si="106"/>
        <v>73736.5527</v>
      </c>
      <c r="T395" s="36">
        <v>15188975</v>
      </c>
      <c r="U395" s="9">
        <f t="shared" si="109"/>
        <v>15188.975</v>
      </c>
      <c r="V395" s="9">
        <f t="shared" si="110"/>
        <v>58547.577700000002</v>
      </c>
      <c r="W395" s="8">
        <f t="shared" si="99"/>
        <v>1170952</v>
      </c>
      <c r="X395" s="8">
        <f t="shared" si="100"/>
        <v>2115313</v>
      </c>
      <c r="Y395" s="11">
        <v>0</v>
      </c>
      <c r="Z395" s="6">
        <v>0</v>
      </c>
      <c r="AA395" s="8">
        <f t="shared" si="101"/>
        <v>2115313</v>
      </c>
      <c r="AB395" s="12">
        <v>0</v>
      </c>
      <c r="AC395" s="12">
        <v>0</v>
      </c>
      <c r="AD395" s="13">
        <f t="shared" si="102"/>
        <v>2115313</v>
      </c>
      <c r="AE395" s="8" t="e">
        <f>IF(#REF!=0," ",#REF!)</f>
        <v>#REF!</v>
      </c>
      <c r="AF395" s="39" t="str">
        <f t="shared" si="103"/>
        <v xml:space="preserve"> </v>
      </c>
      <c r="AG395" s="40" t="str">
        <f t="shared" si="104"/>
        <v xml:space="preserve"> </v>
      </c>
    </row>
    <row r="396" spans="1:33" ht="15.95" customHeight="1">
      <c r="A396" s="37" t="s">
        <v>70</v>
      </c>
      <c r="B396" s="37" t="s">
        <v>721</v>
      </c>
      <c r="C396" s="37" t="s">
        <v>39</v>
      </c>
      <c r="D396" s="37" t="s">
        <v>725</v>
      </c>
      <c r="E396" s="5">
        <v>1472.06</v>
      </c>
      <c r="F396" s="2">
        <f t="shared" si="105"/>
        <v>2322910.6799999997</v>
      </c>
      <c r="G396" s="35">
        <v>335777.04</v>
      </c>
      <c r="H396" s="7">
        <v>78306</v>
      </c>
      <c r="I396" s="2">
        <f t="shared" si="107"/>
        <v>58729.5</v>
      </c>
      <c r="J396" s="38">
        <v>121707</v>
      </c>
      <c r="K396" s="38">
        <v>0</v>
      </c>
      <c r="L396" s="38">
        <v>368266</v>
      </c>
      <c r="M396" s="38">
        <v>21815</v>
      </c>
      <c r="N396" s="2">
        <f t="shared" si="97"/>
        <v>906294.54</v>
      </c>
      <c r="O396" s="8">
        <f t="shared" si="98"/>
        <v>1416616</v>
      </c>
      <c r="P396" s="30">
        <v>53</v>
      </c>
      <c r="Q396" s="30">
        <v>394</v>
      </c>
      <c r="R396" s="8">
        <f t="shared" si="108"/>
        <v>29026</v>
      </c>
      <c r="S396" s="9">
        <f t="shared" si="106"/>
        <v>107622.3066</v>
      </c>
      <c r="T396" s="36">
        <v>21579501</v>
      </c>
      <c r="U396" s="9">
        <f t="shared" si="109"/>
        <v>21579.501</v>
      </c>
      <c r="V396" s="9">
        <f t="shared" si="110"/>
        <v>86042.805599999992</v>
      </c>
      <c r="W396" s="8">
        <f t="shared" si="99"/>
        <v>1720856</v>
      </c>
      <c r="X396" s="8">
        <f t="shared" si="100"/>
        <v>3166498</v>
      </c>
      <c r="Y396" s="11">
        <v>0</v>
      </c>
      <c r="Z396" s="6">
        <v>0</v>
      </c>
      <c r="AA396" s="8">
        <f t="shared" si="101"/>
        <v>3166498</v>
      </c>
      <c r="AB396" s="12">
        <v>0</v>
      </c>
      <c r="AC396" s="12">
        <v>0</v>
      </c>
      <c r="AD396" s="13">
        <f t="shared" si="102"/>
        <v>3166498</v>
      </c>
      <c r="AE396" s="8" t="e">
        <f>IF(#REF!=0," ",#REF!)</f>
        <v>#REF!</v>
      </c>
      <c r="AF396" s="39" t="str">
        <f t="shared" si="103"/>
        <v xml:space="preserve"> </v>
      </c>
      <c r="AG396" s="40" t="str">
        <f t="shared" si="104"/>
        <v xml:space="preserve"> </v>
      </c>
    </row>
    <row r="397" spans="1:33" ht="15.95" customHeight="1">
      <c r="A397" s="37" t="s">
        <v>70</v>
      </c>
      <c r="B397" s="37" t="s">
        <v>721</v>
      </c>
      <c r="C397" s="37" t="s">
        <v>68</v>
      </c>
      <c r="D397" s="37" t="s">
        <v>726</v>
      </c>
      <c r="E397" s="5">
        <v>4029.78</v>
      </c>
      <c r="F397" s="2">
        <f t="shared" si="105"/>
        <v>6358992.8399999999</v>
      </c>
      <c r="G397" s="35">
        <v>830324.41999999993</v>
      </c>
      <c r="H397" s="7">
        <v>239443</v>
      </c>
      <c r="I397" s="2">
        <f t="shared" si="107"/>
        <v>179582.25</v>
      </c>
      <c r="J397" s="38">
        <v>372973</v>
      </c>
      <c r="K397" s="38">
        <v>0</v>
      </c>
      <c r="L397" s="38">
        <v>881184</v>
      </c>
      <c r="M397" s="38">
        <v>42334</v>
      </c>
      <c r="N397" s="2">
        <f t="shared" si="97"/>
        <v>2306397.67</v>
      </c>
      <c r="O397" s="8">
        <f t="shared" si="98"/>
        <v>4052595</v>
      </c>
      <c r="P397" s="30">
        <v>33</v>
      </c>
      <c r="Q397" s="30">
        <v>1230</v>
      </c>
      <c r="R397" s="8">
        <f t="shared" si="108"/>
        <v>56420</v>
      </c>
      <c r="S397" s="9">
        <f t="shared" si="106"/>
        <v>294617.21580000001</v>
      </c>
      <c r="T397" s="36">
        <v>52886906</v>
      </c>
      <c r="U397" s="9">
        <f t="shared" si="109"/>
        <v>52886.906000000003</v>
      </c>
      <c r="V397" s="9">
        <f t="shared" si="110"/>
        <v>241730.30979999999</v>
      </c>
      <c r="W397" s="8">
        <f t="shared" si="99"/>
        <v>4834606</v>
      </c>
      <c r="X397" s="8">
        <f t="shared" si="100"/>
        <v>8943621</v>
      </c>
      <c r="Y397" s="11">
        <v>0</v>
      </c>
      <c r="Z397" s="6">
        <v>0</v>
      </c>
      <c r="AA397" s="8">
        <f t="shared" si="101"/>
        <v>8943621</v>
      </c>
      <c r="AB397" s="12">
        <v>0</v>
      </c>
      <c r="AC397" s="12">
        <v>0</v>
      </c>
      <c r="AD397" s="13">
        <f t="shared" si="102"/>
        <v>8943621</v>
      </c>
      <c r="AE397" s="8" t="e">
        <f>IF(#REF!=0," ",#REF!)</f>
        <v>#REF!</v>
      </c>
      <c r="AF397" s="39" t="str">
        <f t="shared" si="103"/>
        <v xml:space="preserve"> </v>
      </c>
      <c r="AG397" s="40" t="str">
        <f t="shared" si="104"/>
        <v xml:space="preserve"> </v>
      </c>
    </row>
    <row r="398" spans="1:33" ht="15.95" customHeight="1">
      <c r="A398" s="37" t="s">
        <v>70</v>
      </c>
      <c r="B398" s="37" t="s">
        <v>721</v>
      </c>
      <c r="C398" s="37" t="s">
        <v>88</v>
      </c>
      <c r="D398" s="37" t="s">
        <v>727</v>
      </c>
      <c r="E398" s="5">
        <v>825.75</v>
      </c>
      <c r="F398" s="2">
        <f t="shared" si="105"/>
        <v>1303033.5</v>
      </c>
      <c r="G398" s="35">
        <v>247212.82</v>
      </c>
      <c r="H398" s="7">
        <v>41225</v>
      </c>
      <c r="I398" s="2">
        <f t="shared" si="107"/>
        <v>30918.75</v>
      </c>
      <c r="J398" s="38">
        <v>64106</v>
      </c>
      <c r="K398" s="38">
        <v>0</v>
      </c>
      <c r="L398" s="38">
        <v>154227</v>
      </c>
      <c r="M398" s="38">
        <v>30514</v>
      </c>
      <c r="N398" s="2">
        <f t="shared" si="97"/>
        <v>526978.57000000007</v>
      </c>
      <c r="O398" s="8">
        <f t="shared" si="98"/>
        <v>776055</v>
      </c>
      <c r="P398" s="30">
        <v>84</v>
      </c>
      <c r="Q398" s="30">
        <v>273</v>
      </c>
      <c r="R398" s="8">
        <f t="shared" si="108"/>
        <v>31875</v>
      </c>
      <c r="S398" s="9">
        <f t="shared" si="106"/>
        <v>60370.582499999997</v>
      </c>
      <c r="T398" s="36">
        <v>15355110</v>
      </c>
      <c r="U398" s="9">
        <f t="shared" si="109"/>
        <v>15355.11</v>
      </c>
      <c r="V398" s="9">
        <f t="shared" si="110"/>
        <v>45015.472499999996</v>
      </c>
      <c r="W398" s="8">
        <f t="shared" si="99"/>
        <v>900309</v>
      </c>
      <c r="X398" s="8">
        <f t="shared" si="100"/>
        <v>1708239</v>
      </c>
      <c r="Y398" s="11">
        <v>0</v>
      </c>
      <c r="Z398" s="6">
        <v>0</v>
      </c>
      <c r="AA398" s="8">
        <f t="shared" si="101"/>
        <v>1708239</v>
      </c>
      <c r="AB398" s="12">
        <v>0</v>
      </c>
      <c r="AC398" s="12">
        <v>0</v>
      </c>
      <c r="AD398" s="13">
        <f t="shared" si="102"/>
        <v>1708239</v>
      </c>
      <c r="AE398" s="8" t="e">
        <f>IF(#REF!=0," ",#REF!)</f>
        <v>#REF!</v>
      </c>
      <c r="AF398" s="39" t="str">
        <f t="shared" si="103"/>
        <v xml:space="preserve"> </v>
      </c>
      <c r="AG398" s="40" t="str">
        <f t="shared" si="104"/>
        <v xml:space="preserve"> </v>
      </c>
    </row>
    <row r="399" spans="1:33" ht="15.95" customHeight="1">
      <c r="A399" s="37" t="s">
        <v>70</v>
      </c>
      <c r="B399" s="37" t="s">
        <v>721</v>
      </c>
      <c r="C399" s="37" t="s">
        <v>194</v>
      </c>
      <c r="D399" s="37" t="s">
        <v>728</v>
      </c>
      <c r="E399" s="5">
        <v>927.43</v>
      </c>
      <c r="F399" s="2">
        <f t="shared" si="105"/>
        <v>1463484.54</v>
      </c>
      <c r="G399" s="35">
        <v>224571.04</v>
      </c>
      <c r="H399" s="7">
        <v>50997</v>
      </c>
      <c r="I399" s="2">
        <f t="shared" si="107"/>
        <v>38247.75</v>
      </c>
      <c r="J399" s="38">
        <v>79434</v>
      </c>
      <c r="K399" s="38">
        <v>0</v>
      </c>
      <c r="L399" s="38">
        <v>157647</v>
      </c>
      <c r="M399" s="38">
        <v>41638</v>
      </c>
      <c r="N399" s="2">
        <f t="shared" si="97"/>
        <v>541537.79</v>
      </c>
      <c r="O399" s="8">
        <f t="shared" si="98"/>
        <v>921947</v>
      </c>
      <c r="P399" s="30">
        <v>57</v>
      </c>
      <c r="Q399" s="30">
        <v>410</v>
      </c>
      <c r="R399" s="8">
        <f t="shared" si="108"/>
        <v>32484</v>
      </c>
      <c r="S399" s="9">
        <f t="shared" si="106"/>
        <v>67804.407300000006</v>
      </c>
      <c r="T399" s="36">
        <v>14000688</v>
      </c>
      <c r="U399" s="9">
        <f t="shared" si="109"/>
        <v>14000.688</v>
      </c>
      <c r="V399" s="9">
        <f t="shared" si="110"/>
        <v>53803.719300000004</v>
      </c>
      <c r="W399" s="8">
        <f t="shared" si="99"/>
        <v>1076074</v>
      </c>
      <c r="X399" s="8">
        <f t="shared" si="100"/>
        <v>2030505</v>
      </c>
      <c r="Y399" s="11">
        <v>0</v>
      </c>
      <c r="Z399" s="6">
        <v>0</v>
      </c>
      <c r="AA399" s="8">
        <f t="shared" si="101"/>
        <v>2030505</v>
      </c>
      <c r="AB399" s="12">
        <v>0</v>
      </c>
      <c r="AC399" s="12">
        <v>0</v>
      </c>
      <c r="AD399" s="13">
        <f t="shared" si="102"/>
        <v>2030505</v>
      </c>
      <c r="AE399" s="8" t="e">
        <f>IF(#REF!=0," ",#REF!)</f>
        <v>#REF!</v>
      </c>
      <c r="AF399" s="39" t="str">
        <f t="shared" si="103"/>
        <v xml:space="preserve"> </v>
      </c>
      <c r="AG399" s="40" t="str">
        <f t="shared" si="104"/>
        <v xml:space="preserve"> </v>
      </c>
    </row>
    <row r="400" spans="1:33" ht="15.95" customHeight="1">
      <c r="A400" s="37" t="s">
        <v>134</v>
      </c>
      <c r="B400" s="37" t="s">
        <v>729</v>
      </c>
      <c r="C400" s="37" t="s">
        <v>136</v>
      </c>
      <c r="D400" s="37" t="s">
        <v>730</v>
      </c>
      <c r="E400" s="5">
        <v>327.71</v>
      </c>
      <c r="F400" s="2">
        <f t="shared" si="105"/>
        <v>517126.37999999995</v>
      </c>
      <c r="G400" s="35">
        <v>51521.359999999993</v>
      </c>
      <c r="H400" s="7">
        <v>14303</v>
      </c>
      <c r="I400" s="2">
        <f t="shared" si="107"/>
        <v>10727.25</v>
      </c>
      <c r="J400" s="38">
        <v>25985</v>
      </c>
      <c r="K400" s="38">
        <v>0</v>
      </c>
      <c r="L400" s="38">
        <v>0</v>
      </c>
      <c r="M400" s="38">
        <v>13804</v>
      </c>
      <c r="N400" s="2">
        <f t="shared" si="97"/>
        <v>102037.60999999999</v>
      </c>
      <c r="O400" s="8">
        <f t="shared" si="98"/>
        <v>415089</v>
      </c>
      <c r="P400" s="30">
        <v>59</v>
      </c>
      <c r="Q400" s="30">
        <v>131</v>
      </c>
      <c r="R400" s="8">
        <f t="shared" si="108"/>
        <v>10743</v>
      </c>
      <c r="S400" s="9">
        <f t="shared" si="106"/>
        <v>23958.878100000002</v>
      </c>
      <c r="T400" s="36">
        <v>3181095</v>
      </c>
      <c r="U400" s="9">
        <f t="shared" si="109"/>
        <v>3181.0949999999998</v>
      </c>
      <c r="V400" s="9">
        <f t="shared" si="110"/>
        <v>20777.783100000001</v>
      </c>
      <c r="W400" s="8">
        <f t="shared" si="99"/>
        <v>415556</v>
      </c>
      <c r="X400" s="8">
        <f t="shared" si="100"/>
        <v>841388</v>
      </c>
      <c r="Y400" s="11">
        <v>0</v>
      </c>
      <c r="Z400" s="6">
        <v>0</v>
      </c>
      <c r="AA400" s="8">
        <f t="shared" si="101"/>
        <v>841388</v>
      </c>
      <c r="AB400" s="12">
        <v>0</v>
      </c>
      <c r="AC400" s="12">
        <v>0</v>
      </c>
      <c r="AD400" s="13">
        <f t="shared" si="102"/>
        <v>841388</v>
      </c>
      <c r="AE400" s="8" t="e">
        <f>IF(#REF!=0," ",#REF!)</f>
        <v>#REF!</v>
      </c>
      <c r="AF400" s="39" t="str">
        <f t="shared" si="103"/>
        <v xml:space="preserve"> </v>
      </c>
      <c r="AG400" s="40" t="str">
        <f t="shared" si="104"/>
        <v xml:space="preserve"> </v>
      </c>
    </row>
    <row r="401" spans="1:33" ht="15.95" customHeight="1">
      <c r="A401" s="37" t="s">
        <v>134</v>
      </c>
      <c r="B401" s="37" t="s">
        <v>729</v>
      </c>
      <c r="C401" s="37" t="s">
        <v>51</v>
      </c>
      <c r="D401" s="37" t="s">
        <v>731</v>
      </c>
      <c r="E401" s="5">
        <v>1130.3599999999999</v>
      </c>
      <c r="F401" s="2">
        <f t="shared" si="105"/>
        <v>1783708.0799999998</v>
      </c>
      <c r="G401" s="35">
        <v>337415.97000000003</v>
      </c>
      <c r="H401" s="7">
        <v>84942</v>
      </c>
      <c r="I401" s="2">
        <f t="shared" si="107"/>
        <v>63706.5</v>
      </c>
      <c r="J401" s="38">
        <v>104774</v>
      </c>
      <c r="K401" s="38">
        <v>67124</v>
      </c>
      <c r="L401" s="38">
        <v>302852</v>
      </c>
      <c r="M401" s="38">
        <v>110989</v>
      </c>
      <c r="N401" s="2">
        <f t="shared" si="97"/>
        <v>986861.47</v>
      </c>
      <c r="O401" s="8">
        <f t="shared" si="98"/>
        <v>796847</v>
      </c>
      <c r="P401" s="30">
        <v>88</v>
      </c>
      <c r="Q401" s="30">
        <v>477</v>
      </c>
      <c r="R401" s="8">
        <f t="shared" si="108"/>
        <v>58347</v>
      </c>
      <c r="S401" s="9">
        <f t="shared" si="106"/>
        <v>82640.619600000005</v>
      </c>
      <c r="T401" s="36">
        <v>19020066</v>
      </c>
      <c r="U401" s="9">
        <f t="shared" si="109"/>
        <v>19020.065999999999</v>
      </c>
      <c r="V401" s="9">
        <f t="shared" si="110"/>
        <v>63620.553600000007</v>
      </c>
      <c r="W401" s="8">
        <f t="shared" si="99"/>
        <v>1272411</v>
      </c>
      <c r="X401" s="8">
        <f t="shared" si="100"/>
        <v>2127605</v>
      </c>
      <c r="Y401" s="11">
        <v>0</v>
      </c>
      <c r="Z401" s="6">
        <v>0</v>
      </c>
      <c r="AA401" s="8">
        <f t="shared" si="101"/>
        <v>2127605</v>
      </c>
      <c r="AB401" s="12">
        <v>0</v>
      </c>
      <c r="AC401" s="12">
        <v>0</v>
      </c>
      <c r="AD401" s="13">
        <f t="shared" si="102"/>
        <v>2127605</v>
      </c>
      <c r="AE401" s="8" t="e">
        <f>IF(#REF!=0," ",#REF!)</f>
        <v>#REF!</v>
      </c>
      <c r="AF401" s="39" t="str">
        <f t="shared" si="103"/>
        <v xml:space="preserve"> </v>
      </c>
      <c r="AG401" s="40" t="str">
        <f t="shared" si="104"/>
        <v xml:space="preserve"> </v>
      </c>
    </row>
    <row r="402" spans="1:33" ht="15.95" customHeight="1">
      <c r="A402" s="37" t="s">
        <v>134</v>
      </c>
      <c r="B402" s="37" t="s">
        <v>729</v>
      </c>
      <c r="C402" s="37" t="s">
        <v>193</v>
      </c>
      <c r="D402" s="37" t="s">
        <v>732</v>
      </c>
      <c r="E402" s="5">
        <v>2720.44</v>
      </c>
      <c r="F402" s="2">
        <f t="shared" si="105"/>
        <v>4292854.32</v>
      </c>
      <c r="G402" s="35">
        <v>569613.84</v>
      </c>
      <c r="H402" s="7">
        <v>147529</v>
      </c>
      <c r="I402" s="2">
        <f t="shared" si="107"/>
        <v>110646.75</v>
      </c>
      <c r="J402" s="38">
        <v>250987</v>
      </c>
      <c r="K402" s="38">
        <v>160738</v>
      </c>
      <c r="L402" s="38">
        <v>599041</v>
      </c>
      <c r="M402" s="38">
        <v>309360</v>
      </c>
      <c r="N402" s="2">
        <f t="shared" si="97"/>
        <v>2000386.5899999999</v>
      </c>
      <c r="O402" s="8">
        <f t="shared" si="98"/>
        <v>2292468</v>
      </c>
      <c r="P402" s="30">
        <v>53</v>
      </c>
      <c r="Q402" s="30">
        <v>1184</v>
      </c>
      <c r="R402" s="8">
        <f t="shared" si="108"/>
        <v>87225</v>
      </c>
      <c r="S402" s="9">
        <f t="shared" si="106"/>
        <v>198891.36840000001</v>
      </c>
      <c r="T402" s="36">
        <v>34464090</v>
      </c>
      <c r="U402" s="9">
        <f t="shared" si="109"/>
        <v>34464.089999999997</v>
      </c>
      <c r="V402" s="9">
        <f t="shared" si="110"/>
        <v>164427.27840000001</v>
      </c>
      <c r="W402" s="8">
        <f t="shared" si="99"/>
        <v>3288546</v>
      </c>
      <c r="X402" s="8">
        <f t="shared" si="100"/>
        <v>5668239</v>
      </c>
      <c r="Y402" s="11">
        <v>0</v>
      </c>
      <c r="Z402" s="6">
        <v>0</v>
      </c>
      <c r="AA402" s="8">
        <f t="shared" si="101"/>
        <v>5668239</v>
      </c>
      <c r="AB402" s="12">
        <v>0</v>
      </c>
      <c r="AC402" s="12">
        <v>0</v>
      </c>
      <c r="AD402" s="13">
        <f t="shared" si="102"/>
        <v>5668239</v>
      </c>
      <c r="AE402" s="8" t="e">
        <f>IF(#REF!=0," ",#REF!)</f>
        <v>#REF!</v>
      </c>
      <c r="AF402" s="39" t="str">
        <f t="shared" si="103"/>
        <v xml:space="preserve"> </v>
      </c>
      <c r="AG402" s="40" t="str">
        <f t="shared" si="104"/>
        <v xml:space="preserve"> </v>
      </c>
    </row>
    <row r="403" spans="1:33" ht="15.95" customHeight="1">
      <c r="A403" s="37" t="s">
        <v>137</v>
      </c>
      <c r="B403" s="37" t="s">
        <v>733</v>
      </c>
      <c r="C403" s="37" t="s">
        <v>138</v>
      </c>
      <c r="D403" s="37" t="s">
        <v>734</v>
      </c>
      <c r="E403" s="5">
        <v>292.23</v>
      </c>
      <c r="F403" s="2">
        <f t="shared" si="105"/>
        <v>461138.94</v>
      </c>
      <c r="G403" s="35">
        <v>73186.490000000005</v>
      </c>
      <c r="H403" s="7">
        <v>39843</v>
      </c>
      <c r="I403" s="2">
        <f t="shared" si="107"/>
        <v>29882.25</v>
      </c>
      <c r="J403" s="38">
        <v>26301</v>
      </c>
      <c r="K403" s="38">
        <v>0</v>
      </c>
      <c r="L403" s="38">
        <v>0</v>
      </c>
      <c r="M403" s="38">
        <v>3179</v>
      </c>
      <c r="N403" s="2">
        <f t="shared" si="97"/>
        <v>132548.74</v>
      </c>
      <c r="O403" s="8">
        <f t="shared" si="98"/>
        <v>328590</v>
      </c>
      <c r="P403" s="30">
        <v>33</v>
      </c>
      <c r="Q403" s="30">
        <v>164</v>
      </c>
      <c r="R403" s="8">
        <f t="shared" si="108"/>
        <v>7523</v>
      </c>
      <c r="S403" s="9">
        <f t="shared" si="106"/>
        <v>21364.935300000001</v>
      </c>
      <c r="T403" s="36">
        <v>4575608</v>
      </c>
      <c r="U403" s="9">
        <f t="shared" si="109"/>
        <v>4575.6080000000002</v>
      </c>
      <c r="V403" s="9">
        <f t="shared" si="110"/>
        <v>16789.327300000001</v>
      </c>
      <c r="W403" s="8">
        <f t="shared" si="99"/>
        <v>335787</v>
      </c>
      <c r="X403" s="8">
        <f t="shared" si="100"/>
        <v>671900</v>
      </c>
      <c r="Y403" s="11">
        <v>0</v>
      </c>
      <c r="Z403" s="6">
        <v>0</v>
      </c>
      <c r="AA403" s="8">
        <f t="shared" si="101"/>
        <v>671900</v>
      </c>
      <c r="AB403" s="12">
        <v>0</v>
      </c>
      <c r="AC403" s="12">
        <v>0</v>
      </c>
      <c r="AD403" s="13">
        <f t="shared" si="102"/>
        <v>671900</v>
      </c>
      <c r="AE403" s="8" t="e">
        <f>IF(#REF!=0," ",#REF!)</f>
        <v>#REF!</v>
      </c>
      <c r="AF403" s="39" t="str">
        <f t="shared" si="103"/>
        <v xml:space="preserve"> </v>
      </c>
      <c r="AG403" s="40" t="str">
        <f t="shared" si="104"/>
        <v xml:space="preserve"> </v>
      </c>
    </row>
    <row r="404" spans="1:33" ht="15.95" customHeight="1">
      <c r="A404" s="37" t="s">
        <v>137</v>
      </c>
      <c r="B404" s="37" t="s">
        <v>733</v>
      </c>
      <c r="C404" s="37" t="s">
        <v>96</v>
      </c>
      <c r="D404" s="37" t="s">
        <v>735</v>
      </c>
      <c r="E404" s="5">
        <v>774.34</v>
      </c>
      <c r="F404" s="2">
        <f t="shared" si="105"/>
        <v>1221908.52</v>
      </c>
      <c r="G404" s="35">
        <v>265650.40999999997</v>
      </c>
      <c r="H404" s="7">
        <v>102341</v>
      </c>
      <c r="I404" s="2">
        <f t="shared" si="107"/>
        <v>76755.75</v>
      </c>
      <c r="J404" s="38">
        <v>67549</v>
      </c>
      <c r="K404" s="38">
        <v>19384</v>
      </c>
      <c r="L404" s="38">
        <v>174381</v>
      </c>
      <c r="M404" s="38">
        <v>72625</v>
      </c>
      <c r="N404" s="2">
        <f t="shared" si="97"/>
        <v>676345.15999999992</v>
      </c>
      <c r="O404" s="8">
        <f t="shared" si="98"/>
        <v>545563</v>
      </c>
      <c r="P404" s="30">
        <v>64</v>
      </c>
      <c r="Q404" s="30">
        <v>374</v>
      </c>
      <c r="R404" s="8">
        <f t="shared" si="108"/>
        <v>33271</v>
      </c>
      <c r="S404" s="9">
        <f t="shared" si="106"/>
        <v>56611.9974</v>
      </c>
      <c r="T404" s="36">
        <v>15859726</v>
      </c>
      <c r="U404" s="9">
        <f t="shared" si="109"/>
        <v>15859.726000000001</v>
      </c>
      <c r="V404" s="9">
        <f t="shared" si="110"/>
        <v>40752.271399999998</v>
      </c>
      <c r="W404" s="8">
        <f t="shared" si="99"/>
        <v>815045</v>
      </c>
      <c r="X404" s="8">
        <f t="shared" si="100"/>
        <v>1393879</v>
      </c>
      <c r="Y404" s="11">
        <v>0</v>
      </c>
      <c r="Z404" s="6">
        <v>0</v>
      </c>
      <c r="AA404" s="8">
        <f t="shared" si="101"/>
        <v>1393879</v>
      </c>
      <c r="AB404" s="12">
        <v>0</v>
      </c>
      <c r="AC404" s="12">
        <v>0</v>
      </c>
      <c r="AD404" s="13">
        <f t="shared" si="102"/>
        <v>1393879</v>
      </c>
      <c r="AE404" s="8" t="e">
        <f>IF(#REF!=0," ",#REF!)</f>
        <v>#REF!</v>
      </c>
      <c r="AF404" s="39" t="str">
        <f t="shared" si="103"/>
        <v xml:space="preserve"> </v>
      </c>
      <c r="AG404" s="40" t="str">
        <f t="shared" si="104"/>
        <v xml:space="preserve"> </v>
      </c>
    </row>
    <row r="405" spans="1:33" ht="15.95" customHeight="1">
      <c r="A405" s="37" t="s">
        <v>137</v>
      </c>
      <c r="B405" s="37" t="s">
        <v>733</v>
      </c>
      <c r="C405" s="37" t="s">
        <v>13</v>
      </c>
      <c r="D405" s="37" t="s">
        <v>736</v>
      </c>
      <c r="E405" s="5">
        <v>9124.48</v>
      </c>
      <c r="F405" s="2">
        <f t="shared" si="105"/>
        <v>14398429.439999999</v>
      </c>
      <c r="G405" s="35">
        <v>5067938.0199999996</v>
      </c>
      <c r="H405" s="7">
        <v>1225619</v>
      </c>
      <c r="I405" s="2">
        <f t="shared" si="107"/>
        <v>919214.25</v>
      </c>
      <c r="J405" s="38">
        <v>809035</v>
      </c>
      <c r="K405" s="38">
        <v>231898</v>
      </c>
      <c r="L405" s="38">
        <v>1937505</v>
      </c>
      <c r="M405" s="38">
        <v>143271</v>
      </c>
      <c r="N405" s="2">
        <f t="shared" si="97"/>
        <v>9108861.2699999996</v>
      </c>
      <c r="O405" s="8">
        <f t="shared" si="98"/>
        <v>5289568</v>
      </c>
      <c r="P405" s="30">
        <v>33</v>
      </c>
      <c r="Q405" s="30">
        <v>3318</v>
      </c>
      <c r="R405" s="8">
        <f t="shared" si="108"/>
        <v>152197</v>
      </c>
      <c r="S405" s="9">
        <f t="shared" si="106"/>
        <v>667090.7328</v>
      </c>
      <c r="T405" s="36">
        <v>315940139</v>
      </c>
      <c r="U405" s="9">
        <f t="shared" si="109"/>
        <v>315940.13900000002</v>
      </c>
      <c r="V405" s="9">
        <f t="shared" si="110"/>
        <v>351150.59379999997</v>
      </c>
      <c r="W405" s="8">
        <f t="shared" si="99"/>
        <v>7023012</v>
      </c>
      <c r="X405" s="8">
        <f t="shared" si="100"/>
        <v>12464777</v>
      </c>
      <c r="Y405" s="11">
        <v>0</v>
      </c>
      <c r="Z405" s="6">
        <v>0</v>
      </c>
      <c r="AA405" s="8">
        <f t="shared" si="101"/>
        <v>12464777</v>
      </c>
      <c r="AB405" s="12">
        <v>0</v>
      </c>
      <c r="AC405" s="12">
        <v>0</v>
      </c>
      <c r="AD405" s="13">
        <f t="shared" si="102"/>
        <v>12464777</v>
      </c>
      <c r="AE405" s="8" t="e">
        <f>IF(#REF!=0," ",#REF!)</f>
        <v>#REF!</v>
      </c>
      <c r="AF405" s="39" t="str">
        <f t="shared" si="103"/>
        <v xml:space="preserve"> </v>
      </c>
      <c r="AG405" s="40" t="str">
        <f t="shared" si="104"/>
        <v xml:space="preserve"> </v>
      </c>
    </row>
    <row r="406" spans="1:33" ht="15.95" customHeight="1">
      <c r="A406" s="37" t="s">
        <v>137</v>
      </c>
      <c r="B406" s="37" t="s">
        <v>733</v>
      </c>
      <c r="C406" s="37" t="s">
        <v>28</v>
      </c>
      <c r="D406" s="37" t="s">
        <v>737</v>
      </c>
      <c r="E406" s="5">
        <v>2077.5700000000002</v>
      </c>
      <c r="F406" s="2">
        <f t="shared" si="105"/>
        <v>3278405.4600000004</v>
      </c>
      <c r="G406" s="35">
        <v>690582.95000000007</v>
      </c>
      <c r="H406" s="7">
        <v>310556</v>
      </c>
      <c r="I406" s="2">
        <f t="shared" si="107"/>
        <v>232917</v>
      </c>
      <c r="J406" s="38">
        <v>202122</v>
      </c>
      <c r="K406" s="38">
        <v>57931</v>
      </c>
      <c r="L406" s="38">
        <v>439019</v>
      </c>
      <c r="M406" s="38">
        <v>147266</v>
      </c>
      <c r="N406" s="2">
        <f t="shared" si="97"/>
        <v>1769837.9500000002</v>
      </c>
      <c r="O406" s="8">
        <f t="shared" si="98"/>
        <v>1508568</v>
      </c>
      <c r="P406" s="30">
        <v>57</v>
      </c>
      <c r="Q406" s="30">
        <v>1087</v>
      </c>
      <c r="R406" s="8">
        <f t="shared" si="108"/>
        <v>86123</v>
      </c>
      <c r="S406" s="9">
        <f t="shared" si="106"/>
        <v>151891.1427</v>
      </c>
      <c r="T406" s="36">
        <v>42062653</v>
      </c>
      <c r="U406" s="9">
        <f t="shared" si="109"/>
        <v>42062.652999999998</v>
      </c>
      <c r="V406" s="9">
        <f t="shared" si="110"/>
        <v>109828.48970000001</v>
      </c>
      <c r="W406" s="8">
        <f t="shared" si="99"/>
        <v>2196570</v>
      </c>
      <c r="X406" s="8">
        <f t="shared" si="100"/>
        <v>3791261</v>
      </c>
      <c r="Y406" s="11">
        <v>0</v>
      </c>
      <c r="Z406" s="6">
        <v>0</v>
      </c>
      <c r="AA406" s="8">
        <f t="shared" si="101"/>
        <v>3791261</v>
      </c>
      <c r="AB406" s="12">
        <v>0</v>
      </c>
      <c r="AC406" s="12">
        <v>0</v>
      </c>
      <c r="AD406" s="13">
        <f t="shared" si="102"/>
        <v>3791261</v>
      </c>
      <c r="AE406" s="8" t="e">
        <f>IF(#REF!=0," ",#REF!)</f>
        <v>#REF!</v>
      </c>
      <c r="AF406" s="39" t="str">
        <f t="shared" si="103"/>
        <v xml:space="preserve"> </v>
      </c>
      <c r="AG406" s="40" t="str">
        <f t="shared" si="104"/>
        <v xml:space="preserve"> </v>
      </c>
    </row>
    <row r="407" spans="1:33" ht="15.95" customHeight="1">
      <c r="A407" s="37" t="s">
        <v>137</v>
      </c>
      <c r="B407" s="37" t="s">
        <v>733</v>
      </c>
      <c r="C407" s="37" t="s">
        <v>165</v>
      </c>
      <c r="D407" s="37" t="s">
        <v>738</v>
      </c>
      <c r="E407" s="5">
        <v>2960.53</v>
      </c>
      <c r="F407" s="2">
        <f t="shared" si="105"/>
        <v>4671716.34</v>
      </c>
      <c r="G407" s="35">
        <v>2608710.2000000002</v>
      </c>
      <c r="H407" s="7">
        <v>378894</v>
      </c>
      <c r="I407" s="2">
        <f t="shared" si="107"/>
        <v>284170.5</v>
      </c>
      <c r="J407" s="38">
        <v>250031</v>
      </c>
      <c r="K407" s="38">
        <v>71932</v>
      </c>
      <c r="L407" s="38">
        <v>756409</v>
      </c>
      <c r="M407" s="38">
        <v>58042</v>
      </c>
      <c r="N407" s="2">
        <f t="shared" si="97"/>
        <v>4029294.7</v>
      </c>
      <c r="O407" s="8">
        <f t="shared" si="98"/>
        <v>642422</v>
      </c>
      <c r="P407" s="30">
        <v>33</v>
      </c>
      <c r="Q407" s="30">
        <v>1340</v>
      </c>
      <c r="R407" s="8">
        <f t="shared" si="108"/>
        <v>61466</v>
      </c>
      <c r="S407" s="9">
        <f t="shared" si="106"/>
        <v>216444.34830000001</v>
      </c>
      <c r="T407" s="36">
        <v>169500101</v>
      </c>
      <c r="U407" s="9">
        <f t="shared" si="109"/>
        <v>169500.101</v>
      </c>
      <c r="V407" s="9">
        <f t="shared" si="110"/>
        <v>46944.247300000017</v>
      </c>
      <c r="W407" s="8">
        <f t="shared" si="99"/>
        <v>938885</v>
      </c>
      <c r="X407" s="8">
        <f t="shared" si="100"/>
        <v>1642773</v>
      </c>
      <c r="Y407" s="11">
        <v>0</v>
      </c>
      <c r="Z407" s="6">
        <v>0</v>
      </c>
      <c r="AA407" s="8">
        <f t="shared" si="101"/>
        <v>1642773</v>
      </c>
      <c r="AB407" s="12">
        <v>0</v>
      </c>
      <c r="AC407" s="12">
        <v>0</v>
      </c>
      <c r="AD407" s="13">
        <f t="shared" si="102"/>
        <v>1642773</v>
      </c>
      <c r="AE407" s="8" t="e">
        <f>IF(#REF!=0," ",#REF!)</f>
        <v>#REF!</v>
      </c>
      <c r="AF407" s="39" t="str">
        <f t="shared" si="103"/>
        <v xml:space="preserve"> </v>
      </c>
      <c r="AG407" s="40" t="str">
        <f t="shared" si="104"/>
        <v xml:space="preserve"> </v>
      </c>
    </row>
    <row r="408" spans="1:33" ht="15.95" customHeight="1">
      <c r="A408" s="37" t="s">
        <v>137</v>
      </c>
      <c r="B408" s="37" t="s">
        <v>733</v>
      </c>
      <c r="C408" s="37" t="s">
        <v>130</v>
      </c>
      <c r="D408" s="37" t="s">
        <v>739</v>
      </c>
      <c r="E408" s="5">
        <v>530.91</v>
      </c>
      <c r="F408" s="2">
        <f t="shared" si="105"/>
        <v>837775.98</v>
      </c>
      <c r="G408" s="35">
        <v>250919.45</v>
      </c>
      <c r="H408" s="7">
        <v>72491</v>
      </c>
      <c r="I408" s="2">
        <f t="shared" si="107"/>
        <v>54368.25</v>
      </c>
      <c r="J408" s="38">
        <v>47818</v>
      </c>
      <c r="K408" s="38">
        <v>13706</v>
      </c>
      <c r="L408" s="38">
        <v>126409</v>
      </c>
      <c r="M408" s="38">
        <v>33123</v>
      </c>
      <c r="N408" s="2">
        <f t="shared" si="97"/>
        <v>526343.69999999995</v>
      </c>
      <c r="O408" s="8">
        <f t="shared" si="98"/>
        <v>311432</v>
      </c>
      <c r="P408" s="30">
        <v>79</v>
      </c>
      <c r="Q408" s="30">
        <v>228</v>
      </c>
      <c r="R408" s="8">
        <f t="shared" si="108"/>
        <v>25037</v>
      </c>
      <c r="S408" s="9">
        <f t="shared" si="106"/>
        <v>38814.830099999999</v>
      </c>
      <c r="T408" s="36">
        <v>15270724</v>
      </c>
      <c r="U408" s="9">
        <f t="shared" si="109"/>
        <v>15270.724</v>
      </c>
      <c r="V408" s="9">
        <f t="shared" si="110"/>
        <v>23544.106099999997</v>
      </c>
      <c r="W408" s="8">
        <f t="shared" si="99"/>
        <v>470882</v>
      </c>
      <c r="X408" s="8">
        <f t="shared" si="100"/>
        <v>807351</v>
      </c>
      <c r="Y408" s="11">
        <v>0</v>
      </c>
      <c r="Z408" s="6">
        <v>0</v>
      </c>
      <c r="AA408" s="8">
        <f t="shared" si="101"/>
        <v>807351</v>
      </c>
      <c r="AB408" s="12">
        <v>0</v>
      </c>
      <c r="AC408" s="12">
        <v>0</v>
      </c>
      <c r="AD408" s="13">
        <f t="shared" si="102"/>
        <v>807351</v>
      </c>
      <c r="AE408" s="8" t="e">
        <f>IF(#REF!=0," ",#REF!)</f>
        <v>#REF!</v>
      </c>
      <c r="AF408" s="39" t="str">
        <f t="shared" si="103"/>
        <v xml:space="preserve"> </v>
      </c>
      <c r="AG408" s="40" t="str">
        <f t="shared" si="104"/>
        <v xml:space="preserve"> </v>
      </c>
    </row>
    <row r="409" spans="1:33" ht="15.95" customHeight="1">
      <c r="A409" s="37" t="s">
        <v>137</v>
      </c>
      <c r="B409" s="37" t="s">
        <v>733</v>
      </c>
      <c r="C409" s="37" t="s">
        <v>168</v>
      </c>
      <c r="D409" s="37" t="s">
        <v>740</v>
      </c>
      <c r="E409" s="5">
        <v>841.05</v>
      </c>
      <c r="F409" s="2">
        <f t="shared" si="105"/>
        <v>1327176.8999999999</v>
      </c>
      <c r="G409" s="35">
        <v>196987.23</v>
      </c>
      <c r="H409" s="7">
        <v>118574</v>
      </c>
      <c r="I409" s="2">
        <f t="shared" si="107"/>
        <v>88930.5</v>
      </c>
      <c r="J409" s="38">
        <v>78078</v>
      </c>
      <c r="K409" s="38">
        <v>22425</v>
      </c>
      <c r="L409" s="38">
        <v>224863</v>
      </c>
      <c r="M409" s="38">
        <v>125241</v>
      </c>
      <c r="N409" s="2">
        <f t="shared" si="97"/>
        <v>736524.73</v>
      </c>
      <c r="O409" s="8">
        <f t="shared" si="98"/>
        <v>590652</v>
      </c>
      <c r="P409" s="30">
        <v>84</v>
      </c>
      <c r="Q409" s="30">
        <v>292</v>
      </c>
      <c r="R409" s="8">
        <f t="shared" si="108"/>
        <v>34094</v>
      </c>
      <c r="S409" s="9">
        <f t="shared" si="106"/>
        <v>61489.165500000003</v>
      </c>
      <c r="T409" s="36">
        <v>11682406</v>
      </c>
      <c r="U409" s="9">
        <f t="shared" si="109"/>
        <v>11682.406000000001</v>
      </c>
      <c r="V409" s="9">
        <f t="shared" si="110"/>
        <v>49806.7595</v>
      </c>
      <c r="W409" s="8">
        <f t="shared" si="99"/>
        <v>996135</v>
      </c>
      <c r="X409" s="8">
        <f t="shared" si="100"/>
        <v>1620881</v>
      </c>
      <c r="Y409" s="11">
        <v>0</v>
      </c>
      <c r="Z409" s="6">
        <v>0</v>
      </c>
      <c r="AA409" s="8">
        <f t="shared" si="101"/>
        <v>1620881</v>
      </c>
      <c r="AB409" s="12">
        <v>0</v>
      </c>
      <c r="AC409" s="12">
        <v>0</v>
      </c>
      <c r="AD409" s="13">
        <f t="shared" si="102"/>
        <v>1620881</v>
      </c>
      <c r="AE409" s="8" t="e">
        <f>IF(#REF!=0," ",#REF!)</f>
        <v>#REF!</v>
      </c>
      <c r="AF409" s="39" t="str">
        <f t="shared" si="103"/>
        <v xml:space="preserve"> </v>
      </c>
      <c r="AG409" s="40" t="str">
        <f t="shared" si="104"/>
        <v xml:space="preserve"> </v>
      </c>
    </row>
    <row r="410" spans="1:33" ht="15.95" customHeight="1">
      <c r="A410" s="37" t="s">
        <v>111</v>
      </c>
      <c r="B410" s="37" t="s">
        <v>741</v>
      </c>
      <c r="C410" s="37" t="s">
        <v>209</v>
      </c>
      <c r="D410" s="37" t="s">
        <v>742</v>
      </c>
      <c r="E410" s="5">
        <v>615.24</v>
      </c>
      <c r="F410" s="2">
        <f t="shared" si="105"/>
        <v>970848.72</v>
      </c>
      <c r="G410" s="35">
        <v>403174.07</v>
      </c>
      <c r="H410" s="7">
        <v>59547</v>
      </c>
      <c r="I410" s="2">
        <f t="shared" si="107"/>
        <v>44660.25</v>
      </c>
      <c r="J410" s="38">
        <v>53968</v>
      </c>
      <c r="K410" s="38">
        <v>0</v>
      </c>
      <c r="L410" s="38">
        <v>0</v>
      </c>
      <c r="M410" s="38">
        <v>3979</v>
      </c>
      <c r="N410" s="2">
        <f t="shared" si="97"/>
        <v>505781.32</v>
      </c>
      <c r="O410" s="8">
        <f t="shared" si="98"/>
        <v>465067</v>
      </c>
      <c r="P410" s="30">
        <v>0</v>
      </c>
      <c r="Q410" s="30">
        <v>0</v>
      </c>
      <c r="R410" s="8">
        <f t="shared" si="108"/>
        <v>0</v>
      </c>
      <c r="S410" s="9">
        <f t="shared" si="106"/>
        <v>44980.196400000001</v>
      </c>
      <c r="T410" s="36">
        <v>25309107</v>
      </c>
      <c r="U410" s="9">
        <f t="shared" si="109"/>
        <v>25309.107</v>
      </c>
      <c r="V410" s="9">
        <f t="shared" si="110"/>
        <v>19671.089400000001</v>
      </c>
      <c r="W410" s="8">
        <f t="shared" si="99"/>
        <v>393422</v>
      </c>
      <c r="X410" s="8">
        <f t="shared" si="100"/>
        <v>858489</v>
      </c>
      <c r="Y410" s="11">
        <v>0</v>
      </c>
      <c r="Z410" s="6">
        <v>0</v>
      </c>
      <c r="AA410" s="8">
        <f t="shared" si="101"/>
        <v>858489</v>
      </c>
      <c r="AB410" s="12">
        <v>0</v>
      </c>
      <c r="AC410" s="12">
        <v>0</v>
      </c>
      <c r="AD410" s="13">
        <f t="shared" si="102"/>
        <v>858489</v>
      </c>
      <c r="AE410" s="8" t="e">
        <f>IF(#REF!=0," ",#REF!)</f>
        <v>#REF!</v>
      </c>
      <c r="AF410" s="39" t="str">
        <f t="shared" si="103"/>
        <v xml:space="preserve"> </v>
      </c>
      <c r="AG410" s="40" t="str">
        <f t="shared" si="104"/>
        <v xml:space="preserve"> </v>
      </c>
    </row>
    <row r="411" spans="1:33" ht="15.95" customHeight="1">
      <c r="A411" s="37" t="s">
        <v>111</v>
      </c>
      <c r="B411" s="37" t="s">
        <v>741</v>
      </c>
      <c r="C411" s="37" t="s">
        <v>41</v>
      </c>
      <c r="D411" s="37" t="s">
        <v>743</v>
      </c>
      <c r="E411" s="5">
        <v>644.9</v>
      </c>
      <c r="F411" s="2">
        <f t="shared" si="105"/>
        <v>1017652.2</v>
      </c>
      <c r="G411" s="35">
        <v>337622.79000000004</v>
      </c>
      <c r="H411" s="7">
        <v>65368</v>
      </c>
      <c r="I411" s="2">
        <f t="shared" si="107"/>
        <v>49026</v>
      </c>
      <c r="J411" s="38">
        <v>59202</v>
      </c>
      <c r="K411" s="38">
        <v>0</v>
      </c>
      <c r="L411" s="38">
        <v>0</v>
      </c>
      <c r="M411" s="38">
        <v>8181</v>
      </c>
      <c r="N411" s="2">
        <f t="shared" si="97"/>
        <v>454031.79000000004</v>
      </c>
      <c r="O411" s="8">
        <f t="shared" si="98"/>
        <v>563620</v>
      </c>
      <c r="P411" s="30">
        <v>33</v>
      </c>
      <c r="Q411" s="30">
        <v>261</v>
      </c>
      <c r="R411" s="8">
        <f t="shared" si="108"/>
        <v>11972</v>
      </c>
      <c r="S411" s="9">
        <f t="shared" si="106"/>
        <v>47148.639000000003</v>
      </c>
      <c r="T411" s="36">
        <v>20828056</v>
      </c>
      <c r="U411" s="9">
        <f t="shared" si="109"/>
        <v>20828.056</v>
      </c>
      <c r="V411" s="9">
        <f t="shared" si="110"/>
        <v>26320.583000000002</v>
      </c>
      <c r="W411" s="8">
        <f t="shared" si="99"/>
        <v>526412</v>
      </c>
      <c r="X411" s="8">
        <f t="shared" si="100"/>
        <v>1102004</v>
      </c>
      <c r="Y411" s="11">
        <v>0</v>
      </c>
      <c r="Z411" s="6">
        <v>0</v>
      </c>
      <c r="AA411" s="8">
        <f t="shared" si="101"/>
        <v>1102004</v>
      </c>
      <c r="AB411" s="12">
        <v>0</v>
      </c>
      <c r="AC411" s="12">
        <v>0</v>
      </c>
      <c r="AD411" s="13">
        <f t="shared" si="102"/>
        <v>1102004</v>
      </c>
      <c r="AE411" s="8" t="e">
        <f>IF(#REF!=0," ",#REF!)</f>
        <v>#REF!</v>
      </c>
      <c r="AF411" s="39" t="str">
        <f t="shared" si="103"/>
        <v xml:space="preserve"> </v>
      </c>
      <c r="AG411" s="40" t="str">
        <f t="shared" si="104"/>
        <v xml:space="preserve"> </v>
      </c>
    </row>
    <row r="412" spans="1:33" ht="15.95" customHeight="1">
      <c r="A412" s="37" t="s">
        <v>111</v>
      </c>
      <c r="B412" s="37" t="s">
        <v>741</v>
      </c>
      <c r="C412" s="37" t="s">
        <v>67</v>
      </c>
      <c r="D412" s="37" t="s">
        <v>744</v>
      </c>
      <c r="E412" s="5">
        <v>375.36</v>
      </c>
      <c r="F412" s="2">
        <f t="shared" si="105"/>
        <v>592318.08000000007</v>
      </c>
      <c r="G412" s="35">
        <v>163799.66</v>
      </c>
      <c r="H412" s="7">
        <v>31954</v>
      </c>
      <c r="I412" s="2">
        <f t="shared" si="107"/>
        <v>23965.5</v>
      </c>
      <c r="J412" s="38">
        <v>28967</v>
      </c>
      <c r="K412" s="38">
        <v>0</v>
      </c>
      <c r="L412" s="38">
        <v>0</v>
      </c>
      <c r="M412" s="38">
        <v>15894</v>
      </c>
      <c r="N412" s="2">
        <f t="shared" si="97"/>
        <v>232626.16</v>
      </c>
      <c r="O412" s="8">
        <f t="shared" si="98"/>
        <v>359692</v>
      </c>
      <c r="P412" s="30">
        <v>77</v>
      </c>
      <c r="Q412" s="30">
        <v>167</v>
      </c>
      <c r="R412" s="8">
        <f t="shared" si="108"/>
        <v>17874</v>
      </c>
      <c r="S412" s="9">
        <f t="shared" si="106"/>
        <v>27442.569599999999</v>
      </c>
      <c r="T412" s="36">
        <v>8921550</v>
      </c>
      <c r="U412" s="9">
        <f t="shared" si="109"/>
        <v>8921.5499999999993</v>
      </c>
      <c r="V412" s="9">
        <f t="shared" si="110"/>
        <v>18521.0196</v>
      </c>
      <c r="W412" s="8">
        <f t="shared" si="99"/>
        <v>370420</v>
      </c>
      <c r="X412" s="8">
        <f t="shared" si="100"/>
        <v>747986</v>
      </c>
      <c r="Y412" s="11">
        <v>0</v>
      </c>
      <c r="Z412" s="6">
        <v>0</v>
      </c>
      <c r="AA412" s="8">
        <f t="shared" si="101"/>
        <v>747986</v>
      </c>
      <c r="AB412" s="12">
        <v>0</v>
      </c>
      <c r="AC412" s="12">
        <v>0</v>
      </c>
      <c r="AD412" s="13">
        <f t="shared" si="102"/>
        <v>747986</v>
      </c>
      <c r="AE412" s="8" t="e">
        <f>IF(#REF!=0," ",#REF!)</f>
        <v>#REF!</v>
      </c>
      <c r="AF412" s="39" t="str">
        <f t="shared" si="103"/>
        <v xml:space="preserve"> </v>
      </c>
      <c r="AG412" s="40" t="str">
        <f t="shared" si="104"/>
        <v xml:space="preserve"> </v>
      </c>
    </row>
    <row r="413" spans="1:33" ht="15.95" customHeight="1">
      <c r="A413" s="37" t="s">
        <v>111</v>
      </c>
      <c r="B413" s="37" t="s">
        <v>741</v>
      </c>
      <c r="C413" s="37" t="s">
        <v>105</v>
      </c>
      <c r="D413" s="37" t="s">
        <v>745</v>
      </c>
      <c r="E413" s="5">
        <v>231.54</v>
      </c>
      <c r="F413" s="2">
        <f t="shared" si="105"/>
        <v>365370.12</v>
      </c>
      <c r="G413" s="35">
        <v>217896.4</v>
      </c>
      <c r="H413" s="7">
        <v>18094</v>
      </c>
      <c r="I413" s="2">
        <f t="shared" si="107"/>
        <v>13570.5</v>
      </c>
      <c r="J413" s="38">
        <v>16412</v>
      </c>
      <c r="K413" s="38">
        <v>0</v>
      </c>
      <c r="L413" s="38">
        <v>0</v>
      </c>
      <c r="M413" s="38">
        <v>9408</v>
      </c>
      <c r="N413" s="2">
        <f t="shared" si="97"/>
        <v>257286.9</v>
      </c>
      <c r="O413" s="8">
        <f t="shared" si="98"/>
        <v>108083</v>
      </c>
      <c r="P413" s="30">
        <v>97</v>
      </c>
      <c r="Q413" s="30">
        <v>93</v>
      </c>
      <c r="R413" s="8">
        <f t="shared" si="108"/>
        <v>12539</v>
      </c>
      <c r="S413" s="9">
        <f t="shared" si="106"/>
        <v>16927.8894</v>
      </c>
      <c r="T413" s="36">
        <v>12893278</v>
      </c>
      <c r="U413" s="9">
        <f t="shared" si="109"/>
        <v>12893.278</v>
      </c>
      <c r="V413" s="9">
        <f t="shared" si="110"/>
        <v>4034.6113999999998</v>
      </c>
      <c r="W413" s="8">
        <f t="shared" si="99"/>
        <v>80692</v>
      </c>
      <c r="X413" s="8">
        <f t="shared" si="100"/>
        <v>201314</v>
      </c>
      <c r="Y413" s="11">
        <v>0</v>
      </c>
      <c r="Z413" s="6">
        <v>0</v>
      </c>
      <c r="AA413" s="8">
        <f t="shared" si="101"/>
        <v>201314</v>
      </c>
      <c r="AB413" s="12">
        <v>0</v>
      </c>
      <c r="AC413" s="12">
        <v>0</v>
      </c>
      <c r="AD413" s="13">
        <f t="shared" si="102"/>
        <v>201314</v>
      </c>
      <c r="AE413" s="8" t="e">
        <f>IF(#REF!=0," ",#REF!)</f>
        <v>#REF!</v>
      </c>
      <c r="AF413" s="39" t="str">
        <f t="shared" si="103"/>
        <v xml:space="preserve"> </v>
      </c>
      <c r="AG413" s="40" t="str">
        <f t="shared" si="104"/>
        <v xml:space="preserve"> </v>
      </c>
    </row>
    <row r="414" spans="1:33" ht="15.95" customHeight="1">
      <c r="A414" s="37" t="s">
        <v>111</v>
      </c>
      <c r="B414" s="37" t="s">
        <v>741</v>
      </c>
      <c r="C414" s="37" t="s">
        <v>51</v>
      </c>
      <c r="D414" s="37" t="s">
        <v>746</v>
      </c>
      <c r="E414" s="5">
        <v>1340.45</v>
      </c>
      <c r="F414" s="2">
        <f t="shared" si="105"/>
        <v>2115230.1</v>
      </c>
      <c r="G414" s="35">
        <v>243763.30000000002</v>
      </c>
      <c r="H414" s="7">
        <v>131518</v>
      </c>
      <c r="I414" s="2">
        <f t="shared" si="107"/>
        <v>98638.5</v>
      </c>
      <c r="J414" s="38">
        <v>118755</v>
      </c>
      <c r="K414" s="38">
        <v>229297</v>
      </c>
      <c r="L414" s="38">
        <v>300874</v>
      </c>
      <c r="M414" s="38">
        <v>44467</v>
      </c>
      <c r="N414" s="2">
        <f t="shared" si="97"/>
        <v>1035794.8</v>
      </c>
      <c r="O414" s="8">
        <f t="shared" si="98"/>
        <v>1079435</v>
      </c>
      <c r="P414" s="30">
        <v>55</v>
      </c>
      <c r="Q414" s="30">
        <v>795</v>
      </c>
      <c r="R414" s="8">
        <f t="shared" si="108"/>
        <v>60778</v>
      </c>
      <c r="S414" s="9">
        <f t="shared" si="106"/>
        <v>98000.299499999994</v>
      </c>
      <c r="T414" s="36">
        <v>15202443</v>
      </c>
      <c r="U414" s="9">
        <f t="shared" si="109"/>
        <v>15202.442999999999</v>
      </c>
      <c r="V414" s="9">
        <f t="shared" si="110"/>
        <v>82797.856499999994</v>
      </c>
      <c r="W414" s="8">
        <f t="shared" si="99"/>
        <v>1655957</v>
      </c>
      <c r="X414" s="8">
        <f t="shared" si="100"/>
        <v>2796170</v>
      </c>
      <c r="Y414" s="11">
        <v>0</v>
      </c>
      <c r="Z414" s="6">
        <v>0</v>
      </c>
      <c r="AA414" s="8">
        <f t="shared" si="101"/>
        <v>2796170</v>
      </c>
      <c r="AB414" s="12">
        <v>0</v>
      </c>
      <c r="AC414" s="12">
        <v>0</v>
      </c>
      <c r="AD414" s="13">
        <f t="shared" si="102"/>
        <v>2796170</v>
      </c>
      <c r="AE414" s="8" t="e">
        <f>IF(#REF!=0," ",#REF!)</f>
        <v>#REF!</v>
      </c>
      <c r="AF414" s="39" t="str">
        <f t="shared" si="103"/>
        <v xml:space="preserve"> </v>
      </c>
      <c r="AG414" s="40" t="str">
        <f t="shared" si="104"/>
        <v xml:space="preserve"> </v>
      </c>
    </row>
    <row r="415" spans="1:33" ht="15.95" customHeight="1">
      <c r="A415" s="37" t="s">
        <v>111</v>
      </c>
      <c r="B415" s="37" t="s">
        <v>741</v>
      </c>
      <c r="C415" s="37" t="s">
        <v>192</v>
      </c>
      <c r="D415" s="37" t="s">
        <v>747</v>
      </c>
      <c r="E415" s="5">
        <v>769.83</v>
      </c>
      <c r="F415" s="2">
        <f t="shared" si="105"/>
        <v>1214791.74</v>
      </c>
      <c r="G415" s="35">
        <v>403569.87999999995</v>
      </c>
      <c r="H415" s="7">
        <v>72405</v>
      </c>
      <c r="I415" s="2">
        <f t="shared" si="107"/>
        <v>54303.75</v>
      </c>
      <c r="J415" s="38">
        <v>65750</v>
      </c>
      <c r="K415" s="38">
        <v>126527</v>
      </c>
      <c r="L415" s="38">
        <v>102083</v>
      </c>
      <c r="M415" s="38">
        <v>69930</v>
      </c>
      <c r="N415" s="2">
        <f t="shared" si="97"/>
        <v>822163.62999999989</v>
      </c>
      <c r="O415" s="8">
        <f t="shared" si="98"/>
        <v>392628</v>
      </c>
      <c r="P415" s="30">
        <v>70</v>
      </c>
      <c r="Q415" s="30">
        <v>370</v>
      </c>
      <c r="R415" s="8">
        <f t="shared" si="108"/>
        <v>36001</v>
      </c>
      <c r="S415" s="9">
        <f t="shared" si="106"/>
        <v>56282.2713</v>
      </c>
      <c r="T415" s="36">
        <v>25869864</v>
      </c>
      <c r="U415" s="9">
        <f t="shared" si="109"/>
        <v>25869.864000000001</v>
      </c>
      <c r="V415" s="9">
        <f t="shared" si="110"/>
        <v>30412.407299999999</v>
      </c>
      <c r="W415" s="8">
        <f t="shared" si="99"/>
        <v>608248</v>
      </c>
      <c r="X415" s="8">
        <f t="shared" si="100"/>
        <v>1036877</v>
      </c>
      <c r="Y415" s="11">
        <v>0</v>
      </c>
      <c r="Z415" s="6">
        <v>0</v>
      </c>
      <c r="AA415" s="8">
        <f t="shared" si="101"/>
        <v>1036877</v>
      </c>
      <c r="AB415" s="12">
        <v>0</v>
      </c>
      <c r="AC415" s="12">
        <v>0</v>
      </c>
      <c r="AD415" s="13">
        <f t="shared" si="102"/>
        <v>1036877</v>
      </c>
      <c r="AE415" s="8" t="e">
        <f>IF(#REF!=0," ",#REF!)</f>
        <v>#REF!</v>
      </c>
      <c r="AF415" s="39" t="str">
        <f t="shared" si="103"/>
        <v xml:space="preserve"> </v>
      </c>
      <c r="AG415" s="40" t="str">
        <f t="shared" si="104"/>
        <v xml:space="preserve"> </v>
      </c>
    </row>
    <row r="416" spans="1:33" ht="15.95" customHeight="1">
      <c r="A416" s="37" t="s">
        <v>111</v>
      </c>
      <c r="B416" s="37" t="s">
        <v>741</v>
      </c>
      <c r="C416" s="37" t="s">
        <v>215</v>
      </c>
      <c r="D416" s="37" t="s">
        <v>748</v>
      </c>
      <c r="E416" s="5">
        <v>746.7</v>
      </c>
      <c r="F416" s="2">
        <f t="shared" si="105"/>
        <v>1178292.6000000001</v>
      </c>
      <c r="G416" s="35">
        <v>238328.62</v>
      </c>
      <c r="H416" s="7">
        <v>74125</v>
      </c>
      <c r="I416" s="2">
        <f t="shared" si="107"/>
        <v>55593.75</v>
      </c>
      <c r="J416" s="38">
        <v>67215</v>
      </c>
      <c r="K416" s="38">
        <v>130117</v>
      </c>
      <c r="L416" s="38">
        <v>173753</v>
      </c>
      <c r="M416" s="38">
        <v>63958</v>
      </c>
      <c r="N416" s="2">
        <f t="shared" si="97"/>
        <v>728965.37</v>
      </c>
      <c r="O416" s="8">
        <f t="shared" si="98"/>
        <v>449327</v>
      </c>
      <c r="P416" s="30">
        <v>97</v>
      </c>
      <c r="Q416" s="30">
        <v>180</v>
      </c>
      <c r="R416" s="8">
        <f t="shared" si="108"/>
        <v>24269</v>
      </c>
      <c r="S416" s="9">
        <f t="shared" si="106"/>
        <v>54591.237000000001</v>
      </c>
      <c r="T416" s="36">
        <v>14237074</v>
      </c>
      <c r="U416" s="9">
        <f t="shared" si="109"/>
        <v>14237.074000000001</v>
      </c>
      <c r="V416" s="9">
        <f t="shared" si="110"/>
        <v>40354.163</v>
      </c>
      <c r="W416" s="8">
        <f t="shared" si="99"/>
        <v>807083</v>
      </c>
      <c r="X416" s="8">
        <f t="shared" si="100"/>
        <v>1280679</v>
      </c>
      <c r="Y416" s="11">
        <v>0</v>
      </c>
      <c r="Z416" s="6">
        <v>0</v>
      </c>
      <c r="AA416" s="8">
        <f t="shared" si="101"/>
        <v>1280679</v>
      </c>
      <c r="AB416" s="12">
        <v>0</v>
      </c>
      <c r="AC416" s="12">
        <v>0</v>
      </c>
      <c r="AD416" s="13">
        <f t="shared" si="102"/>
        <v>1280679</v>
      </c>
      <c r="AE416" s="8" t="e">
        <f>IF(#REF!=0," ",#REF!)</f>
        <v>#REF!</v>
      </c>
      <c r="AF416" s="39" t="str">
        <f t="shared" si="103"/>
        <v xml:space="preserve"> </v>
      </c>
      <c r="AG416" s="40" t="str">
        <f t="shared" si="104"/>
        <v xml:space="preserve"> </v>
      </c>
    </row>
    <row r="417" spans="1:33" ht="15.95" customHeight="1">
      <c r="A417" s="37" t="s">
        <v>111</v>
      </c>
      <c r="B417" s="37" t="s">
        <v>741</v>
      </c>
      <c r="C417" s="37" t="s">
        <v>38</v>
      </c>
      <c r="D417" s="37" t="s">
        <v>749</v>
      </c>
      <c r="E417" s="5">
        <v>614.61</v>
      </c>
      <c r="F417" s="2">
        <f t="shared" si="105"/>
        <v>969854.58000000007</v>
      </c>
      <c r="G417" s="35">
        <v>1473314.01</v>
      </c>
      <c r="H417" s="7">
        <v>45692</v>
      </c>
      <c r="I417" s="2">
        <f t="shared" si="107"/>
        <v>34269</v>
      </c>
      <c r="J417" s="38">
        <v>41630</v>
      </c>
      <c r="K417" s="38">
        <v>80557</v>
      </c>
      <c r="L417" s="38">
        <v>125615</v>
      </c>
      <c r="M417" s="38">
        <v>81515</v>
      </c>
      <c r="N417" s="2">
        <f t="shared" si="97"/>
        <v>1836900.01</v>
      </c>
      <c r="O417" s="8">
        <f t="shared" si="98"/>
        <v>0</v>
      </c>
      <c r="P417" s="30">
        <v>97</v>
      </c>
      <c r="Q417" s="30">
        <v>256</v>
      </c>
      <c r="R417" s="8">
        <f t="shared" si="108"/>
        <v>34516</v>
      </c>
      <c r="S417" s="9">
        <f t="shared" si="106"/>
        <v>44934.1371</v>
      </c>
      <c r="T417" s="36">
        <v>89622388</v>
      </c>
      <c r="U417" s="9">
        <f t="shared" si="109"/>
        <v>89622.388000000006</v>
      </c>
      <c r="V417" s="9">
        <f t="shared" si="110"/>
        <v>0</v>
      </c>
      <c r="W417" s="8">
        <f t="shared" si="99"/>
        <v>0</v>
      </c>
      <c r="X417" s="8">
        <f t="shared" si="100"/>
        <v>34516</v>
      </c>
      <c r="Y417" s="11">
        <v>0</v>
      </c>
      <c r="Z417" s="6">
        <v>0</v>
      </c>
      <c r="AA417" s="8">
        <f t="shared" si="101"/>
        <v>34516</v>
      </c>
      <c r="AB417" s="12">
        <v>0</v>
      </c>
      <c r="AC417" s="12">
        <v>0</v>
      </c>
      <c r="AD417" s="13">
        <f t="shared" si="102"/>
        <v>34516</v>
      </c>
      <c r="AE417" s="8" t="e">
        <f>IF(#REF!=0," ",#REF!)</f>
        <v>#REF!</v>
      </c>
      <c r="AF417" s="39">
        <f t="shared" si="103"/>
        <v>1</v>
      </c>
      <c r="AG417" s="40">
        <f t="shared" si="104"/>
        <v>1</v>
      </c>
    </row>
    <row r="418" spans="1:33" ht="15.95" customHeight="1">
      <c r="A418" s="37" t="s">
        <v>111</v>
      </c>
      <c r="B418" s="37" t="s">
        <v>741</v>
      </c>
      <c r="C418" s="37" t="s">
        <v>245</v>
      </c>
      <c r="D418" s="37" t="s">
        <v>750</v>
      </c>
      <c r="E418" s="5">
        <v>972.8</v>
      </c>
      <c r="F418" s="2">
        <f t="shared" si="105"/>
        <v>1535078.3999999999</v>
      </c>
      <c r="G418" s="35">
        <v>185412.49000000002</v>
      </c>
      <c r="H418" s="7">
        <v>88590</v>
      </c>
      <c r="I418" s="2">
        <f t="shared" si="107"/>
        <v>66442.5</v>
      </c>
      <c r="J418" s="38">
        <v>80043</v>
      </c>
      <c r="K418" s="38">
        <v>154537</v>
      </c>
      <c r="L418" s="38">
        <v>173844</v>
      </c>
      <c r="M418" s="38">
        <v>49277</v>
      </c>
      <c r="N418" s="2">
        <f t="shared" si="97"/>
        <v>709555.99</v>
      </c>
      <c r="O418" s="8">
        <f t="shared" si="98"/>
        <v>825522</v>
      </c>
      <c r="P418" s="30">
        <v>79</v>
      </c>
      <c r="Q418" s="30">
        <v>389</v>
      </c>
      <c r="R418" s="8">
        <f t="shared" si="108"/>
        <v>42716</v>
      </c>
      <c r="S418" s="9">
        <f t="shared" si="106"/>
        <v>71121.407999999996</v>
      </c>
      <c r="T418" s="36">
        <v>11586082</v>
      </c>
      <c r="U418" s="9">
        <f t="shared" si="109"/>
        <v>11586.082</v>
      </c>
      <c r="V418" s="9">
        <f t="shared" si="110"/>
        <v>59535.325999999994</v>
      </c>
      <c r="W418" s="8">
        <f t="shared" si="99"/>
        <v>1190707</v>
      </c>
      <c r="X418" s="8">
        <f t="shared" si="100"/>
        <v>2058945</v>
      </c>
      <c r="Y418" s="11">
        <v>0</v>
      </c>
      <c r="Z418" s="6">
        <v>0</v>
      </c>
      <c r="AA418" s="8">
        <f t="shared" si="101"/>
        <v>2058945</v>
      </c>
      <c r="AB418" s="12">
        <v>0</v>
      </c>
      <c r="AC418" s="12">
        <v>0</v>
      </c>
      <c r="AD418" s="13">
        <f t="shared" si="102"/>
        <v>2058945</v>
      </c>
      <c r="AE418" s="8" t="e">
        <f>IF(#REF!=0," ",#REF!)</f>
        <v>#REF!</v>
      </c>
      <c r="AF418" s="39" t="str">
        <f t="shared" si="103"/>
        <v xml:space="preserve"> </v>
      </c>
      <c r="AG418" s="40" t="str">
        <f t="shared" si="104"/>
        <v xml:space="preserve"> </v>
      </c>
    </row>
    <row r="419" spans="1:33" ht="15.95" customHeight="1">
      <c r="A419" s="37" t="s">
        <v>111</v>
      </c>
      <c r="B419" s="37" t="s">
        <v>741</v>
      </c>
      <c r="C419" s="37" t="s">
        <v>216</v>
      </c>
      <c r="D419" s="37" t="s">
        <v>751</v>
      </c>
      <c r="E419" s="5">
        <v>459.8</v>
      </c>
      <c r="F419" s="2">
        <f t="shared" si="105"/>
        <v>725564.4</v>
      </c>
      <c r="G419" s="35">
        <v>275637.13</v>
      </c>
      <c r="H419" s="7">
        <v>43381</v>
      </c>
      <c r="I419" s="2">
        <f t="shared" si="107"/>
        <v>32535.75</v>
      </c>
      <c r="J419" s="38">
        <v>38978</v>
      </c>
      <c r="K419" s="38">
        <v>75920</v>
      </c>
      <c r="L419" s="38">
        <v>156223</v>
      </c>
      <c r="M419" s="38">
        <v>63169</v>
      </c>
      <c r="N419" s="2">
        <f t="shared" si="97"/>
        <v>642462.88</v>
      </c>
      <c r="O419" s="8">
        <f t="shared" si="98"/>
        <v>83102</v>
      </c>
      <c r="P419" s="30">
        <v>92</v>
      </c>
      <c r="Q419" s="30">
        <v>224</v>
      </c>
      <c r="R419" s="8">
        <f t="shared" si="108"/>
        <v>28645</v>
      </c>
      <c r="S419" s="9">
        <f t="shared" si="106"/>
        <v>33615.978000000003</v>
      </c>
      <c r="T419" s="36">
        <v>15932782</v>
      </c>
      <c r="U419" s="9">
        <f t="shared" si="109"/>
        <v>15932.781999999999</v>
      </c>
      <c r="V419" s="9">
        <f t="shared" si="110"/>
        <v>17683.196000000004</v>
      </c>
      <c r="W419" s="8">
        <f t="shared" si="99"/>
        <v>353664</v>
      </c>
      <c r="X419" s="8">
        <f t="shared" si="100"/>
        <v>465411</v>
      </c>
      <c r="Y419" s="11">
        <v>0</v>
      </c>
      <c r="Z419" s="6">
        <v>0</v>
      </c>
      <c r="AA419" s="8">
        <f t="shared" si="101"/>
        <v>465411</v>
      </c>
      <c r="AB419" s="12">
        <v>0</v>
      </c>
      <c r="AC419" s="12">
        <v>0</v>
      </c>
      <c r="AD419" s="13">
        <f t="shared" si="102"/>
        <v>465411</v>
      </c>
      <c r="AE419" s="8" t="e">
        <f>IF(#REF!=0," ",#REF!)</f>
        <v>#REF!</v>
      </c>
      <c r="AF419" s="39" t="str">
        <f t="shared" si="103"/>
        <v xml:space="preserve"> </v>
      </c>
      <c r="AG419" s="40" t="str">
        <f t="shared" si="104"/>
        <v xml:space="preserve"> </v>
      </c>
    </row>
    <row r="420" spans="1:33" ht="15.95" customHeight="1">
      <c r="A420" s="37" t="s">
        <v>111</v>
      </c>
      <c r="B420" s="37" t="s">
        <v>741</v>
      </c>
      <c r="C420" s="37" t="s">
        <v>7</v>
      </c>
      <c r="D420" s="37" t="s">
        <v>752</v>
      </c>
      <c r="E420" s="5">
        <v>778.83</v>
      </c>
      <c r="F420" s="2">
        <f t="shared" si="105"/>
        <v>1228993.74</v>
      </c>
      <c r="G420" s="35">
        <v>315697.14</v>
      </c>
      <c r="H420" s="7">
        <v>75127</v>
      </c>
      <c r="I420" s="2">
        <f t="shared" si="107"/>
        <v>56345.25</v>
      </c>
      <c r="J420" s="38">
        <v>68185</v>
      </c>
      <c r="K420" s="38">
        <v>131633</v>
      </c>
      <c r="L420" s="38">
        <v>165467</v>
      </c>
      <c r="M420" s="38">
        <v>60492</v>
      </c>
      <c r="N420" s="2">
        <f t="shared" si="97"/>
        <v>797819.39</v>
      </c>
      <c r="O420" s="8">
        <f t="shared" si="98"/>
        <v>431174</v>
      </c>
      <c r="P420" s="30">
        <v>81</v>
      </c>
      <c r="Q420" s="30">
        <v>369</v>
      </c>
      <c r="R420" s="8">
        <f t="shared" si="108"/>
        <v>41546</v>
      </c>
      <c r="S420" s="9">
        <f t="shared" si="106"/>
        <v>56940.261299999998</v>
      </c>
      <c r="T420" s="36">
        <v>18691425</v>
      </c>
      <c r="U420" s="9">
        <f t="shared" si="109"/>
        <v>18691.424999999999</v>
      </c>
      <c r="V420" s="9">
        <f t="shared" si="110"/>
        <v>38248.836299999995</v>
      </c>
      <c r="W420" s="8">
        <f t="shared" si="99"/>
        <v>764977</v>
      </c>
      <c r="X420" s="8">
        <f t="shared" si="100"/>
        <v>1237697</v>
      </c>
      <c r="Y420" s="11">
        <v>0</v>
      </c>
      <c r="Z420" s="6">
        <v>0</v>
      </c>
      <c r="AA420" s="8">
        <f t="shared" si="101"/>
        <v>1237697</v>
      </c>
      <c r="AB420" s="12">
        <v>0</v>
      </c>
      <c r="AC420" s="12">
        <v>0</v>
      </c>
      <c r="AD420" s="13">
        <f t="shared" si="102"/>
        <v>1237697</v>
      </c>
      <c r="AE420" s="8" t="e">
        <f>IF(#REF!=0," ",#REF!)</f>
        <v>#REF!</v>
      </c>
      <c r="AF420" s="39" t="str">
        <f t="shared" si="103"/>
        <v xml:space="preserve"> </v>
      </c>
      <c r="AG420" s="40" t="str">
        <f t="shared" si="104"/>
        <v xml:space="preserve"> </v>
      </c>
    </row>
    <row r="421" spans="1:33" ht="15.95" customHeight="1">
      <c r="A421" s="37" t="s">
        <v>111</v>
      </c>
      <c r="B421" s="37" t="s">
        <v>741</v>
      </c>
      <c r="C421" s="37" t="s">
        <v>246</v>
      </c>
      <c r="D421" s="37" t="s">
        <v>753</v>
      </c>
      <c r="E421" s="5">
        <v>628.29999999999995</v>
      </c>
      <c r="F421" s="2">
        <f t="shared" si="105"/>
        <v>991457.39999999991</v>
      </c>
      <c r="G421" s="35">
        <v>150431.56999999998</v>
      </c>
      <c r="H421" s="7">
        <v>64969</v>
      </c>
      <c r="I421" s="2">
        <f t="shared" si="107"/>
        <v>48726.75</v>
      </c>
      <c r="J421" s="38">
        <v>58941</v>
      </c>
      <c r="K421" s="38">
        <v>113335</v>
      </c>
      <c r="L421" s="38">
        <v>168155</v>
      </c>
      <c r="M421" s="38">
        <v>26358</v>
      </c>
      <c r="N421" s="2">
        <f t="shared" si="97"/>
        <v>565947.31999999995</v>
      </c>
      <c r="O421" s="8">
        <f t="shared" si="98"/>
        <v>425510</v>
      </c>
      <c r="P421" s="30">
        <v>84</v>
      </c>
      <c r="Q421" s="30">
        <v>277</v>
      </c>
      <c r="R421" s="8">
        <f t="shared" si="108"/>
        <v>32343</v>
      </c>
      <c r="S421" s="9">
        <f t="shared" si="106"/>
        <v>45935.012999999999</v>
      </c>
      <c r="T421" s="36">
        <v>9062143</v>
      </c>
      <c r="U421" s="9">
        <f t="shared" si="109"/>
        <v>9062.143</v>
      </c>
      <c r="V421" s="9">
        <f t="shared" si="110"/>
        <v>36872.869999999995</v>
      </c>
      <c r="W421" s="8">
        <f t="shared" si="99"/>
        <v>737457</v>
      </c>
      <c r="X421" s="8">
        <f t="shared" si="100"/>
        <v>1195310</v>
      </c>
      <c r="Y421" s="11">
        <v>0</v>
      </c>
      <c r="Z421" s="6">
        <v>0</v>
      </c>
      <c r="AA421" s="8">
        <f t="shared" si="101"/>
        <v>1195310</v>
      </c>
      <c r="AB421" s="12">
        <v>0</v>
      </c>
      <c r="AC421" s="12">
        <v>0</v>
      </c>
      <c r="AD421" s="13">
        <f t="shared" si="102"/>
        <v>1195310</v>
      </c>
      <c r="AE421" s="8" t="e">
        <f>IF(#REF!=0," ",#REF!)</f>
        <v>#REF!</v>
      </c>
      <c r="AF421" s="39" t="str">
        <f t="shared" si="103"/>
        <v xml:space="preserve"> </v>
      </c>
      <c r="AG421" s="40" t="str">
        <f t="shared" si="104"/>
        <v xml:space="preserve"> </v>
      </c>
    </row>
    <row r="422" spans="1:33" ht="15.95" customHeight="1">
      <c r="A422" s="37" t="s">
        <v>111</v>
      </c>
      <c r="B422" s="37" t="s">
        <v>741</v>
      </c>
      <c r="C422" s="37" t="s">
        <v>8</v>
      </c>
      <c r="D422" s="37" t="s">
        <v>754</v>
      </c>
      <c r="E422" s="5">
        <v>278.99</v>
      </c>
      <c r="F422" s="2">
        <f t="shared" si="105"/>
        <v>440246.22000000003</v>
      </c>
      <c r="G422" s="35">
        <v>89683.03</v>
      </c>
      <c r="H422" s="7">
        <v>23541</v>
      </c>
      <c r="I422" s="2">
        <f t="shared" si="107"/>
        <v>17655.75</v>
      </c>
      <c r="J422" s="38">
        <v>20966</v>
      </c>
      <c r="K422" s="38">
        <v>44553</v>
      </c>
      <c r="L422" s="38">
        <v>56653</v>
      </c>
      <c r="M422" s="38">
        <v>28170</v>
      </c>
      <c r="N422" s="2">
        <f t="shared" si="97"/>
        <v>257680.78</v>
      </c>
      <c r="O422" s="8">
        <f t="shared" si="98"/>
        <v>182565</v>
      </c>
      <c r="P422" s="30">
        <v>110</v>
      </c>
      <c r="Q422" s="30">
        <v>100</v>
      </c>
      <c r="R422" s="8">
        <f t="shared" si="108"/>
        <v>15290</v>
      </c>
      <c r="S422" s="9">
        <f t="shared" si="106"/>
        <v>20396.958900000001</v>
      </c>
      <c r="T422" s="36">
        <v>5436052</v>
      </c>
      <c r="U422" s="9">
        <f t="shared" si="109"/>
        <v>5436.0519999999997</v>
      </c>
      <c r="V422" s="9">
        <f t="shared" si="110"/>
        <v>14960.906900000002</v>
      </c>
      <c r="W422" s="8">
        <f t="shared" si="99"/>
        <v>299218</v>
      </c>
      <c r="X422" s="8">
        <f t="shared" si="100"/>
        <v>497073</v>
      </c>
      <c r="Y422" s="11">
        <v>0</v>
      </c>
      <c r="Z422" s="6">
        <v>0</v>
      </c>
      <c r="AA422" s="8">
        <f t="shared" si="101"/>
        <v>497073</v>
      </c>
      <c r="AB422" s="12">
        <v>0</v>
      </c>
      <c r="AC422" s="12">
        <v>0</v>
      </c>
      <c r="AD422" s="13">
        <f t="shared" si="102"/>
        <v>497073</v>
      </c>
      <c r="AE422" s="8" t="e">
        <f>IF(#REF!=0," ",#REF!)</f>
        <v>#REF!</v>
      </c>
      <c r="AF422" s="39" t="str">
        <f t="shared" si="103"/>
        <v xml:space="preserve"> </v>
      </c>
      <c r="AG422" s="40" t="str">
        <f t="shared" si="104"/>
        <v xml:space="preserve"> </v>
      </c>
    </row>
    <row r="423" spans="1:33" ht="15.95" customHeight="1">
      <c r="A423" s="37" t="s">
        <v>111</v>
      </c>
      <c r="B423" s="37" t="s">
        <v>741</v>
      </c>
      <c r="C423" s="37" t="s">
        <v>95</v>
      </c>
      <c r="D423" s="37" t="s">
        <v>755</v>
      </c>
      <c r="E423" s="5">
        <v>4838.5</v>
      </c>
      <c r="F423" s="2">
        <f t="shared" si="105"/>
        <v>7635153</v>
      </c>
      <c r="G423" s="35">
        <v>1242719.0399999998</v>
      </c>
      <c r="H423" s="7">
        <v>462559</v>
      </c>
      <c r="I423" s="2">
        <f t="shared" si="107"/>
        <v>346919.25</v>
      </c>
      <c r="J423" s="38">
        <v>417640</v>
      </c>
      <c r="K423" s="38">
        <v>806830</v>
      </c>
      <c r="L423" s="38">
        <v>1025352</v>
      </c>
      <c r="M423" s="38">
        <v>3863</v>
      </c>
      <c r="N423" s="2">
        <f t="shared" si="97"/>
        <v>3843323.29</v>
      </c>
      <c r="O423" s="8">
        <f t="shared" si="98"/>
        <v>3791830</v>
      </c>
      <c r="P423" s="30">
        <v>33</v>
      </c>
      <c r="Q423" s="30">
        <v>1720</v>
      </c>
      <c r="R423" s="8">
        <f t="shared" si="108"/>
        <v>78896</v>
      </c>
      <c r="S423" s="9">
        <f t="shared" si="106"/>
        <v>353742.73499999999</v>
      </c>
      <c r="T423" s="36">
        <v>78852731</v>
      </c>
      <c r="U423" s="9">
        <f t="shared" si="109"/>
        <v>78852.731</v>
      </c>
      <c r="V423" s="9">
        <f t="shared" si="110"/>
        <v>274890.00399999996</v>
      </c>
      <c r="W423" s="8">
        <f t="shared" si="99"/>
        <v>5497800</v>
      </c>
      <c r="X423" s="8">
        <f t="shared" si="100"/>
        <v>9368526</v>
      </c>
      <c r="Y423" s="11">
        <v>0</v>
      </c>
      <c r="Z423" s="6">
        <v>0</v>
      </c>
      <c r="AA423" s="8">
        <f t="shared" si="101"/>
        <v>9368526</v>
      </c>
      <c r="AB423" s="12">
        <v>0</v>
      </c>
      <c r="AC423" s="12">
        <v>0</v>
      </c>
      <c r="AD423" s="13">
        <f t="shared" si="102"/>
        <v>9368526</v>
      </c>
      <c r="AE423" s="8" t="e">
        <f>IF(#REF!=0," ",#REF!)</f>
        <v>#REF!</v>
      </c>
      <c r="AF423" s="39" t="str">
        <f t="shared" si="103"/>
        <v xml:space="preserve"> </v>
      </c>
      <c r="AG423" s="40" t="str">
        <f t="shared" si="104"/>
        <v xml:space="preserve"> </v>
      </c>
    </row>
    <row r="424" spans="1:33" ht="15.95" customHeight="1">
      <c r="A424" s="37" t="s">
        <v>12</v>
      </c>
      <c r="B424" s="37" t="s">
        <v>756</v>
      </c>
      <c r="C424" s="37" t="s">
        <v>51</v>
      </c>
      <c r="D424" s="37" t="s">
        <v>757</v>
      </c>
      <c r="E424" s="5">
        <v>687.83</v>
      </c>
      <c r="F424" s="2">
        <f t="shared" si="105"/>
        <v>1085395.74</v>
      </c>
      <c r="G424" s="35">
        <v>280530.09000000003</v>
      </c>
      <c r="H424" s="7">
        <v>49149</v>
      </c>
      <c r="I424" s="2">
        <f t="shared" si="107"/>
        <v>36861.75</v>
      </c>
      <c r="J424" s="38">
        <v>61983</v>
      </c>
      <c r="K424" s="38">
        <v>74503</v>
      </c>
      <c r="L424" s="38">
        <v>154626</v>
      </c>
      <c r="M424" s="38">
        <v>45393</v>
      </c>
      <c r="N424" s="2">
        <f t="shared" si="97"/>
        <v>653896.84000000008</v>
      </c>
      <c r="O424" s="8">
        <f t="shared" si="98"/>
        <v>431499</v>
      </c>
      <c r="P424" s="30">
        <v>90</v>
      </c>
      <c r="Q424" s="30">
        <v>237</v>
      </c>
      <c r="R424" s="8">
        <f t="shared" si="108"/>
        <v>29649</v>
      </c>
      <c r="S424" s="9">
        <f t="shared" si="106"/>
        <v>50287.251300000004</v>
      </c>
      <c r="T424" s="36">
        <v>17532375</v>
      </c>
      <c r="U424" s="9">
        <f t="shared" si="109"/>
        <v>17532.375</v>
      </c>
      <c r="V424" s="9">
        <f t="shared" si="110"/>
        <v>32754.876300000004</v>
      </c>
      <c r="W424" s="8">
        <f t="shared" si="99"/>
        <v>655098</v>
      </c>
      <c r="X424" s="8">
        <f t="shared" si="100"/>
        <v>1116246</v>
      </c>
      <c r="Y424" s="11">
        <v>0</v>
      </c>
      <c r="Z424" s="6">
        <v>0</v>
      </c>
      <c r="AA424" s="8">
        <f t="shared" si="101"/>
        <v>1116246</v>
      </c>
      <c r="AB424" s="12">
        <v>0</v>
      </c>
      <c r="AC424" s="12">
        <v>0</v>
      </c>
      <c r="AD424" s="13">
        <f t="shared" si="102"/>
        <v>1116246</v>
      </c>
      <c r="AE424" s="8" t="e">
        <f>IF(#REF!=0," ",#REF!)</f>
        <v>#REF!</v>
      </c>
      <c r="AF424" s="39" t="str">
        <f t="shared" si="103"/>
        <v xml:space="preserve"> </v>
      </c>
      <c r="AG424" s="40" t="str">
        <f t="shared" si="104"/>
        <v xml:space="preserve"> </v>
      </c>
    </row>
    <row r="425" spans="1:33" ht="15.95" customHeight="1">
      <c r="A425" s="37" t="s">
        <v>12</v>
      </c>
      <c r="B425" s="37" t="s">
        <v>756</v>
      </c>
      <c r="C425" s="37" t="s">
        <v>93</v>
      </c>
      <c r="D425" s="37" t="s">
        <v>758</v>
      </c>
      <c r="E425" s="5">
        <v>1132.1500000000001</v>
      </c>
      <c r="F425" s="2">
        <f t="shared" si="105"/>
        <v>1786532.7000000002</v>
      </c>
      <c r="G425" s="35">
        <v>208512.46000000002</v>
      </c>
      <c r="H425" s="7">
        <v>74485</v>
      </c>
      <c r="I425" s="2">
        <f t="shared" si="107"/>
        <v>55863.75</v>
      </c>
      <c r="J425" s="38">
        <v>94131</v>
      </c>
      <c r="K425" s="38">
        <v>95515</v>
      </c>
      <c r="L425" s="38">
        <v>162235</v>
      </c>
      <c r="M425" s="38">
        <v>111127</v>
      </c>
      <c r="N425" s="2">
        <f t="shared" si="97"/>
        <v>727384.21</v>
      </c>
      <c r="O425" s="8">
        <f t="shared" si="98"/>
        <v>1059148</v>
      </c>
      <c r="P425" s="30">
        <v>68</v>
      </c>
      <c r="Q425" s="30">
        <v>548</v>
      </c>
      <c r="R425" s="8">
        <f t="shared" si="108"/>
        <v>51797</v>
      </c>
      <c r="S425" s="9">
        <f t="shared" si="106"/>
        <v>82771.486499999999</v>
      </c>
      <c r="T425" s="36">
        <v>12158161</v>
      </c>
      <c r="U425" s="9">
        <f t="shared" si="109"/>
        <v>12158.161</v>
      </c>
      <c r="V425" s="9">
        <f t="shared" si="110"/>
        <v>70613.325500000006</v>
      </c>
      <c r="W425" s="8">
        <f t="shared" si="99"/>
        <v>1412267</v>
      </c>
      <c r="X425" s="8">
        <f t="shared" si="100"/>
        <v>2523212</v>
      </c>
      <c r="Y425" s="11">
        <v>0</v>
      </c>
      <c r="Z425" s="6">
        <v>0</v>
      </c>
      <c r="AA425" s="8">
        <f t="shared" si="101"/>
        <v>2523212</v>
      </c>
      <c r="AB425" s="12">
        <v>0</v>
      </c>
      <c r="AC425" s="12">
        <v>0</v>
      </c>
      <c r="AD425" s="13">
        <f t="shared" si="102"/>
        <v>2523212</v>
      </c>
      <c r="AE425" s="8" t="e">
        <f>IF(#REF!=0," ",#REF!)</f>
        <v>#REF!</v>
      </c>
      <c r="AF425" s="39" t="str">
        <f t="shared" si="103"/>
        <v xml:space="preserve"> </v>
      </c>
      <c r="AG425" s="40" t="str">
        <f t="shared" si="104"/>
        <v xml:space="preserve"> </v>
      </c>
    </row>
    <row r="426" spans="1:33" ht="15.95" customHeight="1">
      <c r="A426" s="37" t="s">
        <v>12</v>
      </c>
      <c r="B426" s="37" t="s">
        <v>756</v>
      </c>
      <c r="C426" s="37" t="s">
        <v>13</v>
      </c>
      <c r="D426" s="37" t="s">
        <v>759</v>
      </c>
      <c r="E426" s="5">
        <v>2949.44</v>
      </c>
      <c r="F426" s="2">
        <f t="shared" si="105"/>
        <v>4654216.32</v>
      </c>
      <c r="G426" s="35">
        <v>667932.67000000004</v>
      </c>
      <c r="H426" s="7">
        <v>197386</v>
      </c>
      <c r="I426" s="2">
        <f t="shared" si="107"/>
        <v>148039.5</v>
      </c>
      <c r="J426" s="38">
        <v>248653</v>
      </c>
      <c r="K426" s="38">
        <v>299161</v>
      </c>
      <c r="L426" s="38">
        <v>600197</v>
      </c>
      <c r="M426" s="38">
        <v>88912</v>
      </c>
      <c r="N426" s="2">
        <f t="shared" si="97"/>
        <v>2052895.17</v>
      </c>
      <c r="O426" s="8">
        <f t="shared" si="98"/>
        <v>2601321</v>
      </c>
      <c r="P426" s="30">
        <v>33</v>
      </c>
      <c r="Q426" s="30">
        <v>1648</v>
      </c>
      <c r="R426" s="8">
        <f t="shared" si="108"/>
        <v>75594</v>
      </c>
      <c r="S426" s="9">
        <f t="shared" si="106"/>
        <v>215633.55840000001</v>
      </c>
      <c r="T426" s="36">
        <v>42788768</v>
      </c>
      <c r="U426" s="9">
        <f t="shared" si="109"/>
        <v>42788.767999999996</v>
      </c>
      <c r="V426" s="9">
        <f t="shared" si="110"/>
        <v>172844.7904</v>
      </c>
      <c r="W426" s="8">
        <f t="shared" si="99"/>
        <v>3456896</v>
      </c>
      <c r="X426" s="8">
        <f t="shared" si="100"/>
        <v>6133811</v>
      </c>
      <c r="Y426" s="11">
        <v>0</v>
      </c>
      <c r="Z426" s="6">
        <v>0</v>
      </c>
      <c r="AA426" s="8">
        <f t="shared" si="101"/>
        <v>6133811</v>
      </c>
      <c r="AB426" s="12">
        <v>0</v>
      </c>
      <c r="AC426" s="12">
        <v>0</v>
      </c>
      <c r="AD426" s="13">
        <f t="shared" si="102"/>
        <v>6133811</v>
      </c>
      <c r="AE426" s="8" t="e">
        <f>IF(#REF!=0," ",#REF!)</f>
        <v>#REF!</v>
      </c>
      <c r="AF426" s="39" t="str">
        <f t="shared" si="103"/>
        <v xml:space="preserve"> </v>
      </c>
      <c r="AG426" s="40" t="str">
        <f t="shared" si="104"/>
        <v xml:space="preserve"> </v>
      </c>
    </row>
    <row r="427" spans="1:33" ht="15.95" customHeight="1">
      <c r="A427" s="37" t="s">
        <v>12</v>
      </c>
      <c r="B427" s="37" t="s">
        <v>756</v>
      </c>
      <c r="C427" s="37" t="s">
        <v>87</v>
      </c>
      <c r="D427" s="37" t="s">
        <v>760</v>
      </c>
      <c r="E427" s="5">
        <v>4593.03</v>
      </c>
      <c r="F427" s="2">
        <f t="shared" si="105"/>
        <v>7247801.3399999999</v>
      </c>
      <c r="G427" s="35">
        <v>1216732.6600000001</v>
      </c>
      <c r="H427" s="7">
        <v>305266</v>
      </c>
      <c r="I427" s="2">
        <f t="shared" si="107"/>
        <v>228949.5</v>
      </c>
      <c r="J427" s="38">
        <v>385194</v>
      </c>
      <c r="K427" s="38">
        <v>462696</v>
      </c>
      <c r="L427" s="38">
        <v>832239</v>
      </c>
      <c r="M427" s="38">
        <v>12467</v>
      </c>
      <c r="N427" s="2">
        <f t="shared" si="97"/>
        <v>3138278.16</v>
      </c>
      <c r="O427" s="8">
        <f t="shared" si="98"/>
        <v>4109523</v>
      </c>
      <c r="P427" s="30">
        <v>33</v>
      </c>
      <c r="Q427" s="30">
        <v>2083</v>
      </c>
      <c r="R427" s="8">
        <f t="shared" si="108"/>
        <v>95547</v>
      </c>
      <c r="S427" s="9">
        <f t="shared" si="106"/>
        <v>335796.42330000002</v>
      </c>
      <c r="T427" s="36">
        <v>79008615</v>
      </c>
      <c r="U427" s="9">
        <f t="shared" si="109"/>
        <v>79008.615000000005</v>
      </c>
      <c r="V427" s="9">
        <f t="shared" si="110"/>
        <v>256787.80830000003</v>
      </c>
      <c r="W427" s="8">
        <f t="shared" si="99"/>
        <v>5135756</v>
      </c>
      <c r="X427" s="8">
        <f t="shared" si="100"/>
        <v>9340826</v>
      </c>
      <c r="Y427" s="11">
        <v>0</v>
      </c>
      <c r="Z427" s="6">
        <v>0</v>
      </c>
      <c r="AA427" s="8">
        <f t="shared" si="101"/>
        <v>9340826</v>
      </c>
      <c r="AB427" s="12">
        <v>0</v>
      </c>
      <c r="AC427" s="12">
        <v>0</v>
      </c>
      <c r="AD427" s="13">
        <f t="shared" si="102"/>
        <v>9340826</v>
      </c>
      <c r="AE427" s="8" t="e">
        <f>IF(#REF!=0," ",#REF!)</f>
        <v>#REF!</v>
      </c>
      <c r="AF427" s="39" t="str">
        <f t="shared" si="103"/>
        <v xml:space="preserve"> </v>
      </c>
      <c r="AG427" s="40" t="str">
        <f t="shared" si="104"/>
        <v xml:space="preserve"> </v>
      </c>
    </row>
    <row r="428" spans="1:33" ht="15.95" customHeight="1">
      <c r="A428" s="37" t="s">
        <v>12</v>
      </c>
      <c r="B428" s="37" t="s">
        <v>756</v>
      </c>
      <c r="C428" s="37" t="s">
        <v>46</v>
      </c>
      <c r="D428" s="37" t="s">
        <v>761</v>
      </c>
      <c r="E428" s="5">
        <v>1280.01</v>
      </c>
      <c r="F428" s="2">
        <f t="shared" si="105"/>
        <v>2019855.78</v>
      </c>
      <c r="G428" s="35">
        <v>268497.99</v>
      </c>
      <c r="H428" s="7">
        <v>81180</v>
      </c>
      <c r="I428" s="2">
        <f t="shared" si="107"/>
        <v>60885</v>
      </c>
      <c r="J428" s="38">
        <v>101970</v>
      </c>
      <c r="K428" s="38">
        <v>123020</v>
      </c>
      <c r="L428" s="38">
        <v>218262</v>
      </c>
      <c r="M428" s="38">
        <v>42687</v>
      </c>
      <c r="N428" s="2">
        <f t="shared" si="97"/>
        <v>815321.99</v>
      </c>
      <c r="O428" s="8">
        <f t="shared" si="98"/>
        <v>1204534</v>
      </c>
      <c r="P428" s="30">
        <v>33</v>
      </c>
      <c r="Q428" s="30">
        <v>629</v>
      </c>
      <c r="R428" s="8">
        <f t="shared" si="108"/>
        <v>28852</v>
      </c>
      <c r="S428" s="9">
        <f t="shared" si="106"/>
        <v>93581.531099999993</v>
      </c>
      <c r="T428" s="36">
        <v>16739276</v>
      </c>
      <c r="U428" s="9">
        <f t="shared" si="109"/>
        <v>16739.276000000002</v>
      </c>
      <c r="V428" s="9">
        <f t="shared" si="110"/>
        <v>76842.255099999995</v>
      </c>
      <c r="W428" s="8">
        <f t="shared" si="99"/>
        <v>1536845</v>
      </c>
      <c r="X428" s="8">
        <f t="shared" si="100"/>
        <v>2770231</v>
      </c>
      <c r="Y428" s="11">
        <v>0</v>
      </c>
      <c r="Z428" s="6">
        <v>0</v>
      </c>
      <c r="AA428" s="8">
        <f t="shared" si="101"/>
        <v>2770231</v>
      </c>
      <c r="AB428" s="12">
        <v>0</v>
      </c>
      <c r="AC428" s="12">
        <v>0</v>
      </c>
      <c r="AD428" s="13">
        <f t="shared" si="102"/>
        <v>2770231</v>
      </c>
      <c r="AE428" s="8" t="e">
        <f>IF(#REF!=0," ",#REF!)</f>
        <v>#REF!</v>
      </c>
      <c r="AF428" s="39" t="str">
        <f t="shared" si="103"/>
        <v xml:space="preserve"> </v>
      </c>
      <c r="AG428" s="40" t="str">
        <f t="shared" si="104"/>
        <v xml:space="preserve"> </v>
      </c>
    </row>
    <row r="429" spans="1:33" ht="15.95" customHeight="1">
      <c r="A429" s="37" t="s">
        <v>12</v>
      </c>
      <c r="B429" s="37" t="s">
        <v>756</v>
      </c>
      <c r="C429" s="37" t="s">
        <v>246</v>
      </c>
      <c r="D429" s="37" t="s">
        <v>762</v>
      </c>
      <c r="E429" s="5">
        <v>821.69</v>
      </c>
      <c r="F429" s="2">
        <f t="shared" si="105"/>
        <v>1296626.82</v>
      </c>
      <c r="G429" s="35">
        <v>210166.55</v>
      </c>
      <c r="H429" s="7">
        <v>46769</v>
      </c>
      <c r="I429" s="2">
        <f t="shared" si="107"/>
        <v>35076.75</v>
      </c>
      <c r="J429" s="38">
        <v>58930</v>
      </c>
      <c r="K429" s="38">
        <v>70910</v>
      </c>
      <c r="L429" s="38">
        <v>188629</v>
      </c>
      <c r="M429" s="38">
        <v>74264</v>
      </c>
      <c r="N429" s="2">
        <f t="shared" si="97"/>
        <v>637976.30000000005</v>
      </c>
      <c r="O429" s="8">
        <f t="shared" si="98"/>
        <v>658651</v>
      </c>
      <c r="P429" s="30">
        <v>86</v>
      </c>
      <c r="Q429" s="30">
        <v>365</v>
      </c>
      <c r="R429" s="8">
        <f t="shared" si="108"/>
        <v>43632</v>
      </c>
      <c r="S429" s="9">
        <f t="shared" si="106"/>
        <v>60073.755899999996</v>
      </c>
      <c r="T429" s="36">
        <v>12507966</v>
      </c>
      <c r="U429" s="9">
        <f t="shared" si="109"/>
        <v>12507.966</v>
      </c>
      <c r="V429" s="9">
        <f t="shared" si="110"/>
        <v>47565.789899999996</v>
      </c>
      <c r="W429" s="8">
        <f t="shared" si="99"/>
        <v>951316</v>
      </c>
      <c r="X429" s="8">
        <f t="shared" si="100"/>
        <v>1653599</v>
      </c>
      <c r="Y429" s="11">
        <v>0</v>
      </c>
      <c r="Z429" s="6">
        <v>0</v>
      </c>
      <c r="AA429" s="8">
        <f t="shared" si="101"/>
        <v>1653599</v>
      </c>
      <c r="AB429" s="12">
        <v>0</v>
      </c>
      <c r="AC429" s="12">
        <v>0</v>
      </c>
      <c r="AD429" s="13">
        <f t="shared" si="102"/>
        <v>1653599</v>
      </c>
      <c r="AE429" s="8" t="e">
        <f>IF(#REF!=0," ",#REF!)</f>
        <v>#REF!</v>
      </c>
      <c r="AF429" s="39" t="str">
        <f t="shared" si="103"/>
        <v xml:space="preserve"> </v>
      </c>
      <c r="AG429" s="40" t="str">
        <f t="shared" si="104"/>
        <v xml:space="preserve"> </v>
      </c>
    </row>
    <row r="430" spans="1:33" ht="15.95" customHeight="1">
      <c r="A430" s="37" t="s">
        <v>12</v>
      </c>
      <c r="B430" s="37" t="s">
        <v>756</v>
      </c>
      <c r="C430" s="37" t="s">
        <v>64</v>
      </c>
      <c r="D430" s="37" t="s">
        <v>763</v>
      </c>
      <c r="E430" s="5">
        <v>589.54</v>
      </c>
      <c r="F430" s="2">
        <f t="shared" si="105"/>
        <v>930294.12</v>
      </c>
      <c r="G430" s="35">
        <v>155309.32999999999</v>
      </c>
      <c r="H430" s="7">
        <v>39267</v>
      </c>
      <c r="I430" s="2">
        <f t="shared" si="107"/>
        <v>29450.25</v>
      </c>
      <c r="J430" s="38">
        <v>49680</v>
      </c>
      <c r="K430" s="38">
        <v>59430</v>
      </c>
      <c r="L430" s="38">
        <v>109110</v>
      </c>
      <c r="M430" s="38">
        <v>42558</v>
      </c>
      <c r="N430" s="2">
        <f t="shared" si="97"/>
        <v>445537.57999999996</v>
      </c>
      <c r="O430" s="8">
        <f t="shared" si="98"/>
        <v>484757</v>
      </c>
      <c r="P430" s="30">
        <v>95</v>
      </c>
      <c r="Q430" s="30">
        <v>171</v>
      </c>
      <c r="R430" s="8">
        <f t="shared" si="108"/>
        <v>22581</v>
      </c>
      <c r="S430" s="9">
        <f t="shared" si="106"/>
        <v>43101.269399999997</v>
      </c>
      <c r="T430" s="36">
        <v>9061171</v>
      </c>
      <c r="U430" s="9">
        <f t="shared" si="109"/>
        <v>9061.1710000000003</v>
      </c>
      <c r="V430" s="9">
        <f t="shared" si="110"/>
        <v>34040.098399999995</v>
      </c>
      <c r="W430" s="8">
        <f t="shared" si="99"/>
        <v>680802</v>
      </c>
      <c r="X430" s="8">
        <f t="shared" si="100"/>
        <v>1188140</v>
      </c>
      <c r="Y430" s="11">
        <v>0</v>
      </c>
      <c r="Z430" s="6">
        <v>0</v>
      </c>
      <c r="AA430" s="8">
        <f t="shared" si="101"/>
        <v>1188140</v>
      </c>
      <c r="AB430" s="12">
        <v>0</v>
      </c>
      <c r="AC430" s="12">
        <v>0</v>
      </c>
      <c r="AD430" s="13">
        <f t="shared" si="102"/>
        <v>1188140</v>
      </c>
      <c r="AE430" s="8" t="e">
        <f>IF(#REF!=0," ",#REF!)</f>
        <v>#REF!</v>
      </c>
      <c r="AF430" s="39" t="str">
        <f t="shared" si="103"/>
        <v xml:space="preserve"> </v>
      </c>
      <c r="AG430" s="40" t="str">
        <f t="shared" si="104"/>
        <v xml:space="preserve"> </v>
      </c>
    </row>
    <row r="431" spans="1:33" ht="15.95" customHeight="1">
      <c r="A431" s="37" t="s">
        <v>112</v>
      </c>
      <c r="B431" s="37" t="s">
        <v>113</v>
      </c>
      <c r="C431" s="37" t="s">
        <v>109</v>
      </c>
      <c r="D431" s="37" t="s">
        <v>764</v>
      </c>
      <c r="E431" s="5">
        <v>822.29</v>
      </c>
      <c r="F431" s="2">
        <f t="shared" si="105"/>
        <v>1297573.6199999999</v>
      </c>
      <c r="G431" s="35">
        <v>548486.77000000014</v>
      </c>
      <c r="H431" s="7">
        <v>50241</v>
      </c>
      <c r="I431" s="2">
        <f t="shared" si="107"/>
        <v>37680.75</v>
      </c>
      <c r="J431" s="38">
        <v>77755</v>
      </c>
      <c r="K431" s="38">
        <v>0</v>
      </c>
      <c r="L431" s="38">
        <v>0</v>
      </c>
      <c r="M431" s="38">
        <v>44192</v>
      </c>
      <c r="N431" s="2">
        <f t="shared" si="97"/>
        <v>708114.52000000014</v>
      </c>
      <c r="O431" s="8">
        <f t="shared" si="98"/>
        <v>589459</v>
      </c>
      <c r="P431" s="30">
        <v>33</v>
      </c>
      <c r="Q431" s="30">
        <v>472</v>
      </c>
      <c r="R431" s="8">
        <f t="shared" si="108"/>
        <v>21651</v>
      </c>
      <c r="S431" s="9">
        <f t="shared" si="106"/>
        <v>60117.621899999998</v>
      </c>
      <c r="T431" s="36">
        <v>36084656</v>
      </c>
      <c r="U431" s="9">
        <f t="shared" si="109"/>
        <v>36084.656000000003</v>
      </c>
      <c r="V431" s="9">
        <f t="shared" si="110"/>
        <v>24032.965899999996</v>
      </c>
      <c r="W431" s="8">
        <f t="shared" si="99"/>
        <v>480659</v>
      </c>
      <c r="X431" s="8">
        <f t="shared" si="100"/>
        <v>1091769</v>
      </c>
      <c r="Y431" s="11">
        <v>0</v>
      </c>
      <c r="Z431" s="6">
        <v>0</v>
      </c>
      <c r="AA431" s="8">
        <f t="shared" si="101"/>
        <v>1091769</v>
      </c>
      <c r="AB431" s="12">
        <v>0</v>
      </c>
      <c r="AC431" s="12">
        <v>0</v>
      </c>
      <c r="AD431" s="13">
        <f t="shared" si="102"/>
        <v>1091769</v>
      </c>
      <c r="AE431" s="8" t="e">
        <f>IF(#REF!=0," ",#REF!)</f>
        <v>#REF!</v>
      </c>
      <c r="AF431" s="39" t="str">
        <f t="shared" si="103"/>
        <v xml:space="preserve"> </v>
      </c>
      <c r="AG431" s="40" t="str">
        <f t="shared" si="104"/>
        <v xml:space="preserve"> </v>
      </c>
    </row>
    <row r="432" spans="1:33" ht="15.95" customHeight="1">
      <c r="A432" s="37" t="s">
        <v>112</v>
      </c>
      <c r="B432" s="37" t="s">
        <v>113</v>
      </c>
      <c r="C432" s="37" t="s">
        <v>144</v>
      </c>
      <c r="D432" s="37" t="s">
        <v>447</v>
      </c>
      <c r="E432" s="5">
        <v>631.34</v>
      </c>
      <c r="F432" s="2">
        <f t="shared" si="105"/>
        <v>996254.52</v>
      </c>
      <c r="G432" s="35">
        <v>503565.11</v>
      </c>
      <c r="H432" s="7">
        <v>37834</v>
      </c>
      <c r="I432" s="2">
        <f t="shared" si="107"/>
        <v>28375.5</v>
      </c>
      <c r="J432" s="38">
        <v>58577</v>
      </c>
      <c r="K432" s="38">
        <v>0</v>
      </c>
      <c r="L432" s="38">
        <v>0</v>
      </c>
      <c r="M432" s="38">
        <v>5971</v>
      </c>
      <c r="N432" s="2">
        <f t="shared" si="97"/>
        <v>596488.61</v>
      </c>
      <c r="O432" s="8">
        <f t="shared" si="98"/>
        <v>399766</v>
      </c>
      <c r="P432" s="30">
        <v>33</v>
      </c>
      <c r="Q432" s="30">
        <v>290</v>
      </c>
      <c r="R432" s="8">
        <f t="shared" si="108"/>
        <v>13302</v>
      </c>
      <c r="S432" s="9">
        <f t="shared" si="106"/>
        <v>46157.267399999997</v>
      </c>
      <c r="T432" s="36">
        <v>32530046</v>
      </c>
      <c r="U432" s="9">
        <f t="shared" si="109"/>
        <v>32530.045999999998</v>
      </c>
      <c r="V432" s="9">
        <f t="shared" si="110"/>
        <v>13627.221399999999</v>
      </c>
      <c r="W432" s="8">
        <f t="shared" si="99"/>
        <v>272544</v>
      </c>
      <c r="X432" s="8">
        <f t="shared" si="100"/>
        <v>685612</v>
      </c>
      <c r="Y432" s="11">
        <v>0</v>
      </c>
      <c r="Z432" s="6">
        <v>0</v>
      </c>
      <c r="AA432" s="8">
        <f t="shared" si="101"/>
        <v>685612</v>
      </c>
      <c r="AB432" s="12">
        <v>0</v>
      </c>
      <c r="AC432" s="12">
        <v>0</v>
      </c>
      <c r="AD432" s="13">
        <f t="shared" si="102"/>
        <v>685612</v>
      </c>
      <c r="AE432" s="8" t="e">
        <f>IF(#REF!=0," ",#REF!)</f>
        <v>#REF!</v>
      </c>
      <c r="AF432" s="39" t="str">
        <f t="shared" si="103"/>
        <v xml:space="preserve"> </v>
      </c>
      <c r="AG432" s="40" t="str">
        <f t="shared" si="104"/>
        <v xml:space="preserve"> </v>
      </c>
    </row>
    <row r="433" spans="1:33" ht="15.95" customHeight="1">
      <c r="A433" s="37" t="s">
        <v>112</v>
      </c>
      <c r="B433" s="37" t="s">
        <v>113</v>
      </c>
      <c r="C433" s="37" t="s">
        <v>41</v>
      </c>
      <c r="D433" s="37" t="s">
        <v>765</v>
      </c>
      <c r="E433" s="5">
        <v>401.18</v>
      </c>
      <c r="F433" s="2">
        <f t="shared" si="105"/>
        <v>633062.04</v>
      </c>
      <c r="G433" s="35">
        <v>46583.740000000005</v>
      </c>
      <c r="H433" s="7">
        <v>20522</v>
      </c>
      <c r="I433" s="2">
        <f t="shared" si="107"/>
        <v>15391.5</v>
      </c>
      <c r="J433" s="38">
        <v>31748</v>
      </c>
      <c r="K433" s="38">
        <v>0</v>
      </c>
      <c r="L433" s="38">
        <v>0</v>
      </c>
      <c r="M433" s="38">
        <v>190</v>
      </c>
      <c r="N433" s="2">
        <f t="shared" si="97"/>
        <v>93913.24</v>
      </c>
      <c r="O433" s="8">
        <f t="shared" si="98"/>
        <v>539149</v>
      </c>
      <c r="P433" s="30">
        <v>0</v>
      </c>
      <c r="Q433" s="30">
        <v>0</v>
      </c>
      <c r="R433" s="8">
        <f t="shared" si="108"/>
        <v>0</v>
      </c>
      <c r="S433" s="9">
        <f t="shared" si="106"/>
        <v>29330.269799999998</v>
      </c>
      <c r="T433" s="36">
        <v>3013179</v>
      </c>
      <c r="U433" s="9">
        <f t="shared" si="109"/>
        <v>3013.1790000000001</v>
      </c>
      <c r="V433" s="9">
        <f t="shared" si="110"/>
        <v>26317.090799999998</v>
      </c>
      <c r="W433" s="8">
        <f t="shared" si="99"/>
        <v>526342</v>
      </c>
      <c r="X433" s="8">
        <f t="shared" si="100"/>
        <v>1065491</v>
      </c>
      <c r="Y433" s="11">
        <v>0</v>
      </c>
      <c r="Z433" s="6">
        <v>0</v>
      </c>
      <c r="AA433" s="8">
        <f t="shared" si="101"/>
        <v>1065491</v>
      </c>
      <c r="AB433" s="12">
        <v>0</v>
      </c>
      <c r="AC433" s="12">
        <v>0</v>
      </c>
      <c r="AD433" s="13">
        <f t="shared" si="102"/>
        <v>1065491</v>
      </c>
      <c r="AE433" s="8" t="e">
        <f>IF(#REF!=0," ",#REF!)</f>
        <v>#REF!</v>
      </c>
      <c r="AF433" s="39" t="str">
        <f t="shared" si="103"/>
        <v xml:space="preserve"> </v>
      </c>
      <c r="AG433" s="40" t="str">
        <f t="shared" si="104"/>
        <v xml:space="preserve"> </v>
      </c>
    </row>
    <row r="434" spans="1:33" ht="15.95" customHeight="1">
      <c r="A434" s="37" t="s">
        <v>112</v>
      </c>
      <c r="B434" s="37" t="s">
        <v>113</v>
      </c>
      <c r="C434" s="37" t="s">
        <v>213</v>
      </c>
      <c r="D434" s="37" t="s">
        <v>766</v>
      </c>
      <c r="E434" s="5">
        <v>609.70000000000005</v>
      </c>
      <c r="F434" s="2">
        <f t="shared" si="105"/>
        <v>962106.60000000009</v>
      </c>
      <c r="G434" s="35">
        <v>114665.85000000002</v>
      </c>
      <c r="H434" s="7">
        <v>32316</v>
      </c>
      <c r="I434" s="2">
        <f t="shared" si="107"/>
        <v>24237</v>
      </c>
      <c r="J434" s="38">
        <v>50028</v>
      </c>
      <c r="K434" s="38">
        <v>0</v>
      </c>
      <c r="L434" s="38">
        <v>0</v>
      </c>
      <c r="M434" s="38">
        <v>11305</v>
      </c>
      <c r="N434" s="2">
        <f t="shared" si="97"/>
        <v>200235.85000000003</v>
      </c>
      <c r="O434" s="8">
        <f t="shared" si="98"/>
        <v>761871</v>
      </c>
      <c r="P434" s="30">
        <v>33</v>
      </c>
      <c r="Q434" s="30">
        <v>233</v>
      </c>
      <c r="R434" s="8">
        <f t="shared" si="108"/>
        <v>10688</v>
      </c>
      <c r="S434" s="9">
        <f t="shared" si="106"/>
        <v>44575.167000000001</v>
      </c>
      <c r="T434" s="36">
        <v>7271138</v>
      </c>
      <c r="U434" s="9">
        <f t="shared" si="109"/>
        <v>7271.1379999999999</v>
      </c>
      <c r="V434" s="9">
        <f t="shared" si="110"/>
        <v>37304.029000000002</v>
      </c>
      <c r="W434" s="8">
        <f t="shared" si="99"/>
        <v>746081</v>
      </c>
      <c r="X434" s="8">
        <f t="shared" si="100"/>
        <v>1518640</v>
      </c>
      <c r="Y434" s="11">
        <v>0</v>
      </c>
      <c r="Z434" s="6">
        <v>0</v>
      </c>
      <c r="AA434" s="8">
        <f t="shared" si="101"/>
        <v>1518640</v>
      </c>
      <c r="AB434" s="12">
        <v>0</v>
      </c>
      <c r="AC434" s="12">
        <v>0</v>
      </c>
      <c r="AD434" s="13">
        <f t="shared" si="102"/>
        <v>1518640</v>
      </c>
      <c r="AE434" s="8" t="e">
        <f>IF(#REF!=0," ",#REF!)</f>
        <v>#REF!</v>
      </c>
      <c r="AF434" s="39" t="str">
        <f t="shared" si="103"/>
        <v xml:space="preserve"> </v>
      </c>
      <c r="AG434" s="40" t="str">
        <f t="shared" si="104"/>
        <v xml:space="preserve"> </v>
      </c>
    </row>
    <row r="435" spans="1:33" ht="15.95" customHeight="1">
      <c r="A435" s="37" t="s">
        <v>112</v>
      </c>
      <c r="B435" s="37" t="s">
        <v>113</v>
      </c>
      <c r="C435" s="37" t="s">
        <v>51</v>
      </c>
      <c r="D435" s="37" t="s">
        <v>767</v>
      </c>
      <c r="E435" s="5">
        <v>2767.13</v>
      </c>
      <c r="F435" s="2">
        <f t="shared" si="105"/>
        <v>4366531.1400000006</v>
      </c>
      <c r="G435" s="35">
        <v>563644.83000000007</v>
      </c>
      <c r="H435" s="7">
        <v>168548</v>
      </c>
      <c r="I435" s="2">
        <f t="shared" si="107"/>
        <v>126411</v>
      </c>
      <c r="J435" s="38">
        <v>259728</v>
      </c>
      <c r="K435" s="38">
        <v>131761</v>
      </c>
      <c r="L435" s="38">
        <v>637950</v>
      </c>
      <c r="M435" s="38">
        <v>61663</v>
      </c>
      <c r="N435" s="2">
        <f t="shared" si="97"/>
        <v>1781157.83</v>
      </c>
      <c r="O435" s="8">
        <f t="shared" si="98"/>
        <v>2585373</v>
      </c>
      <c r="P435" s="30">
        <v>33</v>
      </c>
      <c r="Q435" s="30">
        <v>1240</v>
      </c>
      <c r="R435" s="8">
        <f t="shared" si="108"/>
        <v>56879</v>
      </c>
      <c r="S435" s="9">
        <f t="shared" si="106"/>
        <v>202304.8743</v>
      </c>
      <c r="T435" s="36">
        <v>35559444</v>
      </c>
      <c r="U435" s="9">
        <f t="shared" si="109"/>
        <v>35559.444000000003</v>
      </c>
      <c r="V435" s="9">
        <f t="shared" si="110"/>
        <v>166745.43030000001</v>
      </c>
      <c r="W435" s="8">
        <f t="shared" si="99"/>
        <v>3334909</v>
      </c>
      <c r="X435" s="8">
        <f t="shared" si="100"/>
        <v>5977161</v>
      </c>
      <c r="Y435" s="11">
        <v>0</v>
      </c>
      <c r="Z435" s="6">
        <v>0</v>
      </c>
      <c r="AA435" s="8">
        <f t="shared" si="101"/>
        <v>5977161</v>
      </c>
      <c r="AB435" s="12">
        <v>0</v>
      </c>
      <c r="AC435" s="12">
        <v>0</v>
      </c>
      <c r="AD435" s="13">
        <f t="shared" si="102"/>
        <v>5977161</v>
      </c>
      <c r="AE435" s="8" t="e">
        <f>IF(#REF!=0," ",#REF!)</f>
        <v>#REF!</v>
      </c>
      <c r="AF435" s="39" t="str">
        <f t="shared" si="103"/>
        <v xml:space="preserve"> </v>
      </c>
      <c r="AG435" s="40" t="str">
        <f t="shared" si="104"/>
        <v xml:space="preserve"> </v>
      </c>
    </row>
    <row r="436" spans="1:33" ht="15.95" customHeight="1">
      <c r="A436" s="37" t="s">
        <v>112</v>
      </c>
      <c r="B436" s="37" t="s">
        <v>113</v>
      </c>
      <c r="C436" s="37" t="s">
        <v>192</v>
      </c>
      <c r="D436" s="37" t="s">
        <v>768</v>
      </c>
      <c r="E436" s="5">
        <v>1027</v>
      </c>
      <c r="F436" s="2">
        <f t="shared" si="105"/>
        <v>1620606</v>
      </c>
      <c r="G436" s="35">
        <v>181649.07</v>
      </c>
      <c r="H436" s="7">
        <v>67818</v>
      </c>
      <c r="I436" s="2">
        <f t="shared" si="107"/>
        <v>50863.5</v>
      </c>
      <c r="J436" s="38">
        <v>104945</v>
      </c>
      <c r="K436" s="38">
        <v>53303</v>
      </c>
      <c r="L436" s="38">
        <v>202069</v>
      </c>
      <c r="M436" s="38">
        <v>32358</v>
      </c>
      <c r="N436" s="2">
        <f t="shared" si="97"/>
        <v>625187.57000000007</v>
      </c>
      <c r="O436" s="8">
        <f t="shared" si="98"/>
        <v>995418</v>
      </c>
      <c r="P436" s="30">
        <v>33</v>
      </c>
      <c r="Q436" s="30">
        <v>571</v>
      </c>
      <c r="R436" s="8">
        <f t="shared" si="108"/>
        <v>26192</v>
      </c>
      <c r="S436" s="9">
        <f t="shared" si="106"/>
        <v>75083.97</v>
      </c>
      <c r="T436" s="36">
        <v>11482242</v>
      </c>
      <c r="U436" s="9">
        <f t="shared" si="109"/>
        <v>11482.242</v>
      </c>
      <c r="V436" s="9">
        <f t="shared" si="110"/>
        <v>63601.728000000003</v>
      </c>
      <c r="W436" s="8">
        <f t="shared" si="99"/>
        <v>1272035</v>
      </c>
      <c r="X436" s="8">
        <f t="shared" si="100"/>
        <v>2293645</v>
      </c>
      <c r="Y436" s="11">
        <v>0</v>
      </c>
      <c r="Z436" s="6">
        <v>0</v>
      </c>
      <c r="AA436" s="8">
        <f t="shared" si="101"/>
        <v>2293645</v>
      </c>
      <c r="AB436" s="12">
        <v>0</v>
      </c>
      <c r="AC436" s="12">
        <v>0</v>
      </c>
      <c r="AD436" s="13">
        <f t="shared" si="102"/>
        <v>2293645</v>
      </c>
      <c r="AE436" s="8" t="e">
        <f>IF(#REF!=0," ",#REF!)</f>
        <v>#REF!</v>
      </c>
      <c r="AF436" s="39" t="str">
        <f t="shared" si="103"/>
        <v xml:space="preserve"> </v>
      </c>
      <c r="AG436" s="40" t="str">
        <f t="shared" si="104"/>
        <v xml:space="preserve"> </v>
      </c>
    </row>
    <row r="437" spans="1:33" ht="15.95" customHeight="1">
      <c r="A437" s="37" t="s">
        <v>112</v>
      </c>
      <c r="B437" s="37" t="s">
        <v>113</v>
      </c>
      <c r="C437" s="37" t="s">
        <v>96</v>
      </c>
      <c r="D437" s="37" t="s">
        <v>769</v>
      </c>
      <c r="E437" s="5">
        <v>1995.44</v>
      </c>
      <c r="F437" s="2">
        <f t="shared" si="105"/>
        <v>3148804.3200000003</v>
      </c>
      <c r="G437" s="35">
        <v>280648.73</v>
      </c>
      <c r="H437" s="7">
        <v>125145</v>
      </c>
      <c r="I437" s="2">
        <f t="shared" si="107"/>
        <v>93858.75</v>
      </c>
      <c r="J437" s="38">
        <v>192785</v>
      </c>
      <c r="K437" s="38">
        <v>97948</v>
      </c>
      <c r="L437" s="38">
        <v>374983</v>
      </c>
      <c r="M437" s="38">
        <v>51091</v>
      </c>
      <c r="N437" s="2">
        <f t="shared" si="97"/>
        <v>1091314.48</v>
      </c>
      <c r="O437" s="8">
        <f t="shared" si="98"/>
        <v>2057490</v>
      </c>
      <c r="P437" s="30">
        <v>33</v>
      </c>
      <c r="Q437" s="30">
        <v>1228</v>
      </c>
      <c r="R437" s="8">
        <f t="shared" si="108"/>
        <v>56328</v>
      </c>
      <c r="S437" s="9">
        <f t="shared" si="106"/>
        <v>145886.61840000001</v>
      </c>
      <c r="T437" s="36">
        <v>17796368</v>
      </c>
      <c r="U437" s="9">
        <f t="shared" si="109"/>
        <v>17796.367999999999</v>
      </c>
      <c r="V437" s="9">
        <f t="shared" si="110"/>
        <v>128090.2504</v>
      </c>
      <c r="W437" s="8">
        <f t="shared" si="99"/>
        <v>2561805</v>
      </c>
      <c r="X437" s="8">
        <f t="shared" si="100"/>
        <v>4675623</v>
      </c>
      <c r="Y437" s="11">
        <v>0</v>
      </c>
      <c r="Z437" s="6">
        <v>0</v>
      </c>
      <c r="AA437" s="8">
        <f t="shared" si="101"/>
        <v>4675623</v>
      </c>
      <c r="AB437" s="12">
        <v>0</v>
      </c>
      <c r="AC437" s="12">
        <v>0</v>
      </c>
      <c r="AD437" s="13">
        <f t="shared" si="102"/>
        <v>4675623</v>
      </c>
      <c r="AE437" s="8" t="e">
        <f>IF(#REF!=0," ",#REF!)</f>
        <v>#REF!</v>
      </c>
      <c r="AF437" s="39" t="str">
        <f t="shared" si="103"/>
        <v xml:space="preserve"> </v>
      </c>
      <c r="AG437" s="40" t="str">
        <f t="shared" si="104"/>
        <v xml:space="preserve"> </v>
      </c>
    </row>
    <row r="438" spans="1:33" ht="15.95" customHeight="1">
      <c r="A438" s="37" t="s">
        <v>112</v>
      </c>
      <c r="B438" s="37" t="s">
        <v>113</v>
      </c>
      <c r="C438" s="37" t="s">
        <v>214</v>
      </c>
      <c r="D438" s="37" t="s">
        <v>770</v>
      </c>
      <c r="E438" s="5">
        <v>615.37</v>
      </c>
      <c r="F438" s="2">
        <f t="shared" si="105"/>
        <v>971053.86</v>
      </c>
      <c r="G438" s="35">
        <v>93024.02</v>
      </c>
      <c r="H438" s="7">
        <v>34981</v>
      </c>
      <c r="I438" s="2">
        <f t="shared" si="107"/>
        <v>26235.75</v>
      </c>
      <c r="J438" s="38">
        <v>53947</v>
      </c>
      <c r="K438" s="38">
        <v>27263</v>
      </c>
      <c r="L438" s="38">
        <v>126614</v>
      </c>
      <c r="M438" s="38">
        <v>61754</v>
      </c>
      <c r="N438" s="2">
        <f t="shared" si="97"/>
        <v>388837.77</v>
      </c>
      <c r="O438" s="8">
        <f t="shared" si="98"/>
        <v>582216</v>
      </c>
      <c r="P438" s="30">
        <v>70</v>
      </c>
      <c r="Q438" s="30">
        <v>300</v>
      </c>
      <c r="R438" s="8">
        <f t="shared" si="108"/>
        <v>29190</v>
      </c>
      <c r="S438" s="9">
        <f t="shared" si="106"/>
        <v>44989.700700000001</v>
      </c>
      <c r="T438" s="36">
        <v>5835886</v>
      </c>
      <c r="U438" s="9">
        <f t="shared" si="109"/>
        <v>5835.8860000000004</v>
      </c>
      <c r="V438" s="9">
        <f t="shared" si="110"/>
        <v>39153.814700000003</v>
      </c>
      <c r="W438" s="8">
        <f t="shared" si="99"/>
        <v>783076</v>
      </c>
      <c r="X438" s="8">
        <f t="shared" si="100"/>
        <v>1394482</v>
      </c>
      <c r="Y438" s="11">
        <v>0</v>
      </c>
      <c r="Z438" s="6">
        <v>0</v>
      </c>
      <c r="AA438" s="8">
        <f t="shared" si="101"/>
        <v>1394482</v>
      </c>
      <c r="AB438" s="12">
        <v>0</v>
      </c>
      <c r="AC438" s="12">
        <v>0</v>
      </c>
      <c r="AD438" s="13">
        <f t="shared" si="102"/>
        <v>1394482</v>
      </c>
      <c r="AE438" s="8" t="e">
        <f>IF(#REF!=0," ",#REF!)</f>
        <v>#REF!</v>
      </c>
      <c r="AF438" s="39" t="str">
        <f t="shared" si="103"/>
        <v xml:space="preserve"> </v>
      </c>
      <c r="AG438" s="40" t="str">
        <f t="shared" si="104"/>
        <v xml:space="preserve"> </v>
      </c>
    </row>
    <row r="439" spans="1:33" ht="15.95" customHeight="1">
      <c r="A439" s="37" t="s">
        <v>112</v>
      </c>
      <c r="B439" s="37" t="s">
        <v>113</v>
      </c>
      <c r="C439" s="37" t="s">
        <v>230</v>
      </c>
      <c r="D439" s="37" t="s">
        <v>771</v>
      </c>
      <c r="E439" s="5">
        <v>402.01</v>
      </c>
      <c r="F439" s="2">
        <f t="shared" si="105"/>
        <v>634371.78</v>
      </c>
      <c r="G439" s="35">
        <v>81831.77</v>
      </c>
      <c r="H439" s="7">
        <v>21449</v>
      </c>
      <c r="I439" s="2">
        <f t="shared" si="107"/>
        <v>16086.75</v>
      </c>
      <c r="J439" s="38">
        <v>33191</v>
      </c>
      <c r="K439" s="38">
        <v>16859</v>
      </c>
      <c r="L439" s="38">
        <v>96555</v>
      </c>
      <c r="M439" s="38">
        <v>31324</v>
      </c>
      <c r="N439" s="2">
        <f t="shared" si="97"/>
        <v>275847.52</v>
      </c>
      <c r="O439" s="8">
        <f t="shared" si="98"/>
        <v>358524</v>
      </c>
      <c r="P439" s="30">
        <v>73</v>
      </c>
      <c r="Q439" s="30">
        <v>159</v>
      </c>
      <c r="R439" s="8">
        <f t="shared" si="108"/>
        <v>16134</v>
      </c>
      <c r="S439" s="9">
        <f t="shared" si="106"/>
        <v>29390.951099999998</v>
      </c>
      <c r="T439" s="36">
        <v>5153134</v>
      </c>
      <c r="U439" s="9">
        <f t="shared" si="109"/>
        <v>5153.134</v>
      </c>
      <c r="V439" s="9">
        <f t="shared" si="110"/>
        <v>24237.8171</v>
      </c>
      <c r="W439" s="8">
        <f t="shared" si="99"/>
        <v>484756</v>
      </c>
      <c r="X439" s="8">
        <f t="shared" si="100"/>
        <v>859414</v>
      </c>
      <c r="Y439" s="11">
        <v>0</v>
      </c>
      <c r="Z439" s="6">
        <v>0</v>
      </c>
      <c r="AA439" s="8">
        <f t="shared" si="101"/>
        <v>859414</v>
      </c>
      <c r="AB439" s="12">
        <v>0</v>
      </c>
      <c r="AC439" s="12">
        <v>0</v>
      </c>
      <c r="AD439" s="13">
        <f t="shared" si="102"/>
        <v>859414</v>
      </c>
      <c r="AE439" s="8" t="e">
        <f>IF(#REF!=0," ",#REF!)</f>
        <v>#REF!</v>
      </c>
      <c r="AF439" s="39" t="str">
        <f t="shared" si="103"/>
        <v xml:space="preserve"> </v>
      </c>
      <c r="AG439" s="40" t="str">
        <f t="shared" si="104"/>
        <v xml:space="preserve"> </v>
      </c>
    </row>
    <row r="440" spans="1:33" ht="15.95" customHeight="1">
      <c r="A440" s="37" t="s">
        <v>112</v>
      </c>
      <c r="B440" s="37" t="s">
        <v>113</v>
      </c>
      <c r="C440" s="37" t="s">
        <v>239</v>
      </c>
      <c r="D440" s="37" t="s">
        <v>772</v>
      </c>
      <c r="E440" s="5">
        <v>3378.19</v>
      </c>
      <c r="F440" s="2">
        <f t="shared" si="105"/>
        <v>5330783.82</v>
      </c>
      <c r="G440" s="35">
        <v>392672.99</v>
      </c>
      <c r="H440" s="7">
        <v>208760</v>
      </c>
      <c r="I440" s="2">
        <f t="shared" si="107"/>
        <v>156570</v>
      </c>
      <c r="J440" s="38">
        <v>321653</v>
      </c>
      <c r="K440" s="38">
        <v>163277</v>
      </c>
      <c r="L440" s="38">
        <v>681357</v>
      </c>
      <c r="M440" s="38">
        <v>91207</v>
      </c>
      <c r="N440" s="2">
        <f t="shared" si="97"/>
        <v>1806736.99</v>
      </c>
      <c r="O440" s="8">
        <f t="shared" si="98"/>
        <v>3524047</v>
      </c>
      <c r="P440" s="30">
        <v>33</v>
      </c>
      <c r="Q440" s="30">
        <v>1611</v>
      </c>
      <c r="R440" s="8">
        <f t="shared" si="108"/>
        <v>73897</v>
      </c>
      <c r="S440" s="9">
        <f t="shared" si="106"/>
        <v>246979.47089999999</v>
      </c>
      <c r="T440" s="36">
        <v>24995098</v>
      </c>
      <c r="U440" s="9">
        <f t="shared" si="109"/>
        <v>24995.098000000002</v>
      </c>
      <c r="V440" s="9">
        <f t="shared" si="110"/>
        <v>221984.37289999999</v>
      </c>
      <c r="W440" s="8">
        <f t="shared" si="99"/>
        <v>4439687</v>
      </c>
      <c r="X440" s="8">
        <f t="shared" si="100"/>
        <v>8037631</v>
      </c>
      <c r="Y440" s="11">
        <v>0</v>
      </c>
      <c r="Z440" s="6">
        <v>0</v>
      </c>
      <c r="AA440" s="8">
        <f t="shared" si="101"/>
        <v>8037631</v>
      </c>
      <c r="AB440" s="12">
        <v>0</v>
      </c>
      <c r="AC440" s="12">
        <v>0</v>
      </c>
      <c r="AD440" s="13">
        <f t="shared" si="102"/>
        <v>8037631</v>
      </c>
      <c r="AE440" s="8" t="e">
        <f>IF(#REF!=0," ",#REF!)</f>
        <v>#REF!</v>
      </c>
      <c r="AF440" s="39" t="str">
        <f t="shared" si="103"/>
        <v xml:space="preserve"> </v>
      </c>
      <c r="AG440" s="40" t="str">
        <f t="shared" si="104"/>
        <v xml:space="preserve"> </v>
      </c>
    </row>
    <row r="441" spans="1:33" ht="15.95" customHeight="1">
      <c r="A441" s="37" t="s">
        <v>112</v>
      </c>
      <c r="B441" s="37" t="s">
        <v>113</v>
      </c>
      <c r="C441" s="37" t="s">
        <v>77</v>
      </c>
      <c r="D441" s="37" t="s">
        <v>773</v>
      </c>
      <c r="E441" s="5">
        <v>6379.08</v>
      </c>
      <c r="F441" s="2">
        <f t="shared" si="105"/>
        <v>10066188.24</v>
      </c>
      <c r="G441" s="35">
        <v>1461307.9</v>
      </c>
      <c r="H441" s="7">
        <v>367801</v>
      </c>
      <c r="I441" s="2">
        <f t="shared" si="107"/>
        <v>275850.75</v>
      </c>
      <c r="J441" s="38">
        <v>566849</v>
      </c>
      <c r="K441" s="38">
        <v>287376</v>
      </c>
      <c r="L441" s="38">
        <v>1397345</v>
      </c>
      <c r="M441" s="38">
        <v>942</v>
      </c>
      <c r="N441" s="2">
        <f t="shared" si="97"/>
        <v>3989670.65</v>
      </c>
      <c r="O441" s="8">
        <f t="shared" si="98"/>
        <v>6076518</v>
      </c>
      <c r="P441" s="30">
        <v>33</v>
      </c>
      <c r="Q441" s="30">
        <v>2709</v>
      </c>
      <c r="R441" s="8">
        <f t="shared" si="108"/>
        <v>124262</v>
      </c>
      <c r="S441" s="9">
        <f t="shared" si="106"/>
        <v>466374.53879999998</v>
      </c>
      <c r="T441" s="36">
        <v>95447936</v>
      </c>
      <c r="U441" s="9">
        <f t="shared" si="109"/>
        <v>95447.936000000002</v>
      </c>
      <c r="V441" s="9">
        <f t="shared" si="110"/>
        <v>370926.60279999999</v>
      </c>
      <c r="W441" s="8">
        <f t="shared" si="99"/>
        <v>7418532</v>
      </c>
      <c r="X441" s="8">
        <f t="shared" si="100"/>
        <v>13619312</v>
      </c>
      <c r="Y441" s="11">
        <v>0</v>
      </c>
      <c r="Z441" s="6">
        <v>0</v>
      </c>
      <c r="AA441" s="8">
        <f t="shared" si="101"/>
        <v>13619312</v>
      </c>
      <c r="AB441" s="12">
        <v>0</v>
      </c>
      <c r="AC441" s="12">
        <v>0</v>
      </c>
      <c r="AD441" s="13">
        <f t="shared" si="102"/>
        <v>13619312</v>
      </c>
      <c r="AE441" s="8" t="e">
        <f>IF(#REF!=0," ",#REF!)</f>
        <v>#REF!</v>
      </c>
      <c r="AF441" s="39" t="str">
        <f t="shared" si="103"/>
        <v xml:space="preserve"> </v>
      </c>
      <c r="AG441" s="40" t="str">
        <f t="shared" si="104"/>
        <v xml:space="preserve"> </v>
      </c>
    </row>
    <row r="442" spans="1:33" ht="15.95" customHeight="1">
      <c r="A442" s="37" t="s">
        <v>112</v>
      </c>
      <c r="B442" s="37" t="s">
        <v>113</v>
      </c>
      <c r="C442" s="37" t="s">
        <v>22</v>
      </c>
      <c r="D442" s="37" t="s">
        <v>774</v>
      </c>
      <c r="E442" s="5">
        <v>419.61</v>
      </c>
      <c r="F442" s="2">
        <f t="shared" si="105"/>
        <v>662144.58000000007</v>
      </c>
      <c r="G442" s="35">
        <v>64452.679999999993</v>
      </c>
      <c r="H442" s="7">
        <v>20915</v>
      </c>
      <c r="I442" s="2">
        <f t="shared" si="107"/>
        <v>15686.25</v>
      </c>
      <c r="J442" s="38">
        <v>32551</v>
      </c>
      <c r="K442" s="38">
        <v>16506</v>
      </c>
      <c r="L442" s="38">
        <v>86616</v>
      </c>
      <c r="M442" s="38">
        <v>24539</v>
      </c>
      <c r="N442" s="2">
        <f t="shared" si="97"/>
        <v>240350.93</v>
      </c>
      <c r="O442" s="8">
        <f t="shared" si="98"/>
        <v>421794</v>
      </c>
      <c r="P442" s="30">
        <v>84</v>
      </c>
      <c r="Q442" s="30">
        <v>136</v>
      </c>
      <c r="R442" s="8">
        <f t="shared" si="108"/>
        <v>15879</v>
      </c>
      <c r="S442" s="9">
        <f t="shared" si="106"/>
        <v>30677.687099999999</v>
      </c>
      <c r="T442" s="36">
        <v>3987370</v>
      </c>
      <c r="U442" s="9">
        <f t="shared" si="109"/>
        <v>3987.37</v>
      </c>
      <c r="V442" s="9">
        <f t="shared" si="110"/>
        <v>26690.3171</v>
      </c>
      <c r="W442" s="8">
        <f t="shared" si="99"/>
        <v>533806</v>
      </c>
      <c r="X442" s="8">
        <f t="shared" si="100"/>
        <v>971479</v>
      </c>
      <c r="Y442" s="11">
        <v>0</v>
      </c>
      <c r="Z442" s="6">
        <v>0</v>
      </c>
      <c r="AA442" s="8">
        <f t="shared" si="101"/>
        <v>971479</v>
      </c>
      <c r="AB442" s="12">
        <v>0</v>
      </c>
      <c r="AC442" s="12">
        <v>0</v>
      </c>
      <c r="AD442" s="13">
        <f t="shared" si="102"/>
        <v>971479</v>
      </c>
      <c r="AE442" s="8" t="e">
        <f>IF(#REF!=0," ",#REF!)</f>
        <v>#REF!</v>
      </c>
      <c r="AF442" s="39" t="str">
        <f t="shared" si="103"/>
        <v xml:space="preserve"> </v>
      </c>
      <c r="AG442" s="40" t="str">
        <f t="shared" si="104"/>
        <v xml:space="preserve"> </v>
      </c>
    </row>
    <row r="443" spans="1:33" ht="15.95" customHeight="1">
      <c r="A443" s="37" t="s">
        <v>112</v>
      </c>
      <c r="B443" s="37" t="s">
        <v>113</v>
      </c>
      <c r="C443" s="37" t="s">
        <v>23</v>
      </c>
      <c r="D443" s="37" t="s">
        <v>775</v>
      </c>
      <c r="E443" s="5">
        <v>397.15</v>
      </c>
      <c r="F443" s="2">
        <f t="shared" si="105"/>
        <v>626702.69999999995</v>
      </c>
      <c r="G443" s="35">
        <v>95592.97</v>
      </c>
      <c r="H443" s="7">
        <v>19504</v>
      </c>
      <c r="I443" s="2">
        <f t="shared" si="107"/>
        <v>14628</v>
      </c>
      <c r="J443" s="38">
        <v>30027</v>
      </c>
      <c r="K443" s="38">
        <v>15302</v>
      </c>
      <c r="L443" s="38">
        <v>118755</v>
      </c>
      <c r="M443" s="38">
        <v>61281</v>
      </c>
      <c r="N443" s="2">
        <f t="shared" si="97"/>
        <v>335585.97</v>
      </c>
      <c r="O443" s="8">
        <f t="shared" si="98"/>
        <v>291117</v>
      </c>
      <c r="P443" s="30">
        <v>108</v>
      </c>
      <c r="Q443" s="30">
        <v>113</v>
      </c>
      <c r="R443" s="8">
        <f t="shared" si="108"/>
        <v>16964</v>
      </c>
      <c r="S443" s="9">
        <f t="shared" si="106"/>
        <v>29035.636500000001</v>
      </c>
      <c r="T443" s="36">
        <v>5911748</v>
      </c>
      <c r="U443" s="9">
        <f t="shared" si="109"/>
        <v>5911.7479999999996</v>
      </c>
      <c r="V443" s="9">
        <f t="shared" si="110"/>
        <v>23123.888500000001</v>
      </c>
      <c r="W443" s="8">
        <f t="shared" si="99"/>
        <v>462478</v>
      </c>
      <c r="X443" s="8">
        <f t="shared" si="100"/>
        <v>770559</v>
      </c>
      <c r="Y443" s="11">
        <v>0</v>
      </c>
      <c r="Z443" s="6">
        <v>0</v>
      </c>
      <c r="AA443" s="8">
        <f t="shared" si="101"/>
        <v>770559</v>
      </c>
      <c r="AB443" s="12">
        <v>0</v>
      </c>
      <c r="AC443" s="12">
        <v>0</v>
      </c>
      <c r="AD443" s="13">
        <f t="shared" si="102"/>
        <v>770559</v>
      </c>
      <c r="AE443" s="8" t="e">
        <f>IF(#REF!=0," ",#REF!)</f>
        <v>#REF!</v>
      </c>
      <c r="AF443" s="39" t="str">
        <f t="shared" si="103"/>
        <v xml:space="preserve"> </v>
      </c>
      <c r="AG443" s="40" t="str">
        <f t="shared" si="104"/>
        <v xml:space="preserve"> </v>
      </c>
    </row>
    <row r="444" spans="1:33" ht="15.95" customHeight="1">
      <c r="A444" s="37" t="s">
        <v>112</v>
      </c>
      <c r="B444" s="37" t="s">
        <v>113</v>
      </c>
      <c r="C444" s="37" t="s">
        <v>24</v>
      </c>
      <c r="D444" s="37" t="s">
        <v>776</v>
      </c>
      <c r="E444" s="5">
        <v>551.70000000000005</v>
      </c>
      <c r="F444" s="2">
        <f t="shared" si="105"/>
        <v>870582.60000000009</v>
      </c>
      <c r="G444" s="35">
        <v>88540.88</v>
      </c>
      <c r="H444" s="7">
        <v>30877</v>
      </c>
      <c r="I444" s="2">
        <f t="shared" si="107"/>
        <v>23157.75</v>
      </c>
      <c r="J444" s="38">
        <v>47589</v>
      </c>
      <c r="K444" s="38">
        <v>24123</v>
      </c>
      <c r="L444" s="38">
        <v>158179</v>
      </c>
      <c r="M444" s="38">
        <v>55973</v>
      </c>
      <c r="N444" s="2">
        <f t="shared" si="97"/>
        <v>397562.63</v>
      </c>
      <c r="O444" s="8">
        <f t="shared" si="98"/>
        <v>473020</v>
      </c>
      <c r="P444" s="30">
        <v>79</v>
      </c>
      <c r="Q444" s="30">
        <v>189</v>
      </c>
      <c r="R444" s="8">
        <f t="shared" si="108"/>
        <v>20754</v>
      </c>
      <c r="S444" s="9">
        <f t="shared" si="106"/>
        <v>40334.786999999997</v>
      </c>
      <c r="T444" s="36">
        <v>5374746</v>
      </c>
      <c r="U444" s="9">
        <f t="shared" si="109"/>
        <v>5374.7460000000001</v>
      </c>
      <c r="V444" s="9">
        <f t="shared" si="110"/>
        <v>34960.040999999997</v>
      </c>
      <c r="W444" s="8">
        <f t="shared" si="99"/>
        <v>699201</v>
      </c>
      <c r="X444" s="8">
        <f t="shared" si="100"/>
        <v>1192975</v>
      </c>
      <c r="Y444" s="11">
        <v>0</v>
      </c>
      <c r="Z444" s="6">
        <v>0</v>
      </c>
      <c r="AA444" s="8">
        <f t="shared" si="101"/>
        <v>1192975</v>
      </c>
      <c r="AB444" s="12">
        <v>0</v>
      </c>
      <c r="AC444" s="12">
        <v>0</v>
      </c>
      <c r="AD444" s="13">
        <f t="shared" si="102"/>
        <v>1192975</v>
      </c>
      <c r="AE444" s="8" t="e">
        <f>IF(#REF!=0," ",#REF!)</f>
        <v>#REF!</v>
      </c>
      <c r="AF444" s="39" t="str">
        <f t="shared" si="103"/>
        <v xml:space="preserve"> </v>
      </c>
      <c r="AG444" s="40" t="str">
        <f t="shared" si="104"/>
        <v xml:space="preserve"> </v>
      </c>
    </row>
    <row r="445" spans="1:33" ht="15.95" customHeight="1">
      <c r="A445" s="37" t="s">
        <v>118</v>
      </c>
      <c r="B445" s="37" t="s">
        <v>777</v>
      </c>
      <c r="C445" s="37" t="s">
        <v>136</v>
      </c>
      <c r="D445" s="37" t="s">
        <v>778</v>
      </c>
      <c r="E445" s="5">
        <v>219.25</v>
      </c>
      <c r="F445" s="2">
        <f t="shared" si="105"/>
        <v>345976.5</v>
      </c>
      <c r="G445" s="35">
        <v>47357.120000000003</v>
      </c>
      <c r="H445" s="7">
        <v>9110</v>
      </c>
      <c r="I445" s="2">
        <f t="shared" si="107"/>
        <v>6832.5</v>
      </c>
      <c r="J445" s="38">
        <v>16799</v>
      </c>
      <c r="K445" s="38">
        <v>0</v>
      </c>
      <c r="L445" s="38">
        <v>0</v>
      </c>
      <c r="M445" s="38">
        <v>13650</v>
      </c>
      <c r="N445" s="2">
        <f t="shared" si="97"/>
        <v>84638.62</v>
      </c>
      <c r="O445" s="8">
        <f t="shared" si="98"/>
        <v>261338</v>
      </c>
      <c r="P445" s="30">
        <v>101</v>
      </c>
      <c r="Q445" s="30">
        <v>92</v>
      </c>
      <c r="R445" s="8">
        <f t="shared" si="108"/>
        <v>12916</v>
      </c>
      <c r="S445" s="9">
        <f t="shared" si="106"/>
        <v>16029.3675</v>
      </c>
      <c r="T445" s="36">
        <v>2977727</v>
      </c>
      <c r="U445" s="9">
        <f t="shared" si="109"/>
        <v>2977.7269999999999</v>
      </c>
      <c r="V445" s="9">
        <f t="shared" si="110"/>
        <v>13051.640500000001</v>
      </c>
      <c r="W445" s="8">
        <f t="shared" si="99"/>
        <v>261033</v>
      </c>
      <c r="X445" s="8">
        <f t="shared" si="100"/>
        <v>535287</v>
      </c>
      <c r="Y445" s="11">
        <v>0</v>
      </c>
      <c r="Z445" s="6">
        <v>0</v>
      </c>
      <c r="AA445" s="8">
        <f t="shared" si="101"/>
        <v>535287</v>
      </c>
      <c r="AB445" s="12">
        <v>0</v>
      </c>
      <c r="AC445" s="12">
        <v>0</v>
      </c>
      <c r="AD445" s="13">
        <f t="shared" si="102"/>
        <v>535287</v>
      </c>
      <c r="AE445" s="8" t="e">
        <f>IF(#REF!=0," ",#REF!)</f>
        <v>#REF!</v>
      </c>
      <c r="AF445" s="39" t="str">
        <f t="shared" si="103"/>
        <v xml:space="preserve"> </v>
      </c>
      <c r="AG445" s="40" t="str">
        <f t="shared" si="104"/>
        <v xml:space="preserve"> </v>
      </c>
    </row>
    <row r="446" spans="1:33" ht="15.95" customHeight="1">
      <c r="A446" s="37" t="s">
        <v>118</v>
      </c>
      <c r="B446" s="37" t="s">
        <v>777</v>
      </c>
      <c r="C446" s="37" t="s">
        <v>25</v>
      </c>
      <c r="D446" s="37" t="s">
        <v>779</v>
      </c>
      <c r="E446" s="5">
        <v>252.54</v>
      </c>
      <c r="F446" s="2">
        <f t="shared" si="105"/>
        <v>398508.12</v>
      </c>
      <c r="G446" s="35">
        <v>36461.810000000005</v>
      </c>
      <c r="H446" s="7">
        <v>6532</v>
      </c>
      <c r="I446" s="2">
        <f t="shared" si="107"/>
        <v>4899</v>
      </c>
      <c r="J446" s="38">
        <v>11871</v>
      </c>
      <c r="K446" s="38">
        <v>0</v>
      </c>
      <c r="L446" s="38">
        <v>0</v>
      </c>
      <c r="M446" s="38">
        <v>21599</v>
      </c>
      <c r="N446" s="2">
        <f t="shared" si="97"/>
        <v>74830.81</v>
      </c>
      <c r="O446" s="8">
        <f t="shared" si="98"/>
        <v>323677</v>
      </c>
      <c r="P446" s="30">
        <v>90</v>
      </c>
      <c r="Q446" s="30">
        <v>118</v>
      </c>
      <c r="R446" s="8">
        <f t="shared" si="108"/>
        <v>14762</v>
      </c>
      <c r="S446" s="9">
        <f t="shared" si="106"/>
        <v>18463.199400000001</v>
      </c>
      <c r="T446" s="36">
        <v>2247895</v>
      </c>
      <c r="U446" s="9">
        <f t="shared" si="109"/>
        <v>2247.895</v>
      </c>
      <c r="V446" s="9">
        <f t="shared" si="110"/>
        <v>16215.304400000001</v>
      </c>
      <c r="W446" s="8">
        <f t="shared" si="99"/>
        <v>324306</v>
      </c>
      <c r="X446" s="8">
        <f t="shared" si="100"/>
        <v>662745</v>
      </c>
      <c r="Y446" s="11">
        <v>0</v>
      </c>
      <c r="Z446" s="6">
        <v>0</v>
      </c>
      <c r="AA446" s="8">
        <f t="shared" si="101"/>
        <v>662745</v>
      </c>
      <c r="AB446" s="12">
        <v>0</v>
      </c>
      <c r="AC446" s="12">
        <v>0</v>
      </c>
      <c r="AD446" s="13">
        <f t="shared" si="102"/>
        <v>662745</v>
      </c>
      <c r="AE446" s="8" t="e">
        <f>IF(#REF!=0," ",#REF!)</f>
        <v>#REF!</v>
      </c>
      <c r="AF446" s="39" t="str">
        <f t="shared" si="103"/>
        <v xml:space="preserve"> </v>
      </c>
      <c r="AG446" s="40" t="str">
        <f t="shared" si="104"/>
        <v xml:space="preserve"> </v>
      </c>
    </row>
    <row r="447" spans="1:33" ht="15.95" customHeight="1">
      <c r="A447" s="37" t="s">
        <v>118</v>
      </c>
      <c r="B447" s="37" t="s">
        <v>777</v>
      </c>
      <c r="C447" s="37" t="s">
        <v>219</v>
      </c>
      <c r="D447" s="37" t="s">
        <v>780</v>
      </c>
      <c r="E447" s="5">
        <v>142.04</v>
      </c>
      <c r="F447" s="2">
        <f t="shared" si="105"/>
        <v>224139.12</v>
      </c>
      <c r="G447" s="35">
        <v>34612.85</v>
      </c>
      <c r="H447" s="7">
        <v>4722</v>
      </c>
      <c r="I447" s="2">
        <f t="shared" si="107"/>
        <v>3541.5</v>
      </c>
      <c r="J447" s="38">
        <v>8628</v>
      </c>
      <c r="K447" s="38">
        <v>0</v>
      </c>
      <c r="L447" s="38">
        <v>0</v>
      </c>
      <c r="M447" s="38">
        <v>16493</v>
      </c>
      <c r="N447" s="2">
        <f t="shared" si="97"/>
        <v>63275.35</v>
      </c>
      <c r="O447" s="8">
        <f t="shared" si="98"/>
        <v>160864</v>
      </c>
      <c r="P447" s="30">
        <v>167</v>
      </c>
      <c r="Q447" s="30">
        <v>45</v>
      </c>
      <c r="R447" s="8">
        <f t="shared" si="108"/>
        <v>10446</v>
      </c>
      <c r="S447" s="9">
        <f t="shared" si="106"/>
        <v>10384.544400000001</v>
      </c>
      <c r="T447" s="36">
        <v>2167367</v>
      </c>
      <c r="U447" s="9">
        <f t="shared" si="109"/>
        <v>2167.3670000000002</v>
      </c>
      <c r="V447" s="9">
        <f t="shared" si="110"/>
        <v>8217.1774000000005</v>
      </c>
      <c r="W447" s="8">
        <f t="shared" si="99"/>
        <v>164344</v>
      </c>
      <c r="X447" s="8">
        <f t="shared" si="100"/>
        <v>335654</v>
      </c>
      <c r="Y447" s="11">
        <v>0</v>
      </c>
      <c r="Z447" s="6">
        <v>0</v>
      </c>
      <c r="AA447" s="8">
        <f t="shared" si="101"/>
        <v>335654</v>
      </c>
      <c r="AB447" s="12">
        <v>0</v>
      </c>
      <c r="AC447" s="12">
        <v>0</v>
      </c>
      <c r="AD447" s="13">
        <f t="shared" si="102"/>
        <v>335654</v>
      </c>
      <c r="AE447" s="8" t="e">
        <f>IF(#REF!=0," ",#REF!)</f>
        <v>#REF!</v>
      </c>
      <c r="AF447" s="39" t="str">
        <f t="shared" si="103"/>
        <v xml:space="preserve"> </v>
      </c>
      <c r="AG447" s="40" t="str">
        <f t="shared" si="104"/>
        <v xml:space="preserve"> </v>
      </c>
    </row>
    <row r="448" spans="1:33" ht="15.95" customHeight="1">
      <c r="A448" s="37" t="s">
        <v>118</v>
      </c>
      <c r="B448" s="37" t="s">
        <v>777</v>
      </c>
      <c r="C448" s="37" t="s">
        <v>51</v>
      </c>
      <c r="D448" s="37" t="s">
        <v>781</v>
      </c>
      <c r="E448" s="5">
        <v>988.99</v>
      </c>
      <c r="F448" s="2">
        <f t="shared" si="105"/>
        <v>1560626.22</v>
      </c>
      <c r="G448" s="35">
        <v>93347.829999999987</v>
      </c>
      <c r="H448" s="7">
        <v>37810</v>
      </c>
      <c r="I448" s="2">
        <f t="shared" si="107"/>
        <v>28357.5</v>
      </c>
      <c r="J448" s="38">
        <v>72832</v>
      </c>
      <c r="K448" s="38">
        <v>19487</v>
      </c>
      <c r="L448" s="38">
        <v>152725</v>
      </c>
      <c r="M448" s="38">
        <v>83383</v>
      </c>
      <c r="N448" s="2">
        <f t="shared" si="97"/>
        <v>450132.32999999996</v>
      </c>
      <c r="O448" s="8">
        <f t="shared" si="98"/>
        <v>1110494</v>
      </c>
      <c r="P448" s="30">
        <v>86</v>
      </c>
      <c r="Q448" s="30">
        <v>488</v>
      </c>
      <c r="R448" s="8">
        <f t="shared" si="108"/>
        <v>58336</v>
      </c>
      <c r="S448" s="9">
        <f t="shared" si="106"/>
        <v>72305.058900000004</v>
      </c>
      <c r="T448" s="36">
        <v>5681229</v>
      </c>
      <c r="U448" s="9">
        <f t="shared" si="109"/>
        <v>5681.2290000000003</v>
      </c>
      <c r="V448" s="9">
        <f t="shared" si="110"/>
        <v>66623.829899999997</v>
      </c>
      <c r="W448" s="8">
        <f t="shared" si="99"/>
        <v>1332477</v>
      </c>
      <c r="X448" s="8">
        <f t="shared" si="100"/>
        <v>2501307</v>
      </c>
      <c r="Y448" s="11">
        <v>0</v>
      </c>
      <c r="Z448" s="6">
        <v>0</v>
      </c>
      <c r="AA448" s="8">
        <f t="shared" si="101"/>
        <v>2501307</v>
      </c>
      <c r="AB448" s="12">
        <v>0</v>
      </c>
      <c r="AC448" s="12">
        <v>0</v>
      </c>
      <c r="AD448" s="13">
        <f t="shared" si="102"/>
        <v>2501307</v>
      </c>
      <c r="AE448" s="8" t="e">
        <f>IF(#REF!=0," ",#REF!)</f>
        <v>#REF!</v>
      </c>
      <c r="AF448" s="39" t="str">
        <f t="shared" si="103"/>
        <v xml:space="preserve"> </v>
      </c>
      <c r="AG448" s="40" t="str">
        <f t="shared" si="104"/>
        <v xml:space="preserve"> </v>
      </c>
    </row>
    <row r="449" spans="1:33" ht="15.95" customHeight="1">
      <c r="A449" s="37" t="s">
        <v>118</v>
      </c>
      <c r="B449" s="37" t="s">
        <v>777</v>
      </c>
      <c r="C449" s="37" t="s">
        <v>114</v>
      </c>
      <c r="D449" s="37" t="s">
        <v>782</v>
      </c>
      <c r="E449" s="5">
        <v>732.36</v>
      </c>
      <c r="F449" s="2">
        <f t="shared" si="105"/>
        <v>1155664.08</v>
      </c>
      <c r="G449" s="35">
        <v>103194.14</v>
      </c>
      <c r="H449" s="7">
        <v>24341</v>
      </c>
      <c r="I449" s="2">
        <f t="shared" si="107"/>
        <v>18255.75</v>
      </c>
      <c r="J449" s="38">
        <v>44746</v>
      </c>
      <c r="K449" s="38">
        <v>11896</v>
      </c>
      <c r="L449" s="38">
        <v>127692</v>
      </c>
      <c r="M449" s="38">
        <v>15218</v>
      </c>
      <c r="N449" s="2">
        <f t="shared" si="97"/>
        <v>321001.89</v>
      </c>
      <c r="O449" s="8">
        <f t="shared" si="98"/>
        <v>834662</v>
      </c>
      <c r="P449" s="30">
        <v>161</v>
      </c>
      <c r="Q449" s="30">
        <v>184</v>
      </c>
      <c r="R449" s="8">
        <f t="shared" si="108"/>
        <v>41177</v>
      </c>
      <c r="S449" s="9">
        <f t="shared" si="106"/>
        <v>53542.839599999999</v>
      </c>
      <c r="T449" s="36">
        <v>6622740</v>
      </c>
      <c r="U449" s="9">
        <f t="shared" si="109"/>
        <v>6622.74</v>
      </c>
      <c r="V449" s="9">
        <f t="shared" si="110"/>
        <v>46920.099600000001</v>
      </c>
      <c r="W449" s="8">
        <f t="shared" si="99"/>
        <v>938402</v>
      </c>
      <c r="X449" s="8">
        <f t="shared" si="100"/>
        <v>1814241</v>
      </c>
      <c r="Y449" s="11">
        <v>0</v>
      </c>
      <c r="Z449" s="6">
        <v>0</v>
      </c>
      <c r="AA449" s="8">
        <f t="shared" si="101"/>
        <v>1814241</v>
      </c>
      <c r="AB449" s="12">
        <v>0</v>
      </c>
      <c r="AC449" s="12">
        <v>0</v>
      </c>
      <c r="AD449" s="13">
        <f t="shared" si="102"/>
        <v>1814241</v>
      </c>
      <c r="AE449" s="8" t="e">
        <f>IF(#REF!=0," ",#REF!)</f>
        <v>#REF!</v>
      </c>
      <c r="AF449" s="39" t="str">
        <f t="shared" si="103"/>
        <v xml:space="preserve"> </v>
      </c>
      <c r="AG449" s="40" t="str">
        <f t="shared" si="104"/>
        <v xml:space="preserve"> </v>
      </c>
    </row>
    <row r="450" spans="1:33" ht="15.95" customHeight="1">
      <c r="A450" s="37" t="s">
        <v>118</v>
      </c>
      <c r="B450" s="37" t="s">
        <v>777</v>
      </c>
      <c r="C450" s="37" t="s">
        <v>199</v>
      </c>
      <c r="D450" s="37" t="s">
        <v>783</v>
      </c>
      <c r="E450" s="5">
        <v>1633.19</v>
      </c>
      <c r="F450" s="2">
        <f t="shared" si="105"/>
        <v>2577173.8200000003</v>
      </c>
      <c r="G450" s="35">
        <v>324967.77999999997</v>
      </c>
      <c r="H450" s="7">
        <v>82299</v>
      </c>
      <c r="I450" s="2">
        <f t="shared" si="107"/>
        <v>61724.25</v>
      </c>
      <c r="J450" s="38">
        <v>151257</v>
      </c>
      <c r="K450" s="38">
        <v>40250</v>
      </c>
      <c r="L450" s="38">
        <v>361366</v>
      </c>
      <c r="M450" s="38">
        <v>114824</v>
      </c>
      <c r="N450" s="2">
        <f t="shared" si="97"/>
        <v>1054389.03</v>
      </c>
      <c r="O450" s="8">
        <f t="shared" si="98"/>
        <v>1522785</v>
      </c>
      <c r="P450" s="30">
        <v>81</v>
      </c>
      <c r="Q450" s="30">
        <v>738</v>
      </c>
      <c r="R450" s="8">
        <f t="shared" si="108"/>
        <v>83091</v>
      </c>
      <c r="S450" s="9">
        <f t="shared" si="106"/>
        <v>119402.5209</v>
      </c>
      <c r="T450" s="36">
        <v>20323188</v>
      </c>
      <c r="U450" s="9">
        <f t="shared" si="109"/>
        <v>20323.187999999998</v>
      </c>
      <c r="V450" s="9">
        <f t="shared" si="110"/>
        <v>99079.332900000009</v>
      </c>
      <c r="W450" s="8">
        <f t="shared" si="99"/>
        <v>1981587</v>
      </c>
      <c r="X450" s="8">
        <f t="shared" si="100"/>
        <v>3587463</v>
      </c>
      <c r="Y450" s="11">
        <v>0</v>
      </c>
      <c r="Z450" s="6">
        <v>0</v>
      </c>
      <c r="AA450" s="8">
        <f t="shared" si="101"/>
        <v>3587463</v>
      </c>
      <c r="AB450" s="12">
        <v>0</v>
      </c>
      <c r="AC450" s="12">
        <v>0</v>
      </c>
      <c r="AD450" s="13">
        <f t="shared" si="102"/>
        <v>3587463</v>
      </c>
      <c r="AE450" s="8" t="e">
        <f>IF(#REF!=0," ",#REF!)</f>
        <v>#REF!</v>
      </c>
      <c r="AF450" s="39" t="str">
        <f t="shared" si="103"/>
        <v xml:space="preserve"> </v>
      </c>
      <c r="AG450" s="40" t="str">
        <f t="shared" si="104"/>
        <v xml:space="preserve"> </v>
      </c>
    </row>
    <row r="451" spans="1:33" ht="15.95" customHeight="1">
      <c r="A451" s="37" t="s">
        <v>118</v>
      </c>
      <c r="B451" s="37" t="s">
        <v>777</v>
      </c>
      <c r="C451" s="37" t="s">
        <v>48</v>
      </c>
      <c r="D451" s="37" t="s">
        <v>784</v>
      </c>
      <c r="E451" s="5">
        <v>387.65</v>
      </c>
      <c r="F451" s="2">
        <f t="shared" si="105"/>
        <v>611711.69999999995</v>
      </c>
      <c r="G451" s="35">
        <v>47852.57</v>
      </c>
      <c r="H451" s="7">
        <v>13229</v>
      </c>
      <c r="I451" s="2">
        <f t="shared" si="107"/>
        <v>9921.75</v>
      </c>
      <c r="J451" s="38">
        <v>24500</v>
      </c>
      <c r="K451" s="38">
        <v>6470</v>
      </c>
      <c r="L451" s="38">
        <v>64423</v>
      </c>
      <c r="M451" s="38">
        <v>26178</v>
      </c>
      <c r="N451" s="2">
        <f t="shared" si="97"/>
        <v>179345.32</v>
      </c>
      <c r="O451" s="8">
        <f t="shared" si="98"/>
        <v>432366</v>
      </c>
      <c r="P451" s="30">
        <v>92</v>
      </c>
      <c r="Q451" s="30">
        <v>183</v>
      </c>
      <c r="R451" s="8">
        <f t="shared" si="108"/>
        <v>23402</v>
      </c>
      <c r="S451" s="9">
        <f t="shared" si="106"/>
        <v>28341.091499999999</v>
      </c>
      <c r="T451" s="36">
        <v>2893142</v>
      </c>
      <c r="U451" s="9">
        <f t="shared" si="109"/>
        <v>2893.1419999999998</v>
      </c>
      <c r="V451" s="9">
        <f t="shared" si="110"/>
        <v>25447.949499999999</v>
      </c>
      <c r="W451" s="8">
        <f t="shared" si="99"/>
        <v>508959</v>
      </c>
      <c r="X451" s="8">
        <f t="shared" si="100"/>
        <v>964727</v>
      </c>
      <c r="Y451" s="11">
        <v>0</v>
      </c>
      <c r="Z451" s="6">
        <v>0</v>
      </c>
      <c r="AA451" s="8">
        <f t="shared" si="101"/>
        <v>964727</v>
      </c>
      <c r="AB451" s="12">
        <v>0</v>
      </c>
      <c r="AC451" s="12">
        <v>0</v>
      </c>
      <c r="AD451" s="13">
        <f t="shared" si="102"/>
        <v>964727</v>
      </c>
      <c r="AE451" s="8" t="e">
        <f>IF(#REF!=0," ",#REF!)</f>
        <v>#REF!</v>
      </c>
      <c r="AF451" s="39" t="str">
        <f t="shared" si="103"/>
        <v xml:space="preserve"> </v>
      </c>
      <c r="AG451" s="40" t="str">
        <f t="shared" si="104"/>
        <v xml:space="preserve"> </v>
      </c>
    </row>
    <row r="452" spans="1:33" ht="15.95" customHeight="1">
      <c r="A452" s="37" t="s">
        <v>228</v>
      </c>
      <c r="B452" s="37" t="s">
        <v>785</v>
      </c>
      <c r="C452" s="37" t="s">
        <v>96</v>
      </c>
      <c r="D452" s="37" t="s">
        <v>786</v>
      </c>
      <c r="E452" s="5">
        <v>449.06</v>
      </c>
      <c r="F452" s="2">
        <f t="shared" si="105"/>
        <v>708616.68</v>
      </c>
      <c r="G452" s="35">
        <v>489158.73</v>
      </c>
      <c r="H452" s="7">
        <v>100240</v>
      </c>
      <c r="I452" s="2">
        <f t="shared" si="107"/>
        <v>75180</v>
      </c>
      <c r="J452" s="38">
        <v>29256</v>
      </c>
      <c r="K452" s="38">
        <v>469196</v>
      </c>
      <c r="L452" s="38">
        <v>81171</v>
      </c>
      <c r="M452" s="38">
        <v>106189</v>
      </c>
      <c r="N452" s="2">
        <f t="shared" ref="N452:N515" si="111">SUM(G452+I452+J452+K452+L452+M452)</f>
        <v>1250150.73</v>
      </c>
      <c r="O452" s="8">
        <f t="shared" ref="O452:O515" si="112">IF(F452&gt;N452,ROUND(SUM(F452-N452),0),0)</f>
        <v>0</v>
      </c>
      <c r="P452" s="30">
        <v>167</v>
      </c>
      <c r="Q452" s="30">
        <v>95</v>
      </c>
      <c r="R452" s="8">
        <f t="shared" si="108"/>
        <v>22052</v>
      </c>
      <c r="S452" s="9">
        <f t="shared" si="106"/>
        <v>32830.776599999997</v>
      </c>
      <c r="T452" s="36">
        <v>29416759</v>
      </c>
      <c r="U452" s="9">
        <f t="shared" si="109"/>
        <v>29416.758999999998</v>
      </c>
      <c r="V452" s="9">
        <f t="shared" si="110"/>
        <v>3414.0175999999992</v>
      </c>
      <c r="W452" s="8">
        <f t="shared" ref="W452:W515" si="113">IF(V452&gt;0,ROUND(SUM(V452*$W$3),0),0)</f>
        <v>68280</v>
      </c>
      <c r="X452" s="8">
        <f t="shared" ref="X452:X515" si="114">SUM(O452+R452+W452)</f>
        <v>90332</v>
      </c>
      <c r="Y452" s="11">
        <v>0</v>
      </c>
      <c r="Z452" s="6">
        <v>0</v>
      </c>
      <c r="AA452" s="8">
        <f t="shared" ref="AA452:AA515" si="115">ROUND(X452+Z452,0)</f>
        <v>90332</v>
      </c>
      <c r="AB452" s="12">
        <v>14619</v>
      </c>
      <c r="AC452" s="12">
        <v>0</v>
      </c>
      <c r="AD452" s="13">
        <f t="shared" ref="AD452:AD515" si="116">SUM(AA452+AB452-AC452)</f>
        <v>104951</v>
      </c>
      <c r="AE452" s="8" t="e">
        <f>IF(#REF!=0," ",#REF!)</f>
        <v>#REF!</v>
      </c>
      <c r="AF452" s="39">
        <f t="shared" ref="AF452:AF515" si="117">IF(O452&gt;0," ",1)</f>
        <v>1</v>
      </c>
      <c r="AG452" s="40" t="str">
        <f t="shared" ref="AG452:AG515" si="118">IF(W452&gt;0," ",1)</f>
        <v xml:space="preserve"> </v>
      </c>
    </row>
    <row r="453" spans="1:33" ht="15.95" customHeight="1">
      <c r="A453" s="37" t="s">
        <v>228</v>
      </c>
      <c r="B453" s="37" t="s">
        <v>785</v>
      </c>
      <c r="C453" s="37" t="s">
        <v>193</v>
      </c>
      <c r="D453" s="37" t="s">
        <v>787</v>
      </c>
      <c r="E453" s="5">
        <v>315.57</v>
      </c>
      <c r="F453" s="2">
        <f t="shared" ref="F453:F516" si="119">SUM(E453*$F$3)</f>
        <v>497969.45999999996</v>
      </c>
      <c r="G453" s="35">
        <v>286304.39</v>
      </c>
      <c r="H453" s="7">
        <v>66629</v>
      </c>
      <c r="I453" s="2">
        <f t="shared" si="107"/>
        <v>49971.75</v>
      </c>
      <c r="J453" s="38">
        <v>19499</v>
      </c>
      <c r="K453" s="38">
        <v>311906</v>
      </c>
      <c r="L453" s="38">
        <v>61807</v>
      </c>
      <c r="M453" s="38">
        <v>91646</v>
      </c>
      <c r="N453" s="2">
        <f t="shared" si="111"/>
        <v>821134.14</v>
      </c>
      <c r="O453" s="8">
        <f t="shared" si="112"/>
        <v>0</v>
      </c>
      <c r="P453" s="30">
        <v>167</v>
      </c>
      <c r="Q453" s="30">
        <v>75</v>
      </c>
      <c r="R453" s="8">
        <f t="shared" si="108"/>
        <v>17410</v>
      </c>
      <c r="S453" s="9">
        <f t="shared" ref="S453:S516" si="120">ROUND(SUM(E453*$S$3),4)</f>
        <v>23071.322700000001</v>
      </c>
      <c r="T453" s="36">
        <v>16752744</v>
      </c>
      <c r="U453" s="9">
        <f t="shared" si="109"/>
        <v>16752.743999999999</v>
      </c>
      <c r="V453" s="9">
        <f t="shared" si="110"/>
        <v>6318.5787000000018</v>
      </c>
      <c r="W453" s="8">
        <f t="shared" si="113"/>
        <v>126372</v>
      </c>
      <c r="X453" s="8">
        <f t="shared" si="114"/>
        <v>143782</v>
      </c>
      <c r="Y453" s="11">
        <v>0</v>
      </c>
      <c r="Z453" s="6">
        <v>0</v>
      </c>
      <c r="AA453" s="8">
        <f t="shared" si="115"/>
        <v>143782</v>
      </c>
      <c r="AB453" s="12">
        <v>0</v>
      </c>
      <c r="AC453" s="12">
        <v>0</v>
      </c>
      <c r="AD453" s="13">
        <f t="shared" si="116"/>
        <v>143782</v>
      </c>
      <c r="AE453" s="8" t="e">
        <f>IF(#REF!=0," ",#REF!)</f>
        <v>#REF!</v>
      </c>
      <c r="AF453" s="39">
        <f t="shared" si="117"/>
        <v>1</v>
      </c>
      <c r="AG453" s="40" t="str">
        <f t="shared" si="118"/>
        <v xml:space="preserve"> </v>
      </c>
    </row>
    <row r="454" spans="1:33" ht="15.95" customHeight="1">
      <c r="A454" s="37" t="s">
        <v>228</v>
      </c>
      <c r="B454" s="37" t="s">
        <v>785</v>
      </c>
      <c r="C454" s="37" t="s">
        <v>56</v>
      </c>
      <c r="D454" s="37" t="s">
        <v>788</v>
      </c>
      <c r="E454" s="5">
        <v>628.99</v>
      </c>
      <c r="F454" s="2">
        <f t="shared" si="119"/>
        <v>992546.22</v>
      </c>
      <c r="G454" s="35">
        <v>736850.53000000014</v>
      </c>
      <c r="H454" s="7">
        <v>153455</v>
      </c>
      <c r="I454" s="2">
        <f t="shared" si="107"/>
        <v>115091.25</v>
      </c>
      <c r="J454" s="38">
        <v>44756</v>
      </c>
      <c r="K454" s="38">
        <v>719448</v>
      </c>
      <c r="L454" s="38">
        <v>132591</v>
      </c>
      <c r="M454" s="38">
        <v>83793</v>
      </c>
      <c r="N454" s="2">
        <f t="shared" si="111"/>
        <v>1832529.7800000003</v>
      </c>
      <c r="O454" s="8">
        <f t="shared" si="112"/>
        <v>0</v>
      </c>
      <c r="P454" s="30">
        <v>154</v>
      </c>
      <c r="Q454" s="30">
        <v>179</v>
      </c>
      <c r="R454" s="8">
        <f t="shared" si="108"/>
        <v>38317</v>
      </c>
      <c r="S454" s="9">
        <f t="shared" si="120"/>
        <v>45985.458899999998</v>
      </c>
      <c r="T454" s="36">
        <v>43497670</v>
      </c>
      <c r="U454" s="9">
        <f t="shared" si="109"/>
        <v>43497.67</v>
      </c>
      <c r="V454" s="9">
        <f t="shared" si="110"/>
        <v>2487.7888999999996</v>
      </c>
      <c r="W454" s="8">
        <f t="shared" si="113"/>
        <v>49756</v>
      </c>
      <c r="X454" s="8">
        <f t="shared" si="114"/>
        <v>88073</v>
      </c>
      <c r="Y454" s="11">
        <v>0</v>
      </c>
      <c r="Z454" s="6">
        <v>0</v>
      </c>
      <c r="AA454" s="8">
        <f t="shared" si="115"/>
        <v>88073</v>
      </c>
      <c r="AB454" s="12">
        <v>53770</v>
      </c>
      <c r="AC454" s="12">
        <v>0</v>
      </c>
      <c r="AD454" s="13">
        <f t="shared" si="116"/>
        <v>141843</v>
      </c>
      <c r="AE454" s="8" t="e">
        <f>IF(#REF!=0," ",#REF!)</f>
        <v>#REF!</v>
      </c>
      <c r="AF454" s="39">
        <f t="shared" si="117"/>
        <v>1</v>
      </c>
      <c r="AG454" s="40" t="str">
        <f t="shared" si="118"/>
        <v xml:space="preserve"> </v>
      </c>
    </row>
    <row r="455" spans="1:33" ht="15.95" customHeight="1">
      <c r="A455" s="37" t="s">
        <v>228</v>
      </c>
      <c r="B455" s="37" t="s">
        <v>785</v>
      </c>
      <c r="C455" s="37" t="s">
        <v>86</v>
      </c>
      <c r="D455" s="37" t="s">
        <v>789</v>
      </c>
      <c r="E455" s="5">
        <v>179.5</v>
      </c>
      <c r="F455" s="2">
        <f t="shared" si="119"/>
        <v>283251</v>
      </c>
      <c r="G455" s="35">
        <v>728933.7</v>
      </c>
      <c r="H455" s="7">
        <v>44168</v>
      </c>
      <c r="I455" s="2">
        <f t="shared" ref="I455:I518" si="121">ROUND(H455*0.75,2)</f>
        <v>33126</v>
      </c>
      <c r="J455" s="38">
        <v>12882</v>
      </c>
      <c r="K455" s="38">
        <v>206667</v>
      </c>
      <c r="L455" s="38">
        <v>41453</v>
      </c>
      <c r="M455" s="38">
        <v>76228</v>
      </c>
      <c r="N455" s="2">
        <f t="shared" si="111"/>
        <v>1099289.7</v>
      </c>
      <c r="O455" s="8">
        <f t="shared" si="112"/>
        <v>0</v>
      </c>
      <c r="P455" s="30">
        <v>154</v>
      </c>
      <c r="Q455" s="30">
        <v>78</v>
      </c>
      <c r="R455" s="8">
        <f t="shared" ref="R455:R518" si="122">ROUND(SUM(P455*Q455*1.39),0)</f>
        <v>16697</v>
      </c>
      <c r="S455" s="9">
        <f t="shared" si="120"/>
        <v>13123.245000000001</v>
      </c>
      <c r="T455" s="36">
        <v>43611716</v>
      </c>
      <c r="U455" s="9">
        <f t="shared" si="109"/>
        <v>43611.716</v>
      </c>
      <c r="V455" s="9">
        <f t="shared" si="110"/>
        <v>0</v>
      </c>
      <c r="W455" s="8">
        <f t="shared" si="113"/>
        <v>0</v>
      </c>
      <c r="X455" s="8">
        <f t="shared" si="114"/>
        <v>16697</v>
      </c>
      <c r="Y455" s="11">
        <v>0</v>
      </c>
      <c r="Z455" s="6">
        <v>0</v>
      </c>
      <c r="AA455" s="8">
        <f t="shared" si="115"/>
        <v>16697</v>
      </c>
      <c r="AB455" s="12">
        <v>0</v>
      </c>
      <c r="AC455" s="12">
        <v>0</v>
      </c>
      <c r="AD455" s="13">
        <f t="shared" si="116"/>
        <v>16697</v>
      </c>
      <c r="AE455" s="8" t="e">
        <f>IF(#REF!=0," ",#REF!)</f>
        <v>#REF!</v>
      </c>
      <c r="AF455" s="39">
        <f t="shared" si="117"/>
        <v>1</v>
      </c>
      <c r="AG455" s="40">
        <f t="shared" si="118"/>
        <v>1</v>
      </c>
    </row>
    <row r="456" spans="1:33" ht="15.95" customHeight="1">
      <c r="A456" s="37" t="s">
        <v>228</v>
      </c>
      <c r="B456" s="37" t="s">
        <v>785</v>
      </c>
      <c r="C456" s="37" t="s">
        <v>127</v>
      </c>
      <c r="D456" s="37" t="s">
        <v>790</v>
      </c>
      <c r="E456" s="5">
        <v>555.86</v>
      </c>
      <c r="F456" s="2">
        <f t="shared" si="119"/>
        <v>877147.08000000007</v>
      </c>
      <c r="G456" s="35">
        <v>853072.48999999987</v>
      </c>
      <c r="H456" s="7">
        <v>129555</v>
      </c>
      <c r="I456" s="2">
        <f t="shared" si="121"/>
        <v>97166.25</v>
      </c>
      <c r="J456" s="38">
        <v>37799</v>
      </c>
      <c r="K456" s="38">
        <v>607084</v>
      </c>
      <c r="L456" s="38">
        <v>98773</v>
      </c>
      <c r="M456" s="38">
        <v>63383</v>
      </c>
      <c r="N456" s="2">
        <f t="shared" si="111"/>
        <v>1757277.7399999998</v>
      </c>
      <c r="O456" s="8">
        <f t="shared" si="112"/>
        <v>0</v>
      </c>
      <c r="P456" s="30">
        <v>158</v>
      </c>
      <c r="Q456" s="30">
        <v>90</v>
      </c>
      <c r="R456" s="8">
        <f t="shared" si="122"/>
        <v>19766</v>
      </c>
      <c r="S456" s="9">
        <f t="shared" si="120"/>
        <v>40638.924599999998</v>
      </c>
      <c r="T456" s="36">
        <v>51562218</v>
      </c>
      <c r="U456" s="9">
        <f t="shared" ref="U456:U519" si="123">ROUND(T456/1000,4)</f>
        <v>51562.218000000001</v>
      </c>
      <c r="V456" s="9">
        <f t="shared" ref="V456:V519" si="124">IF(S456-U456&lt;0,0,S456-U456)</f>
        <v>0</v>
      </c>
      <c r="W456" s="8">
        <f t="shared" si="113"/>
        <v>0</v>
      </c>
      <c r="X456" s="8">
        <f t="shared" si="114"/>
        <v>19766</v>
      </c>
      <c r="Y456" s="11">
        <v>0</v>
      </c>
      <c r="Z456" s="6">
        <v>0</v>
      </c>
      <c r="AA456" s="8">
        <f t="shared" si="115"/>
        <v>19766</v>
      </c>
      <c r="AB456" s="12">
        <v>0</v>
      </c>
      <c r="AC456" s="12">
        <v>5534</v>
      </c>
      <c r="AD456" s="13">
        <f t="shared" si="116"/>
        <v>14232</v>
      </c>
      <c r="AE456" s="8" t="e">
        <f>IF(#REF!=0," ",#REF!)</f>
        <v>#REF!</v>
      </c>
      <c r="AF456" s="39">
        <f t="shared" si="117"/>
        <v>1</v>
      </c>
      <c r="AG456" s="40">
        <f t="shared" si="118"/>
        <v>1</v>
      </c>
    </row>
    <row r="457" spans="1:33" ht="15.95" customHeight="1">
      <c r="A457" s="37" t="s">
        <v>164</v>
      </c>
      <c r="B457" s="37" t="s">
        <v>791</v>
      </c>
      <c r="C457" s="37" t="s">
        <v>209</v>
      </c>
      <c r="D457" s="37" t="s">
        <v>792</v>
      </c>
      <c r="E457" s="5">
        <v>786.41</v>
      </c>
      <c r="F457" s="2">
        <f t="shared" si="119"/>
        <v>1240954.98</v>
      </c>
      <c r="G457" s="35">
        <v>422831.13</v>
      </c>
      <c r="H457" s="7">
        <v>96372</v>
      </c>
      <c r="I457" s="2">
        <f t="shared" si="121"/>
        <v>72279</v>
      </c>
      <c r="J457" s="38">
        <v>83531</v>
      </c>
      <c r="K457" s="38">
        <v>0</v>
      </c>
      <c r="L457" s="38">
        <v>0</v>
      </c>
      <c r="M457" s="38">
        <v>19918</v>
      </c>
      <c r="N457" s="2">
        <f t="shared" si="111"/>
        <v>598559.13</v>
      </c>
      <c r="O457" s="8">
        <f t="shared" si="112"/>
        <v>642396</v>
      </c>
      <c r="P457" s="30">
        <v>33</v>
      </c>
      <c r="Q457" s="30">
        <v>458</v>
      </c>
      <c r="R457" s="8">
        <f t="shared" si="122"/>
        <v>21008</v>
      </c>
      <c r="S457" s="9">
        <f t="shared" si="120"/>
        <v>57494.435100000002</v>
      </c>
      <c r="T457" s="36">
        <v>25657229</v>
      </c>
      <c r="U457" s="9">
        <f t="shared" si="123"/>
        <v>25657.228999999999</v>
      </c>
      <c r="V457" s="9">
        <f t="shared" si="124"/>
        <v>31837.206100000003</v>
      </c>
      <c r="W457" s="8">
        <f t="shared" si="113"/>
        <v>636744</v>
      </c>
      <c r="X457" s="8">
        <f t="shared" si="114"/>
        <v>1300148</v>
      </c>
      <c r="Y457" s="11">
        <v>0</v>
      </c>
      <c r="Z457" s="6">
        <v>0</v>
      </c>
      <c r="AA457" s="8">
        <f t="shared" si="115"/>
        <v>1300148</v>
      </c>
      <c r="AB457" s="12">
        <v>0</v>
      </c>
      <c r="AC457" s="12">
        <v>0</v>
      </c>
      <c r="AD457" s="13">
        <f t="shared" si="116"/>
        <v>1300148</v>
      </c>
      <c r="AE457" s="8" t="e">
        <f>IF(#REF!=0," ",#REF!)</f>
        <v>#REF!</v>
      </c>
      <c r="AF457" s="39" t="str">
        <f t="shared" si="117"/>
        <v xml:space="preserve"> </v>
      </c>
      <c r="AG457" s="40" t="str">
        <f t="shared" si="118"/>
        <v xml:space="preserve"> </v>
      </c>
    </row>
    <row r="458" spans="1:33" ht="15.95" customHeight="1">
      <c r="A458" s="37" t="s">
        <v>164</v>
      </c>
      <c r="B458" s="37" t="s">
        <v>791</v>
      </c>
      <c r="C458" s="37" t="s">
        <v>51</v>
      </c>
      <c r="D458" s="37" t="s">
        <v>793</v>
      </c>
      <c r="E458" s="5">
        <v>6276.12</v>
      </c>
      <c r="F458" s="2">
        <f t="shared" si="119"/>
        <v>9903717.3599999994</v>
      </c>
      <c r="G458" s="35">
        <v>2184935.1800000002</v>
      </c>
      <c r="H458" s="7">
        <v>678982</v>
      </c>
      <c r="I458" s="2">
        <f t="shared" si="121"/>
        <v>509236.5</v>
      </c>
      <c r="J458" s="38">
        <v>588405</v>
      </c>
      <c r="K458" s="38">
        <v>9483</v>
      </c>
      <c r="L458" s="38">
        <v>1289454</v>
      </c>
      <c r="M458" s="38">
        <v>18713</v>
      </c>
      <c r="N458" s="2">
        <f t="shared" si="111"/>
        <v>4600226.68</v>
      </c>
      <c r="O458" s="8">
        <f t="shared" si="112"/>
        <v>5303491</v>
      </c>
      <c r="P458" s="30">
        <v>33</v>
      </c>
      <c r="Q458" s="30">
        <v>2638</v>
      </c>
      <c r="R458" s="8">
        <f t="shared" si="122"/>
        <v>121005</v>
      </c>
      <c r="S458" s="9">
        <f t="shared" si="120"/>
        <v>458847.13319999998</v>
      </c>
      <c r="T458" s="36">
        <v>136814977</v>
      </c>
      <c r="U458" s="9">
        <f t="shared" si="123"/>
        <v>136814.97700000001</v>
      </c>
      <c r="V458" s="9">
        <f t="shared" si="124"/>
        <v>322032.15619999997</v>
      </c>
      <c r="W458" s="8">
        <f t="shared" si="113"/>
        <v>6440643</v>
      </c>
      <c r="X458" s="8">
        <f t="shared" si="114"/>
        <v>11865139</v>
      </c>
      <c r="Y458" s="11">
        <v>0</v>
      </c>
      <c r="Z458" s="6">
        <v>0</v>
      </c>
      <c r="AA458" s="8">
        <f t="shared" si="115"/>
        <v>11865139</v>
      </c>
      <c r="AB458" s="12">
        <v>0</v>
      </c>
      <c r="AC458" s="12">
        <v>0</v>
      </c>
      <c r="AD458" s="13">
        <f t="shared" si="116"/>
        <v>11865139</v>
      </c>
      <c r="AE458" s="15" t="e">
        <f>IF(#REF!=0," ",#REF!)</f>
        <v>#REF!</v>
      </c>
      <c r="AF458" s="39" t="str">
        <f t="shared" si="117"/>
        <v xml:space="preserve"> </v>
      </c>
      <c r="AG458" s="40" t="str">
        <f t="shared" si="118"/>
        <v xml:space="preserve"> </v>
      </c>
    </row>
    <row r="459" spans="1:33" ht="15.95" customHeight="1">
      <c r="A459" s="37" t="s">
        <v>164</v>
      </c>
      <c r="B459" s="37" t="s">
        <v>791</v>
      </c>
      <c r="C459" s="37" t="s">
        <v>192</v>
      </c>
      <c r="D459" s="37" t="s">
        <v>794</v>
      </c>
      <c r="E459" s="5">
        <v>3383.49</v>
      </c>
      <c r="F459" s="2">
        <f t="shared" si="119"/>
        <v>5339147.22</v>
      </c>
      <c r="G459" s="35">
        <v>2315319.64</v>
      </c>
      <c r="H459" s="7">
        <v>349624</v>
      </c>
      <c r="I459" s="2">
        <f t="shared" si="121"/>
        <v>262218</v>
      </c>
      <c r="J459" s="38">
        <v>302897</v>
      </c>
      <c r="K459" s="38">
        <v>4891</v>
      </c>
      <c r="L459" s="38">
        <v>825653</v>
      </c>
      <c r="M459" s="38">
        <v>17021</v>
      </c>
      <c r="N459" s="2">
        <f t="shared" si="111"/>
        <v>3727999.64</v>
      </c>
      <c r="O459" s="8">
        <f t="shared" si="112"/>
        <v>1611148</v>
      </c>
      <c r="P459" s="30">
        <v>33</v>
      </c>
      <c r="Q459" s="30">
        <v>1822</v>
      </c>
      <c r="R459" s="8">
        <f t="shared" si="122"/>
        <v>83575</v>
      </c>
      <c r="S459" s="9">
        <f t="shared" si="120"/>
        <v>247366.95389999999</v>
      </c>
      <c r="T459" s="36">
        <v>149343076</v>
      </c>
      <c r="U459" s="9">
        <f t="shared" si="123"/>
        <v>149343.076</v>
      </c>
      <c r="V459" s="9">
        <f t="shared" si="124"/>
        <v>98023.877899999992</v>
      </c>
      <c r="W459" s="8">
        <f t="shared" si="113"/>
        <v>1960478</v>
      </c>
      <c r="X459" s="8">
        <f t="shared" si="114"/>
        <v>3655201</v>
      </c>
      <c r="Y459" s="11">
        <v>0</v>
      </c>
      <c r="Z459" s="6">
        <v>0</v>
      </c>
      <c r="AA459" s="8">
        <f t="shared" si="115"/>
        <v>3655201</v>
      </c>
      <c r="AB459" s="12">
        <v>0</v>
      </c>
      <c r="AC459" s="12">
        <v>72</v>
      </c>
      <c r="AD459" s="13">
        <f t="shared" si="116"/>
        <v>3655129</v>
      </c>
      <c r="AE459" s="8" t="e">
        <f>IF(#REF!=0," ",#REF!)</f>
        <v>#REF!</v>
      </c>
      <c r="AF459" s="39" t="str">
        <f t="shared" si="117"/>
        <v xml:space="preserve"> </v>
      </c>
      <c r="AG459" s="40" t="str">
        <f t="shared" si="118"/>
        <v xml:space="preserve"> </v>
      </c>
    </row>
    <row r="460" spans="1:33" ht="15.95" customHeight="1">
      <c r="A460" s="37" t="s">
        <v>164</v>
      </c>
      <c r="B460" s="37" t="s">
        <v>791</v>
      </c>
      <c r="C460" s="37" t="s">
        <v>96</v>
      </c>
      <c r="D460" s="37" t="s">
        <v>795</v>
      </c>
      <c r="E460" s="5">
        <v>1559.18</v>
      </c>
      <c r="F460" s="2">
        <f t="shared" si="119"/>
        <v>2460386.04</v>
      </c>
      <c r="G460" s="35">
        <v>381187.68</v>
      </c>
      <c r="H460" s="7">
        <v>163386</v>
      </c>
      <c r="I460" s="2">
        <f t="shared" si="121"/>
        <v>122539.5</v>
      </c>
      <c r="J460" s="38">
        <v>141655</v>
      </c>
      <c r="K460" s="38">
        <v>2275</v>
      </c>
      <c r="L460" s="38">
        <v>372010</v>
      </c>
      <c r="M460" s="38">
        <v>67320</v>
      </c>
      <c r="N460" s="2">
        <f t="shared" si="111"/>
        <v>1086987.18</v>
      </c>
      <c r="O460" s="8">
        <f t="shared" si="112"/>
        <v>1373399</v>
      </c>
      <c r="P460" s="30">
        <v>81</v>
      </c>
      <c r="Q460" s="30">
        <v>508</v>
      </c>
      <c r="R460" s="8">
        <f t="shared" si="122"/>
        <v>57196</v>
      </c>
      <c r="S460" s="9">
        <f t="shared" si="120"/>
        <v>113991.6498</v>
      </c>
      <c r="T460" s="36">
        <v>23046593</v>
      </c>
      <c r="U460" s="9">
        <f t="shared" si="123"/>
        <v>23046.593000000001</v>
      </c>
      <c r="V460" s="9">
        <f t="shared" si="124"/>
        <v>90945.056799999991</v>
      </c>
      <c r="W460" s="8">
        <f t="shared" si="113"/>
        <v>1818901</v>
      </c>
      <c r="X460" s="8">
        <f t="shared" si="114"/>
        <v>3249496</v>
      </c>
      <c r="Y460" s="11">
        <v>0</v>
      </c>
      <c r="Z460" s="6">
        <v>0</v>
      </c>
      <c r="AA460" s="8">
        <f t="shared" si="115"/>
        <v>3249496</v>
      </c>
      <c r="AB460" s="12">
        <v>0</v>
      </c>
      <c r="AC460" s="12">
        <v>0</v>
      </c>
      <c r="AD460" s="13">
        <f t="shared" si="116"/>
        <v>3249496</v>
      </c>
      <c r="AE460" s="8" t="e">
        <f>IF(#REF!=0," ",#REF!)</f>
        <v>#REF!</v>
      </c>
      <c r="AF460" s="39" t="str">
        <f t="shared" si="117"/>
        <v xml:space="preserve"> </v>
      </c>
      <c r="AG460" s="40" t="str">
        <f t="shared" si="118"/>
        <v xml:space="preserve"> </v>
      </c>
    </row>
    <row r="461" spans="1:33" ht="15.95" customHeight="1">
      <c r="A461" s="37" t="s">
        <v>164</v>
      </c>
      <c r="B461" s="37" t="s">
        <v>791</v>
      </c>
      <c r="C461" s="37" t="s">
        <v>214</v>
      </c>
      <c r="D461" s="37" t="s">
        <v>796</v>
      </c>
      <c r="E461" s="5">
        <v>2603.0100000000002</v>
      </c>
      <c r="F461" s="2">
        <f t="shared" si="119"/>
        <v>4107549.7800000003</v>
      </c>
      <c r="G461" s="35">
        <v>1876467.06</v>
      </c>
      <c r="H461" s="7">
        <v>308051</v>
      </c>
      <c r="I461" s="2">
        <f t="shared" si="121"/>
        <v>231038.25</v>
      </c>
      <c r="J461" s="38">
        <v>266926</v>
      </c>
      <c r="K461" s="38">
        <v>4306</v>
      </c>
      <c r="L461" s="38">
        <v>494943</v>
      </c>
      <c r="M461" s="38">
        <v>87228</v>
      </c>
      <c r="N461" s="2">
        <f t="shared" si="111"/>
        <v>2960908.31</v>
      </c>
      <c r="O461" s="8">
        <f t="shared" si="112"/>
        <v>1146641</v>
      </c>
      <c r="P461" s="30">
        <v>44</v>
      </c>
      <c r="Q461" s="30">
        <v>1470</v>
      </c>
      <c r="R461" s="8">
        <f t="shared" si="122"/>
        <v>89905</v>
      </c>
      <c r="S461" s="9">
        <f t="shared" si="120"/>
        <v>190306.06109999999</v>
      </c>
      <c r="T461" s="36">
        <v>122006961</v>
      </c>
      <c r="U461" s="9">
        <f t="shared" si="123"/>
        <v>122006.961</v>
      </c>
      <c r="V461" s="9">
        <f t="shared" si="124"/>
        <v>68299.100099999996</v>
      </c>
      <c r="W461" s="8">
        <f t="shared" si="113"/>
        <v>1365982</v>
      </c>
      <c r="X461" s="8">
        <f t="shared" si="114"/>
        <v>2602528</v>
      </c>
      <c r="Y461" s="11">
        <v>0</v>
      </c>
      <c r="Z461" s="6">
        <v>0</v>
      </c>
      <c r="AA461" s="8">
        <f t="shared" si="115"/>
        <v>2602528</v>
      </c>
      <c r="AB461" s="12">
        <v>0</v>
      </c>
      <c r="AC461" s="12">
        <v>0</v>
      </c>
      <c r="AD461" s="13">
        <f t="shared" si="116"/>
        <v>2602528</v>
      </c>
      <c r="AE461" s="8" t="e">
        <f>IF(#REF!=0," ",#REF!)</f>
        <v>#REF!</v>
      </c>
      <c r="AF461" s="39" t="str">
        <f t="shared" si="117"/>
        <v xml:space="preserve"> </v>
      </c>
      <c r="AG461" s="40" t="str">
        <f t="shared" si="118"/>
        <v xml:space="preserve"> </v>
      </c>
    </row>
    <row r="462" spans="1:33" ht="15.95" customHeight="1">
      <c r="A462" s="37" t="s">
        <v>164</v>
      </c>
      <c r="B462" s="37" t="s">
        <v>791</v>
      </c>
      <c r="C462" s="37" t="s">
        <v>230</v>
      </c>
      <c r="D462" s="37" t="s">
        <v>797</v>
      </c>
      <c r="E462" s="5">
        <v>2058.27</v>
      </c>
      <c r="F462" s="2">
        <f t="shared" si="119"/>
        <v>3247950.06</v>
      </c>
      <c r="G462" s="35">
        <v>551695.14</v>
      </c>
      <c r="H462" s="7">
        <v>216272</v>
      </c>
      <c r="I462" s="2">
        <f t="shared" si="121"/>
        <v>162204</v>
      </c>
      <c r="J462" s="38">
        <v>187498</v>
      </c>
      <c r="K462" s="38">
        <v>3013</v>
      </c>
      <c r="L462" s="38">
        <v>384543</v>
      </c>
      <c r="M462" s="38">
        <v>40444</v>
      </c>
      <c r="N462" s="2">
        <f t="shared" si="111"/>
        <v>1329397.1400000001</v>
      </c>
      <c r="O462" s="8">
        <f t="shared" si="112"/>
        <v>1918553</v>
      </c>
      <c r="P462" s="30">
        <v>35</v>
      </c>
      <c r="Q462" s="30">
        <v>1123</v>
      </c>
      <c r="R462" s="8">
        <f t="shared" si="122"/>
        <v>54634</v>
      </c>
      <c r="S462" s="9">
        <f t="shared" si="120"/>
        <v>150480.11970000001</v>
      </c>
      <c r="T462" s="36">
        <v>33741109</v>
      </c>
      <c r="U462" s="9">
        <f t="shared" si="123"/>
        <v>33741.108999999997</v>
      </c>
      <c r="V462" s="9">
        <f t="shared" si="124"/>
        <v>116739.01070000001</v>
      </c>
      <c r="W462" s="8">
        <f t="shared" si="113"/>
        <v>2334780</v>
      </c>
      <c r="X462" s="8">
        <f t="shared" si="114"/>
        <v>4307967</v>
      </c>
      <c r="Y462" s="11">
        <v>0</v>
      </c>
      <c r="Z462" s="6">
        <v>0</v>
      </c>
      <c r="AA462" s="8">
        <f t="shared" si="115"/>
        <v>4307967</v>
      </c>
      <c r="AB462" s="12">
        <v>0</v>
      </c>
      <c r="AC462" s="12">
        <v>0</v>
      </c>
      <c r="AD462" s="13">
        <f t="shared" si="116"/>
        <v>4307967</v>
      </c>
      <c r="AE462" s="8" t="e">
        <f>IF(#REF!=0," ",#REF!)</f>
        <v>#REF!</v>
      </c>
      <c r="AF462" s="39" t="str">
        <f t="shared" si="117"/>
        <v xml:space="preserve"> </v>
      </c>
      <c r="AG462" s="40" t="str">
        <f t="shared" si="118"/>
        <v xml:space="preserve"> </v>
      </c>
    </row>
    <row r="463" spans="1:33" ht="15.95" customHeight="1">
      <c r="A463" s="37" t="s">
        <v>164</v>
      </c>
      <c r="B463" s="37" t="s">
        <v>791</v>
      </c>
      <c r="C463" s="37" t="s">
        <v>193</v>
      </c>
      <c r="D463" s="37" t="s">
        <v>798</v>
      </c>
      <c r="E463" s="5">
        <v>1981.73</v>
      </c>
      <c r="F463" s="2">
        <f t="shared" si="119"/>
        <v>3127169.94</v>
      </c>
      <c r="G463" s="35">
        <v>517380</v>
      </c>
      <c r="H463" s="7">
        <v>234584</v>
      </c>
      <c r="I463" s="2">
        <f t="shared" si="121"/>
        <v>175938</v>
      </c>
      <c r="J463" s="38">
        <v>203295</v>
      </c>
      <c r="K463" s="38">
        <v>3277</v>
      </c>
      <c r="L463" s="38">
        <v>367707</v>
      </c>
      <c r="M463" s="38">
        <v>46177</v>
      </c>
      <c r="N463" s="2">
        <f t="shared" si="111"/>
        <v>1313774</v>
      </c>
      <c r="O463" s="8">
        <f t="shared" si="112"/>
        <v>1813396</v>
      </c>
      <c r="P463" s="30">
        <v>33</v>
      </c>
      <c r="Q463" s="30">
        <v>1116</v>
      </c>
      <c r="R463" s="8">
        <f t="shared" si="122"/>
        <v>51191</v>
      </c>
      <c r="S463" s="9">
        <f t="shared" si="120"/>
        <v>144884.28030000001</v>
      </c>
      <c r="T463" s="36">
        <v>30999401</v>
      </c>
      <c r="U463" s="9">
        <f t="shared" si="123"/>
        <v>30999.401000000002</v>
      </c>
      <c r="V463" s="9">
        <f t="shared" si="124"/>
        <v>113884.87930000002</v>
      </c>
      <c r="W463" s="8">
        <f t="shared" si="113"/>
        <v>2277698</v>
      </c>
      <c r="X463" s="8">
        <f t="shared" si="114"/>
        <v>4142285</v>
      </c>
      <c r="Y463" s="11">
        <v>0</v>
      </c>
      <c r="Z463" s="6">
        <v>0</v>
      </c>
      <c r="AA463" s="8">
        <f t="shared" si="115"/>
        <v>4142285</v>
      </c>
      <c r="AB463" s="12">
        <v>0</v>
      </c>
      <c r="AC463" s="12">
        <v>0</v>
      </c>
      <c r="AD463" s="13">
        <f t="shared" si="116"/>
        <v>4142285</v>
      </c>
      <c r="AE463" s="8" t="e">
        <f>IF(#REF!=0," ",#REF!)</f>
        <v>#REF!</v>
      </c>
      <c r="AF463" s="39" t="str">
        <f t="shared" si="117"/>
        <v xml:space="preserve"> </v>
      </c>
      <c r="AG463" s="40" t="str">
        <f t="shared" si="118"/>
        <v xml:space="preserve"> </v>
      </c>
    </row>
    <row r="464" spans="1:33" ht="15.95" customHeight="1">
      <c r="A464" s="37" t="s">
        <v>164</v>
      </c>
      <c r="B464" s="37" t="s">
        <v>791</v>
      </c>
      <c r="C464" s="37" t="s">
        <v>56</v>
      </c>
      <c r="D464" s="37" t="s">
        <v>799</v>
      </c>
      <c r="E464" s="5">
        <v>1030.02</v>
      </c>
      <c r="F464" s="2">
        <f t="shared" si="119"/>
        <v>1625371.56</v>
      </c>
      <c r="G464" s="35">
        <v>167627.04999999999</v>
      </c>
      <c r="H464" s="7">
        <v>110936</v>
      </c>
      <c r="I464" s="2">
        <f t="shared" si="121"/>
        <v>83202</v>
      </c>
      <c r="J464" s="38">
        <v>96060</v>
      </c>
      <c r="K464" s="38">
        <v>1557</v>
      </c>
      <c r="L464" s="38">
        <v>177908</v>
      </c>
      <c r="M464" s="38">
        <v>24091</v>
      </c>
      <c r="N464" s="2">
        <f t="shared" si="111"/>
        <v>550445.05000000005</v>
      </c>
      <c r="O464" s="8">
        <f t="shared" si="112"/>
        <v>1074927</v>
      </c>
      <c r="P464" s="30">
        <v>33</v>
      </c>
      <c r="Q464" s="30">
        <v>601</v>
      </c>
      <c r="R464" s="8">
        <f t="shared" si="122"/>
        <v>27568</v>
      </c>
      <c r="S464" s="9">
        <f t="shared" si="120"/>
        <v>75304.762199999997</v>
      </c>
      <c r="T464" s="36">
        <v>10208712</v>
      </c>
      <c r="U464" s="9">
        <f t="shared" si="123"/>
        <v>10208.712</v>
      </c>
      <c r="V464" s="9">
        <f t="shared" si="124"/>
        <v>65096.050199999998</v>
      </c>
      <c r="W464" s="8">
        <f t="shared" si="113"/>
        <v>1301921</v>
      </c>
      <c r="X464" s="8">
        <f t="shared" si="114"/>
        <v>2404416</v>
      </c>
      <c r="Y464" s="11">
        <v>0</v>
      </c>
      <c r="Z464" s="6">
        <v>0</v>
      </c>
      <c r="AA464" s="8">
        <f t="shared" si="115"/>
        <v>2404416</v>
      </c>
      <c r="AB464" s="12">
        <v>0</v>
      </c>
      <c r="AC464" s="12">
        <v>0</v>
      </c>
      <c r="AD464" s="13">
        <f t="shared" si="116"/>
        <v>2404416</v>
      </c>
      <c r="AE464" s="8" t="e">
        <f>IF(#REF!=0," ",#REF!)</f>
        <v>#REF!</v>
      </c>
      <c r="AF464" s="39" t="str">
        <f t="shared" si="117"/>
        <v xml:space="preserve"> </v>
      </c>
      <c r="AG464" s="40" t="str">
        <f t="shared" si="118"/>
        <v xml:space="preserve"> </v>
      </c>
    </row>
    <row r="465" spans="1:33" ht="15.95" customHeight="1">
      <c r="A465" s="37" t="s">
        <v>164</v>
      </c>
      <c r="B465" s="37" t="s">
        <v>791</v>
      </c>
      <c r="C465" s="37" t="s">
        <v>29</v>
      </c>
      <c r="D465" s="37" t="s">
        <v>800</v>
      </c>
      <c r="E465" s="5">
        <v>1741.92</v>
      </c>
      <c r="F465" s="2">
        <f t="shared" si="119"/>
        <v>2748749.7600000002</v>
      </c>
      <c r="G465" s="35">
        <v>1393996.6</v>
      </c>
      <c r="H465" s="7">
        <v>211933</v>
      </c>
      <c r="I465" s="2">
        <f t="shared" si="121"/>
        <v>158949.75</v>
      </c>
      <c r="J465" s="38">
        <v>183734</v>
      </c>
      <c r="K465" s="38">
        <v>2955</v>
      </c>
      <c r="L465" s="38">
        <v>180743</v>
      </c>
      <c r="M465" s="38">
        <v>12739</v>
      </c>
      <c r="N465" s="2">
        <f t="shared" si="111"/>
        <v>1933117.35</v>
      </c>
      <c r="O465" s="8">
        <f t="shared" si="112"/>
        <v>815632</v>
      </c>
      <c r="P465" s="30">
        <v>33</v>
      </c>
      <c r="Q465" s="30">
        <v>932</v>
      </c>
      <c r="R465" s="8">
        <f t="shared" si="122"/>
        <v>42751</v>
      </c>
      <c r="S465" s="9">
        <f t="shared" si="120"/>
        <v>127351.7712</v>
      </c>
      <c r="T465" s="36">
        <v>89073265</v>
      </c>
      <c r="U465" s="9">
        <f t="shared" si="123"/>
        <v>89073.264999999999</v>
      </c>
      <c r="V465" s="9">
        <f t="shared" si="124"/>
        <v>38278.506200000003</v>
      </c>
      <c r="W465" s="8">
        <f t="shared" si="113"/>
        <v>765570</v>
      </c>
      <c r="X465" s="8">
        <f t="shared" si="114"/>
        <v>1623953</v>
      </c>
      <c r="Y465" s="11">
        <v>0</v>
      </c>
      <c r="Z465" s="6">
        <v>0</v>
      </c>
      <c r="AA465" s="8">
        <f t="shared" si="115"/>
        <v>1623953</v>
      </c>
      <c r="AB465" s="12">
        <v>0</v>
      </c>
      <c r="AC465" s="12">
        <v>0</v>
      </c>
      <c r="AD465" s="13">
        <f t="shared" si="116"/>
        <v>1623953</v>
      </c>
      <c r="AE465" s="8" t="e">
        <f>IF(#REF!=0," ",#REF!)</f>
        <v>#REF!</v>
      </c>
      <c r="AF465" s="39" t="str">
        <f t="shared" si="117"/>
        <v xml:space="preserve"> </v>
      </c>
      <c r="AG465" s="40" t="str">
        <f t="shared" si="118"/>
        <v xml:space="preserve"> </v>
      </c>
    </row>
    <row r="466" spans="1:33" ht="15.95" customHeight="1">
      <c r="A466" s="37" t="s">
        <v>242</v>
      </c>
      <c r="B466" s="37" t="s">
        <v>801</v>
      </c>
      <c r="C466" s="37" t="s">
        <v>243</v>
      </c>
      <c r="D466" s="37" t="s">
        <v>802</v>
      </c>
      <c r="E466" s="5">
        <v>318.92</v>
      </c>
      <c r="F466" s="2">
        <f t="shared" si="119"/>
        <v>503255.76</v>
      </c>
      <c r="G466" s="35">
        <v>16944.32</v>
      </c>
      <c r="H466" s="7">
        <v>16408</v>
      </c>
      <c r="I466" s="2">
        <f t="shared" si="121"/>
        <v>12306</v>
      </c>
      <c r="J466" s="38">
        <v>24028</v>
      </c>
      <c r="K466" s="38">
        <v>0</v>
      </c>
      <c r="L466" s="38">
        <v>0</v>
      </c>
      <c r="M466" s="38">
        <v>4648</v>
      </c>
      <c r="N466" s="2">
        <f t="shared" si="111"/>
        <v>57926.32</v>
      </c>
      <c r="O466" s="8">
        <f t="shared" si="112"/>
        <v>445329</v>
      </c>
      <c r="P466" s="30">
        <v>33</v>
      </c>
      <c r="Q466" s="30">
        <v>157</v>
      </c>
      <c r="R466" s="8">
        <f t="shared" si="122"/>
        <v>7202</v>
      </c>
      <c r="S466" s="9">
        <f t="shared" si="120"/>
        <v>23316.2412</v>
      </c>
      <c r="T466" s="36">
        <v>933057</v>
      </c>
      <c r="U466" s="9">
        <f t="shared" si="123"/>
        <v>933.05700000000002</v>
      </c>
      <c r="V466" s="9">
        <f t="shared" si="124"/>
        <v>22383.1842</v>
      </c>
      <c r="W466" s="8">
        <f t="shared" si="113"/>
        <v>447664</v>
      </c>
      <c r="X466" s="8">
        <f t="shared" si="114"/>
        <v>900195</v>
      </c>
      <c r="Y466" s="11">
        <v>0</v>
      </c>
      <c r="Z466" s="6">
        <v>0</v>
      </c>
      <c r="AA466" s="8">
        <f t="shared" si="115"/>
        <v>900195</v>
      </c>
      <c r="AB466" s="12">
        <v>0</v>
      </c>
      <c r="AC466" s="12">
        <v>0</v>
      </c>
      <c r="AD466" s="13">
        <f t="shared" si="116"/>
        <v>900195</v>
      </c>
      <c r="AE466" s="8" t="e">
        <f>IF(#REF!=0," ",#REF!)</f>
        <v>#REF!</v>
      </c>
      <c r="AF466" s="39" t="str">
        <f t="shared" si="117"/>
        <v xml:space="preserve"> </v>
      </c>
      <c r="AG466" s="40" t="str">
        <f t="shared" si="118"/>
        <v xml:space="preserve"> </v>
      </c>
    </row>
    <row r="467" spans="1:33" ht="15.95" customHeight="1">
      <c r="A467" s="37" t="s">
        <v>242</v>
      </c>
      <c r="B467" s="37" t="s">
        <v>801</v>
      </c>
      <c r="C467" s="37" t="s">
        <v>51</v>
      </c>
      <c r="D467" s="37" t="s">
        <v>803</v>
      </c>
      <c r="E467" s="5">
        <v>2819.28</v>
      </c>
      <c r="F467" s="2">
        <f t="shared" si="119"/>
        <v>4448823.84</v>
      </c>
      <c r="G467" s="35">
        <v>508324.97</v>
      </c>
      <c r="H467" s="7">
        <v>172488</v>
      </c>
      <c r="I467" s="2">
        <f t="shared" si="121"/>
        <v>129366</v>
      </c>
      <c r="J467" s="38">
        <v>254208</v>
      </c>
      <c r="K467" s="38">
        <v>516380</v>
      </c>
      <c r="L467" s="38">
        <v>531539</v>
      </c>
      <c r="M467" s="38">
        <v>12617</v>
      </c>
      <c r="N467" s="2">
        <f t="shared" si="111"/>
        <v>1952434.97</v>
      </c>
      <c r="O467" s="8">
        <f t="shared" si="112"/>
        <v>2496389</v>
      </c>
      <c r="P467" s="30">
        <v>33</v>
      </c>
      <c r="Q467" s="30">
        <v>949</v>
      </c>
      <c r="R467" s="8">
        <f t="shared" si="122"/>
        <v>43531</v>
      </c>
      <c r="S467" s="9">
        <f t="shared" si="120"/>
        <v>206117.56080000001</v>
      </c>
      <c r="T467" s="36">
        <v>31436300</v>
      </c>
      <c r="U467" s="9">
        <f t="shared" si="123"/>
        <v>31436.3</v>
      </c>
      <c r="V467" s="9">
        <f t="shared" si="124"/>
        <v>174681.26080000002</v>
      </c>
      <c r="W467" s="8">
        <f t="shared" si="113"/>
        <v>3493625</v>
      </c>
      <c r="X467" s="8">
        <f t="shared" si="114"/>
        <v>6033545</v>
      </c>
      <c r="Y467" s="11">
        <v>0</v>
      </c>
      <c r="Z467" s="6">
        <v>0</v>
      </c>
      <c r="AA467" s="8">
        <f t="shared" si="115"/>
        <v>6033545</v>
      </c>
      <c r="AB467" s="12">
        <v>0</v>
      </c>
      <c r="AC467" s="12">
        <v>0</v>
      </c>
      <c r="AD467" s="13">
        <f t="shared" si="116"/>
        <v>6033545</v>
      </c>
      <c r="AE467" s="8" t="e">
        <f>IF(#REF!=0," ",#REF!)</f>
        <v>#REF!</v>
      </c>
      <c r="AF467" s="39" t="str">
        <f t="shared" si="117"/>
        <v xml:space="preserve"> </v>
      </c>
      <c r="AG467" s="40" t="str">
        <f t="shared" si="118"/>
        <v xml:space="preserve"> </v>
      </c>
    </row>
    <row r="468" spans="1:33" ht="15.95" customHeight="1">
      <c r="A468" s="37" t="s">
        <v>242</v>
      </c>
      <c r="B468" s="37" t="s">
        <v>801</v>
      </c>
      <c r="C468" s="37" t="s">
        <v>192</v>
      </c>
      <c r="D468" s="37" t="s">
        <v>804</v>
      </c>
      <c r="E468" s="5">
        <v>1174.96</v>
      </c>
      <c r="F468" s="2">
        <f t="shared" si="119"/>
        <v>1854086.8800000001</v>
      </c>
      <c r="G468" s="35">
        <v>175553.51</v>
      </c>
      <c r="H468" s="7">
        <v>69061</v>
      </c>
      <c r="I468" s="2">
        <f t="shared" si="121"/>
        <v>51795.75</v>
      </c>
      <c r="J468" s="38">
        <v>101799</v>
      </c>
      <c r="K468" s="38">
        <v>213497</v>
      </c>
      <c r="L468" s="38">
        <v>328188</v>
      </c>
      <c r="M468" s="38">
        <v>6430</v>
      </c>
      <c r="N468" s="2">
        <f t="shared" si="111"/>
        <v>877263.26</v>
      </c>
      <c r="O468" s="8">
        <f t="shared" si="112"/>
        <v>976824</v>
      </c>
      <c r="P468" s="30">
        <v>66</v>
      </c>
      <c r="Q468" s="30">
        <v>151</v>
      </c>
      <c r="R468" s="8">
        <f t="shared" si="122"/>
        <v>13853</v>
      </c>
      <c r="S468" s="9">
        <f t="shared" si="120"/>
        <v>85901.325599999996</v>
      </c>
      <c r="T468" s="36">
        <v>10325309</v>
      </c>
      <c r="U468" s="9">
        <f t="shared" si="123"/>
        <v>10325.308999999999</v>
      </c>
      <c r="V468" s="9">
        <f t="shared" si="124"/>
        <v>75576.016600000003</v>
      </c>
      <c r="W468" s="8">
        <f t="shared" si="113"/>
        <v>1511520</v>
      </c>
      <c r="X468" s="8">
        <f t="shared" si="114"/>
        <v>2502197</v>
      </c>
      <c r="Y468" s="11">
        <v>0</v>
      </c>
      <c r="Z468" s="6">
        <v>0</v>
      </c>
      <c r="AA468" s="8">
        <f t="shared" si="115"/>
        <v>2502197</v>
      </c>
      <c r="AB468" s="12">
        <v>0</v>
      </c>
      <c r="AC468" s="12">
        <v>0</v>
      </c>
      <c r="AD468" s="13">
        <f t="shared" si="116"/>
        <v>2502197</v>
      </c>
      <c r="AE468" s="8" t="e">
        <f>IF(#REF!=0," ",#REF!)</f>
        <v>#REF!</v>
      </c>
      <c r="AF468" s="39" t="str">
        <f t="shared" si="117"/>
        <v xml:space="preserve"> </v>
      </c>
      <c r="AG468" s="40" t="str">
        <f t="shared" si="118"/>
        <v xml:space="preserve"> </v>
      </c>
    </row>
    <row r="469" spans="1:33" ht="15.95" customHeight="1">
      <c r="A469" s="37" t="s">
        <v>242</v>
      </c>
      <c r="B469" s="37" t="s">
        <v>801</v>
      </c>
      <c r="C469" s="37" t="s">
        <v>96</v>
      </c>
      <c r="D469" s="37" t="s">
        <v>805</v>
      </c>
      <c r="E469" s="5">
        <v>536.92999999999995</v>
      </c>
      <c r="F469" s="2">
        <f t="shared" si="119"/>
        <v>847275.53999999992</v>
      </c>
      <c r="G469" s="35">
        <v>81842.41</v>
      </c>
      <c r="H469" s="7">
        <v>31182</v>
      </c>
      <c r="I469" s="2">
        <f t="shared" si="121"/>
        <v>23386.5</v>
      </c>
      <c r="J469" s="38">
        <v>45897</v>
      </c>
      <c r="K469" s="38">
        <v>96325</v>
      </c>
      <c r="L469" s="38">
        <v>118278</v>
      </c>
      <c r="M469" s="38">
        <v>22497</v>
      </c>
      <c r="N469" s="2">
        <f t="shared" si="111"/>
        <v>388225.91000000003</v>
      </c>
      <c r="O469" s="8">
        <f t="shared" si="112"/>
        <v>459050</v>
      </c>
      <c r="P469" s="30">
        <v>77</v>
      </c>
      <c r="Q469" s="30">
        <v>227</v>
      </c>
      <c r="R469" s="8">
        <f t="shared" si="122"/>
        <v>24296</v>
      </c>
      <c r="S469" s="9">
        <f t="shared" si="120"/>
        <v>39254.952299999997</v>
      </c>
      <c r="T469" s="36">
        <v>4658077</v>
      </c>
      <c r="U469" s="9">
        <f t="shared" si="123"/>
        <v>4658.0770000000002</v>
      </c>
      <c r="V469" s="9">
        <f t="shared" si="124"/>
        <v>34596.8753</v>
      </c>
      <c r="W469" s="8">
        <f t="shared" si="113"/>
        <v>691938</v>
      </c>
      <c r="X469" s="8">
        <f t="shared" si="114"/>
        <v>1175284</v>
      </c>
      <c r="Y469" s="11">
        <v>0</v>
      </c>
      <c r="Z469" s="6">
        <v>0</v>
      </c>
      <c r="AA469" s="8">
        <f t="shared" si="115"/>
        <v>1175284</v>
      </c>
      <c r="AB469" s="12">
        <v>0</v>
      </c>
      <c r="AC469" s="12">
        <v>0</v>
      </c>
      <c r="AD469" s="13">
        <f t="shared" si="116"/>
        <v>1175284</v>
      </c>
      <c r="AE469" s="8" t="e">
        <f>IF(#REF!=0," ",#REF!)</f>
        <v>#REF!</v>
      </c>
      <c r="AF469" s="39" t="str">
        <f t="shared" si="117"/>
        <v xml:space="preserve"> </v>
      </c>
      <c r="AG469" s="40" t="str">
        <f t="shared" si="118"/>
        <v xml:space="preserve"> </v>
      </c>
    </row>
    <row r="470" spans="1:33" ht="15.95" customHeight="1">
      <c r="A470" s="37" t="s">
        <v>242</v>
      </c>
      <c r="B470" s="37" t="s">
        <v>801</v>
      </c>
      <c r="C470" s="37" t="s">
        <v>214</v>
      </c>
      <c r="D470" s="37" t="s">
        <v>806</v>
      </c>
      <c r="E470" s="5">
        <v>1102.7</v>
      </c>
      <c r="F470" s="2">
        <f t="shared" si="119"/>
        <v>1740060.6</v>
      </c>
      <c r="G470" s="35">
        <v>591562.94000000006</v>
      </c>
      <c r="H470" s="7">
        <v>70316</v>
      </c>
      <c r="I470" s="2">
        <f t="shared" si="121"/>
        <v>52737</v>
      </c>
      <c r="J470" s="38">
        <v>103569</v>
      </c>
      <c r="K470" s="38">
        <v>217156</v>
      </c>
      <c r="L470" s="38">
        <v>270322</v>
      </c>
      <c r="M470" s="38">
        <v>50491</v>
      </c>
      <c r="N470" s="2">
        <f t="shared" si="111"/>
        <v>1285837.94</v>
      </c>
      <c r="O470" s="8">
        <f t="shared" si="112"/>
        <v>454223</v>
      </c>
      <c r="P470" s="30">
        <v>77</v>
      </c>
      <c r="Q470" s="30">
        <v>451</v>
      </c>
      <c r="R470" s="8">
        <f t="shared" si="122"/>
        <v>48271</v>
      </c>
      <c r="S470" s="9">
        <f t="shared" si="120"/>
        <v>80618.396999999997</v>
      </c>
      <c r="T470" s="36">
        <v>38115281</v>
      </c>
      <c r="U470" s="9">
        <f t="shared" si="123"/>
        <v>38115.281000000003</v>
      </c>
      <c r="V470" s="9">
        <f t="shared" si="124"/>
        <v>42503.115999999995</v>
      </c>
      <c r="W470" s="8">
        <f t="shared" si="113"/>
        <v>850062</v>
      </c>
      <c r="X470" s="8">
        <f t="shared" si="114"/>
        <v>1352556</v>
      </c>
      <c r="Y470" s="11">
        <v>0</v>
      </c>
      <c r="Z470" s="6">
        <v>0</v>
      </c>
      <c r="AA470" s="8">
        <f t="shared" si="115"/>
        <v>1352556</v>
      </c>
      <c r="AB470" s="12">
        <v>0</v>
      </c>
      <c r="AC470" s="12">
        <v>0</v>
      </c>
      <c r="AD470" s="13">
        <f t="shared" si="116"/>
        <v>1352556</v>
      </c>
      <c r="AE470" s="8" t="e">
        <f>IF(#REF!=0," ",#REF!)</f>
        <v>#REF!</v>
      </c>
      <c r="AF470" s="39" t="str">
        <f t="shared" si="117"/>
        <v xml:space="preserve"> </v>
      </c>
      <c r="AG470" s="40" t="str">
        <f t="shared" si="118"/>
        <v xml:space="preserve"> </v>
      </c>
    </row>
    <row r="471" spans="1:33" ht="15.95" customHeight="1">
      <c r="A471" s="37" t="s">
        <v>242</v>
      </c>
      <c r="B471" s="37" t="s">
        <v>801</v>
      </c>
      <c r="C471" s="37" t="s">
        <v>193</v>
      </c>
      <c r="D471" s="37" t="s">
        <v>807</v>
      </c>
      <c r="E471" s="5">
        <v>448.81</v>
      </c>
      <c r="F471" s="2">
        <f t="shared" si="119"/>
        <v>708222.18</v>
      </c>
      <c r="G471" s="35">
        <v>104482.38</v>
      </c>
      <c r="H471" s="7">
        <v>27624</v>
      </c>
      <c r="I471" s="2">
        <f t="shared" si="121"/>
        <v>20718</v>
      </c>
      <c r="J471" s="38">
        <v>40641</v>
      </c>
      <c r="K471" s="38">
        <v>85404</v>
      </c>
      <c r="L471" s="38">
        <v>103691</v>
      </c>
      <c r="M471" s="38">
        <v>24026</v>
      </c>
      <c r="N471" s="2">
        <f t="shared" si="111"/>
        <v>378962.38</v>
      </c>
      <c r="O471" s="8">
        <f t="shared" si="112"/>
        <v>329260</v>
      </c>
      <c r="P471" s="30">
        <v>68</v>
      </c>
      <c r="Q471" s="30">
        <v>250</v>
      </c>
      <c r="R471" s="8">
        <f t="shared" si="122"/>
        <v>23630</v>
      </c>
      <c r="S471" s="9">
        <f t="shared" si="120"/>
        <v>32812.499100000001</v>
      </c>
      <c r="T471" s="36">
        <v>5939874</v>
      </c>
      <c r="U471" s="9">
        <f t="shared" si="123"/>
        <v>5939.8739999999998</v>
      </c>
      <c r="V471" s="9">
        <f t="shared" si="124"/>
        <v>26872.625100000001</v>
      </c>
      <c r="W471" s="8">
        <f t="shared" si="113"/>
        <v>537453</v>
      </c>
      <c r="X471" s="8">
        <f t="shared" si="114"/>
        <v>890343</v>
      </c>
      <c r="Y471" s="11">
        <v>0</v>
      </c>
      <c r="Z471" s="6">
        <v>0</v>
      </c>
      <c r="AA471" s="8">
        <f t="shared" si="115"/>
        <v>890343</v>
      </c>
      <c r="AB471" s="12">
        <v>0</v>
      </c>
      <c r="AC471" s="12">
        <v>0</v>
      </c>
      <c r="AD471" s="13">
        <f t="shared" si="116"/>
        <v>890343</v>
      </c>
      <c r="AE471" s="8" t="e">
        <f>IF(#REF!=0," ",#REF!)</f>
        <v>#REF!</v>
      </c>
      <c r="AF471" s="39" t="str">
        <f t="shared" si="117"/>
        <v xml:space="preserve"> </v>
      </c>
      <c r="AG471" s="40" t="str">
        <f t="shared" si="118"/>
        <v xml:space="preserve"> </v>
      </c>
    </row>
    <row r="472" spans="1:33" ht="15.95" customHeight="1">
      <c r="A472" s="37" t="s">
        <v>242</v>
      </c>
      <c r="B472" s="37" t="s">
        <v>801</v>
      </c>
      <c r="C472" s="37" t="s">
        <v>56</v>
      </c>
      <c r="D472" s="37" t="s">
        <v>808</v>
      </c>
      <c r="E472" s="5">
        <v>484.2</v>
      </c>
      <c r="F472" s="2">
        <f t="shared" si="119"/>
        <v>764067.6</v>
      </c>
      <c r="G472" s="35">
        <v>100145.2</v>
      </c>
      <c r="H472" s="7">
        <v>25712</v>
      </c>
      <c r="I472" s="2">
        <f t="shared" si="121"/>
        <v>19284</v>
      </c>
      <c r="J472" s="38">
        <v>37710</v>
      </c>
      <c r="K472" s="38">
        <v>79539</v>
      </c>
      <c r="L472" s="38">
        <v>90138</v>
      </c>
      <c r="M472" s="38">
        <v>22459</v>
      </c>
      <c r="N472" s="2">
        <f t="shared" si="111"/>
        <v>349275.2</v>
      </c>
      <c r="O472" s="8">
        <f t="shared" si="112"/>
        <v>414792</v>
      </c>
      <c r="P472" s="30">
        <v>59</v>
      </c>
      <c r="Q472" s="30">
        <v>206</v>
      </c>
      <c r="R472" s="8">
        <f t="shared" si="122"/>
        <v>16894</v>
      </c>
      <c r="S472" s="9">
        <f t="shared" si="120"/>
        <v>35399.862000000001</v>
      </c>
      <c r="T472" s="36">
        <v>5463459</v>
      </c>
      <c r="U472" s="9">
        <f t="shared" si="123"/>
        <v>5463.4589999999998</v>
      </c>
      <c r="V472" s="9">
        <f t="shared" si="124"/>
        <v>29936.403000000002</v>
      </c>
      <c r="W472" s="8">
        <f t="shared" si="113"/>
        <v>598728</v>
      </c>
      <c r="X472" s="8">
        <f t="shared" si="114"/>
        <v>1030414</v>
      </c>
      <c r="Y472" s="11">
        <v>0</v>
      </c>
      <c r="Z472" s="6">
        <v>0</v>
      </c>
      <c r="AA472" s="8">
        <f t="shared" si="115"/>
        <v>1030414</v>
      </c>
      <c r="AB472" s="12">
        <v>0</v>
      </c>
      <c r="AC472" s="12">
        <v>0</v>
      </c>
      <c r="AD472" s="13">
        <f t="shared" si="116"/>
        <v>1030414</v>
      </c>
      <c r="AE472" s="8" t="e">
        <f>IF(#REF!=0," ",#REF!)</f>
        <v>#REF!</v>
      </c>
      <c r="AF472" s="39" t="str">
        <f t="shared" si="117"/>
        <v xml:space="preserve"> </v>
      </c>
      <c r="AG472" s="40" t="str">
        <f t="shared" si="118"/>
        <v xml:space="preserve"> </v>
      </c>
    </row>
    <row r="473" spans="1:33" ht="15.95" customHeight="1">
      <c r="A473" s="37" t="s">
        <v>242</v>
      </c>
      <c r="B473" s="37" t="s">
        <v>801</v>
      </c>
      <c r="C473" s="37" t="s">
        <v>114</v>
      </c>
      <c r="D473" s="37" t="s">
        <v>809</v>
      </c>
      <c r="E473" s="5">
        <v>433.17</v>
      </c>
      <c r="F473" s="2">
        <f t="shared" si="119"/>
        <v>683542.26</v>
      </c>
      <c r="G473" s="35">
        <v>79068.39</v>
      </c>
      <c r="H473" s="7">
        <v>23706</v>
      </c>
      <c r="I473" s="2">
        <f t="shared" si="121"/>
        <v>17779.5</v>
      </c>
      <c r="J473" s="38">
        <v>35010</v>
      </c>
      <c r="K473" s="38">
        <v>73434</v>
      </c>
      <c r="L473" s="38">
        <v>78949</v>
      </c>
      <c r="M473" s="38">
        <v>40120</v>
      </c>
      <c r="N473" s="2">
        <f t="shared" si="111"/>
        <v>324360.89</v>
      </c>
      <c r="O473" s="8">
        <f t="shared" si="112"/>
        <v>359181</v>
      </c>
      <c r="P473" s="30">
        <v>79</v>
      </c>
      <c r="Q473" s="30">
        <v>219</v>
      </c>
      <c r="R473" s="8">
        <f t="shared" si="122"/>
        <v>24048</v>
      </c>
      <c r="S473" s="9">
        <f t="shared" si="120"/>
        <v>31669.058700000001</v>
      </c>
      <c r="T473" s="36">
        <v>4429646</v>
      </c>
      <c r="U473" s="9">
        <f t="shared" si="123"/>
        <v>4429.6459999999997</v>
      </c>
      <c r="V473" s="9">
        <f t="shared" si="124"/>
        <v>27239.412700000001</v>
      </c>
      <c r="W473" s="8">
        <f t="shared" si="113"/>
        <v>544788</v>
      </c>
      <c r="X473" s="8">
        <f t="shared" si="114"/>
        <v>928017</v>
      </c>
      <c r="Y473" s="11">
        <v>0</v>
      </c>
      <c r="Z473" s="6">
        <v>0</v>
      </c>
      <c r="AA473" s="8">
        <f t="shared" si="115"/>
        <v>928017</v>
      </c>
      <c r="AB473" s="12">
        <v>0</v>
      </c>
      <c r="AC473" s="12">
        <v>0</v>
      </c>
      <c r="AD473" s="13">
        <f t="shared" si="116"/>
        <v>928017</v>
      </c>
      <c r="AE473" s="8" t="e">
        <f>IF(#REF!=0," ",#REF!)</f>
        <v>#REF!</v>
      </c>
      <c r="AF473" s="39" t="str">
        <f t="shared" si="117"/>
        <v xml:space="preserve"> </v>
      </c>
      <c r="AG473" s="40" t="str">
        <f t="shared" si="118"/>
        <v xml:space="preserve"> </v>
      </c>
    </row>
    <row r="474" spans="1:33" ht="15.95" customHeight="1">
      <c r="A474" s="37" t="s">
        <v>242</v>
      </c>
      <c r="B474" s="37" t="s">
        <v>801</v>
      </c>
      <c r="C474" s="37" t="s">
        <v>38</v>
      </c>
      <c r="D474" s="37" t="s">
        <v>810</v>
      </c>
      <c r="E474" s="5">
        <v>574.63</v>
      </c>
      <c r="F474" s="2">
        <f t="shared" si="119"/>
        <v>906766.14</v>
      </c>
      <c r="G474" s="35">
        <v>189999.81</v>
      </c>
      <c r="H474" s="7">
        <v>35741</v>
      </c>
      <c r="I474" s="2">
        <f t="shared" si="121"/>
        <v>26805.75</v>
      </c>
      <c r="J474" s="38">
        <v>52710</v>
      </c>
      <c r="K474" s="38">
        <v>110573</v>
      </c>
      <c r="L474" s="38">
        <v>135269</v>
      </c>
      <c r="M474" s="38">
        <v>72002</v>
      </c>
      <c r="N474" s="2">
        <f t="shared" si="111"/>
        <v>587359.56000000006</v>
      </c>
      <c r="O474" s="8">
        <f t="shared" si="112"/>
        <v>319407</v>
      </c>
      <c r="P474" s="30">
        <v>75</v>
      </c>
      <c r="Q474" s="30">
        <v>322</v>
      </c>
      <c r="R474" s="8">
        <f t="shared" si="122"/>
        <v>33569</v>
      </c>
      <c r="S474" s="9">
        <f t="shared" si="120"/>
        <v>42011.1993</v>
      </c>
      <c r="T474" s="36">
        <v>9991652</v>
      </c>
      <c r="U474" s="9">
        <f t="shared" si="123"/>
        <v>9991.652</v>
      </c>
      <c r="V474" s="9">
        <f t="shared" si="124"/>
        <v>32019.547299999998</v>
      </c>
      <c r="W474" s="8">
        <f t="shared" si="113"/>
        <v>640391</v>
      </c>
      <c r="X474" s="8">
        <f t="shared" si="114"/>
        <v>993367</v>
      </c>
      <c r="Y474" s="11">
        <v>0</v>
      </c>
      <c r="Z474" s="6">
        <v>0</v>
      </c>
      <c r="AA474" s="8">
        <f t="shared" si="115"/>
        <v>993367</v>
      </c>
      <c r="AB474" s="12">
        <v>0</v>
      </c>
      <c r="AC474" s="12">
        <v>0</v>
      </c>
      <c r="AD474" s="13">
        <f t="shared" si="116"/>
        <v>993367</v>
      </c>
      <c r="AE474" s="8" t="e">
        <f>IF(#REF!=0," ",#REF!)</f>
        <v>#REF!</v>
      </c>
      <c r="AF474" s="39" t="str">
        <f t="shared" si="117"/>
        <v xml:space="preserve"> </v>
      </c>
      <c r="AG474" s="40" t="str">
        <f t="shared" si="118"/>
        <v xml:space="preserve"> </v>
      </c>
    </row>
    <row r="475" spans="1:33" ht="15.95" customHeight="1">
      <c r="A475" s="37" t="s">
        <v>242</v>
      </c>
      <c r="B475" s="37" t="s">
        <v>801</v>
      </c>
      <c r="C475" s="37" t="s">
        <v>86</v>
      </c>
      <c r="D475" s="37" t="s">
        <v>811</v>
      </c>
      <c r="E475" s="5">
        <v>376.08</v>
      </c>
      <c r="F475" s="2">
        <f t="shared" si="119"/>
        <v>593454.24</v>
      </c>
      <c r="G475" s="35">
        <v>133401.33000000002</v>
      </c>
      <c r="H475" s="7">
        <v>21799</v>
      </c>
      <c r="I475" s="2">
        <f t="shared" si="121"/>
        <v>16349.25</v>
      </c>
      <c r="J475" s="38">
        <v>31960</v>
      </c>
      <c r="K475" s="38">
        <v>67124</v>
      </c>
      <c r="L475" s="38">
        <v>118981</v>
      </c>
      <c r="M475" s="38">
        <v>58365</v>
      </c>
      <c r="N475" s="2">
        <f t="shared" si="111"/>
        <v>426180.58</v>
      </c>
      <c r="O475" s="8">
        <f t="shared" si="112"/>
        <v>167274</v>
      </c>
      <c r="P475" s="30">
        <v>106</v>
      </c>
      <c r="Q475" s="30">
        <v>118</v>
      </c>
      <c r="R475" s="8">
        <f t="shared" si="122"/>
        <v>17386</v>
      </c>
      <c r="S475" s="9">
        <f t="shared" si="120"/>
        <v>27495.2088</v>
      </c>
      <c r="T475" s="36">
        <v>7426829</v>
      </c>
      <c r="U475" s="9">
        <f t="shared" si="123"/>
        <v>7426.8289999999997</v>
      </c>
      <c r="V475" s="9">
        <f t="shared" si="124"/>
        <v>20068.379800000002</v>
      </c>
      <c r="W475" s="8">
        <f t="shared" si="113"/>
        <v>401368</v>
      </c>
      <c r="X475" s="8">
        <f t="shared" si="114"/>
        <v>586028</v>
      </c>
      <c r="Y475" s="11">
        <v>0</v>
      </c>
      <c r="Z475" s="6">
        <v>0</v>
      </c>
      <c r="AA475" s="8">
        <f t="shared" si="115"/>
        <v>586028</v>
      </c>
      <c r="AB475" s="12">
        <v>0</v>
      </c>
      <c r="AC475" s="12">
        <v>0</v>
      </c>
      <c r="AD475" s="13">
        <f t="shared" si="116"/>
        <v>586028</v>
      </c>
      <c r="AE475" s="8" t="e">
        <f>IF(#REF!=0," ",#REF!)</f>
        <v>#REF!</v>
      </c>
      <c r="AF475" s="39" t="str">
        <f t="shared" si="117"/>
        <v xml:space="preserve"> </v>
      </c>
      <c r="AG475" s="40" t="str">
        <f t="shared" si="118"/>
        <v xml:space="preserve"> </v>
      </c>
    </row>
    <row r="476" spans="1:33" ht="15.95" customHeight="1">
      <c r="A476" s="37" t="s">
        <v>142</v>
      </c>
      <c r="B476" s="37" t="s">
        <v>812</v>
      </c>
      <c r="C476" s="37" t="s">
        <v>211</v>
      </c>
      <c r="D476" s="37" t="s">
        <v>813</v>
      </c>
      <c r="E476" s="5">
        <v>523.61</v>
      </c>
      <c r="F476" s="2">
        <f t="shared" si="119"/>
        <v>826256.58000000007</v>
      </c>
      <c r="G476" s="35">
        <v>116421.47</v>
      </c>
      <c r="H476" s="7">
        <v>21742</v>
      </c>
      <c r="I476" s="2">
        <f t="shared" si="121"/>
        <v>16306.5</v>
      </c>
      <c r="J476" s="38">
        <v>46152</v>
      </c>
      <c r="K476" s="38">
        <v>0</v>
      </c>
      <c r="L476" s="38">
        <v>0</v>
      </c>
      <c r="M476" s="38">
        <v>11719</v>
      </c>
      <c r="N476" s="2">
        <f t="shared" si="111"/>
        <v>190598.97</v>
      </c>
      <c r="O476" s="8">
        <f t="shared" si="112"/>
        <v>635658</v>
      </c>
      <c r="P476" s="30">
        <v>53</v>
      </c>
      <c r="Q476" s="30">
        <v>216</v>
      </c>
      <c r="R476" s="8">
        <f t="shared" si="122"/>
        <v>15913</v>
      </c>
      <c r="S476" s="9">
        <f t="shared" si="120"/>
        <v>38281.127099999998</v>
      </c>
      <c r="T476" s="36">
        <v>6848322</v>
      </c>
      <c r="U476" s="9">
        <f t="shared" si="123"/>
        <v>6848.3220000000001</v>
      </c>
      <c r="V476" s="9">
        <f t="shared" si="124"/>
        <v>31432.805099999998</v>
      </c>
      <c r="W476" s="8">
        <f t="shared" si="113"/>
        <v>628656</v>
      </c>
      <c r="X476" s="8">
        <f t="shared" si="114"/>
        <v>1280227</v>
      </c>
      <c r="Y476" s="11">
        <v>0</v>
      </c>
      <c r="Z476" s="6">
        <v>0</v>
      </c>
      <c r="AA476" s="8">
        <f t="shared" si="115"/>
        <v>1280227</v>
      </c>
      <c r="AB476" s="12">
        <v>0</v>
      </c>
      <c r="AC476" s="12">
        <v>0</v>
      </c>
      <c r="AD476" s="13">
        <f t="shared" si="116"/>
        <v>1280227</v>
      </c>
      <c r="AE476" s="8" t="e">
        <f>IF(#REF!=0," ",#REF!)</f>
        <v>#REF!</v>
      </c>
      <c r="AF476" s="39" t="str">
        <f t="shared" si="117"/>
        <v xml:space="preserve"> </v>
      </c>
      <c r="AG476" s="40" t="str">
        <f t="shared" si="118"/>
        <v xml:space="preserve"> </v>
      </c>
    </row>
    <row r="477" spans="1:33" ht="15.95" customHeight="1">
      <c r="A477" s="37" t="s">
        <v>142</v>
      </c>
      <c r="B477" s="37" t="s">
        <v>812</v>
      </c>
      <c r="C477" s="37" t="s">
        <v>106</v>
      </c>
      <c r="D477" s="37" t="s">
        <v>814</v>
      </c>
      <c r="E477" s="5">
        <v>246.33</v>
      </c>
      <c r="F477" s="2">
        <f t="shared" si="119"/>
        <v>388708.74</v>
      </c>
      <c r="G477" s="35">
        <v>48228.88</v>
      </c>
      <c r="H477" s="7">
        <v>9484</v>
      </c>
      <c r="I477" s="2">
        <f t="shared" si="121"/>
        <v>7113</v>
      </c>
      <c r="J477" s="38">
        <v>19980</v>
      </c>
      <c r="K477" s="38">
        <v>0</v>
      </c>
      <c r="L477" s="38">
        <v>0</v>
      </c>
      <c r="M477" s="38">
        <v>24832</v>
      </c>
      <c r="N477" s="2">
        <f t="shared" si="111"/>
        <v>100153.88</v>
      </c>
      <c r="O477" s="8">
        <f t="shared" si="112"/>
        <v>288555</v>
      </c>
      <c r="P477" s="30">
        <v>68</v>
      </c>
      <c r="Q477" s="30">
        <v>120</v>
      </c>
      <c r="R477" s="8">
        <f t="shared" si="122"/>
        <v>11342</v>
      </c>
      <c r="S477" s="9">
        <f t="shared" si="120"/>
        <v>18009.186300000001</v>
      </c>
      <c r="T477" s="36">
        <v>3048602</v>
      </c>
      <c r="U477" s="9">
        <f t="shared" si="123"/>
        <v>3048.6019999999999</v>
      </c>
      <c r="V477" s="9">
        <f t="shared" si="124"/>
        <v>14960.584300000002</v>
      </c>
      <c r="W477" s="8">
        <f t="shared" si="113"/>
        <v>299212</v>
      </c>
      <c r="X477" s="8">
        <f t="shared" si="114"/>
        <v>599109</v>
      </c>
      <c r="Y477" s="11">
        <v>0</v>
      </c>
      <c r="Z477" s="6">
        <v>0</v>
      </c>
      <c r="AA477" s="8">
        <f t="shared" si="115"/>
        <v>599109</v>
      </c>
      <c r="AB477" s="12">
        <v>0</v>
      </c>
      <c r="AC477" s="12">
        <v>0</v>
      </c>
      <c r="AD477" s="13">
        <f t="shared" si="116"/>
        <v>599109</v>
      </c>
      <c r="AE477" s="8" t="e">
        <f>IF(#REF!=0," ",#REF!)</f>
        <v>#REF!</v>
      </c>
      <c r="AF477" s="39" t="str">
        <f t="shared" si="117"/>
        <v xml:space="preserve"> </v>
      </c>
      <c r="AG477" s="40" t="str">
        <f t="shared" si="118"/>
        <v xml:space="preserve"> </v>
      </c>
    </row>
    <row r="478" spans="1:33" ht="15.95" customHeight="1">
      <c r="A478" s="37" t="s">
        <v>142</v>
      </c>
      <c r="B478" s="37" t="s">
        <v>812</v>
      </c>
      <c r="C478" s="37" t="s">
        <v>143</v>
      </c>
      <c r="D478" s="37" t="s">
        <v>815</v>
      </c>
      <c r="E478" s="5">
        <v>527.11</v>
      </c>
      <c r="F478" s="2">
        <f t="shared" si="119"/>
        <v>831779.58000000007</v>
      </c>
      <c r="G478" s="35">
        <v>50307.07</v>
      </c>
      <c r="H478" s="7">
        <v>21610</v>
      </c>
      <c r="I478" s="2">
        <f t="shared" si="121"/>
        <v>16207.5</v>
      </c>
      <c r="J478" s="38">
        <v>45810</v>
      </c>
      <c r="K478" s="38">
        <v>0</v>
      </c>
      <c r="L478" s="38">
        <v>0</v>
      </c>
      <c r="M478" s="38">
        <v>43653</v>
      </c>
      <c r="N478" s="2">
        <f t="shared" si="111"/>
        <v>155977.57</v>
      </c>
      <c r="O478" s="8">
        <f t="shared" si="112"/>
        <v>675802</v>
      </c>
      <c r="P478" s="30">
        <v>55</v>
      </c>
      <c r="Q478" s="30">
        <v>286</v>
      </c>
      <c r="R478" s="8">
        <f t="shared" si="122"/>
        <v>21865</v>
      </c>
      <c r="S478" s="9">
        <f t="shared" si="120"/>
        <v>38537.0121</v>
      </c>
      <c r="T478" s="36">
        <v>2973231</v>
      </c>
      <c r="U478" s="9">
        <f t="shared" si="123"/>
        <v>2973.2310000000002</v>
      </c>
      <c r="V478" s="9">
        <f t="shared" si="124"/>
        <v>35563.7811</v>
      </c>
      <c r="W478" s="8">
        <f t="shared" si="113"/>
        <v>711276</v>
      </c>
      <c r="X478" s="8">
        <f t="shared" si="114"/>
        <v>1408943</v>
      </c>
      <c r="Y478" s="11">
        <v>0</v>
      </c>
      <c r="Z478" s="6">
        <v>0</v>
      </c>
      <c r="AA478" s="8">
        <f t="shared" si="115"/>
        <v>1408943</v>
      </c>
      <c r="AB478" s="12">
        <v>0</v>
      </c>
      <c r="AC478" s="12">
        <v>0</v>
      </c>
      <c r="AD478" s="13">
        <f t="shared" si="116"/>
        <v>1408943</v>
      </c>
      <c r="AE478" s="8" t="e">
        <f>IF(#REF!=0," ",#REF!)</f>
        <v>#REF!</v>
      </c>
      <c r="AF478" s="39" t="str">
        <f t="shared" si="117"/>
        <v xml:space="preserve"> </v>
      </c>
      <c r="AG478" s="40" t="str">
        <f t="shared" si="118"/>
        <v xml:space="preserve"> </v>
      </c>
    </row>
    <row r="479" spans="1:33" ht="15.95" customHeight="1">
      <c r="A479" s="37" t="s">
        <v>142</v>
      </c>
      <c r="B479" s="37" t="s">
        <v>812</v>
      </c>
      <c r="C479" s="37" t="s">
        <v>210</v>
      </c>
      <c r="D479" s="37" t="s">
        <v>816</v>
      </c>
      <c r="E479" s="5">
        <v>407.2</v>
      </c>
      <c r="F479" s="2">
        <f t="shared" si="119"/>
        <v>642561.6</v>
      </c>
      <c r="G479" s="35">
        <v>28480.69</v>
      </c>
      <c r="H479" s="7">
        <v>15207</v>
      </c>
      <c r="I479" s="2">
        <f t="shared" si="121"/>
        <v>11405.25</v>
      </c>
      <c r="J479" s="38">
        <v>22920</v>
      </c>
      <c r="K479" s="38">
        <v>0</v>
      </c>
      <c r="L479" s="38">
        <v>0</v>
      </c>
      <c r="M479" s="38">
        <v>19494</v>
      </c>
      <c r="N479" s="2">
        <f t="shared" si="111"/>
        <v>82299.94</v>
      </c>
      <c r="O479" s="8">
        <f t="shared" si="112"/>
        <v>560262</v>
      </c>
      <c r="P479" s="30">
        <v>59</v>
      </c>
      <c r="Q479" s="30">
        <v>208</v>
      </c>
      <c r="R479" s="8">
        <f t="shared" si="122"/>
        <v>17058</v>
      </c>
      <c r="S479" s="9">
        <f t="shared" si="120"/>
        <v>29770.392</v>
      </c>
      <c r="T479" s="36">
        <v>1733618</v>
      </c>
      <c r="U479" s="9">
        <f t="shared" si="123"/>
        <v>1733.6179999999999</v>
      </c>
      <c r="V479" s="9">
        <f t="shared" si="124"/>
        <v>28036.774000000001</v>
      </c>
      <c r="W479" s="8">
        <f t="shared" si="113"/>
        <v>560735</v>
      </c>
      <c r="X479" s="8">
        <f t="shared" si="114"/>
        <v>1138055</v>
      </c>
      <c r="Y479" s="11">
        <v>0</v>
      </c>
      <c r="Z479" s="6">
        <v>0</v>
      </c>
      <c r="AA479" s="8">
        <f t="shared" si="115"/>
        <v>1138055</v>
      </c>
      <c r="AB479" s="12">
        <v>0</v>
      </c>
      <c r="AC479" s="12">
        <v>0</v>
      </c>
      <c r="AD479" s="13">
        <f t="shared" si="116"/>
        <v>1138055</v>
      </c>
      <c r="AE479" s="8" t="e">
        <f>IF(#REF!=0," ",#REF!)</f>
        <v>#REF!</v>
      </c>
      <c r="AF479" s="39" t="str">
        <f t="shared" si="117"/>
        <v xml:space="preserve"> </v>
      </c>
      <c r="AG479" s="40" t="str">
        <f t="shared" si="118"/>
        <v xml:space="preserve"> </v>
      </c>
    </row>
    <row r="480" spans="1:33" ht="15.95" customHeight="1">
      <c r="A480" s="37" t="s">
        <v>142</v>
      </c>
      <c r="B480" s="37" t="s">
        <v>812</v>
      </c>
      <c r="C480" s="37" t="s">
        <v>178</v>
      </c>
      <c r="D480" s="37" t="s">
        <v>817</v>
      </c>
      <c r="E480" s="5">
        <v>614.77</v>
      </c>
      <c r="F480" s="2">
        <f t="shared" si="119"/>
        <v>970107.05999999994</v>
      </c>
      <c r="G480" s="35">
        <v>13698.56</v>
      </c>
      <c r="H480" s="7">
        <v>25352</v>
      </c>
      <c r="I480" s="2">
        <f t="shared" si="121"/>
        <v>19014</v>
      </c>
      <c r="J480" s="38">
        <v>53548</v>
      </c>
      <c r="K480" s="38">
        <v>0</v>
      </c>
      <c r="L480" s="38">
        <v>0</v>
      </c>
      <c r="M480" s="38">
        <v>471</v>
      </c>
      <c r="N480" s="2">
        <f t="shared" si="111"/>
        <v>86731.56</v>
      </c>
      <c r="O480" s="8">
        <f t="shared" si="112"/>
        <v>883376</v>
      </c>
      <c r="P480" s="30">
        <v>0</v>
      </c>
      <c r="Q480" s="30">
        <v>0</v>
      </c>
      <c r="R480" s="8">
        <f t="shared" si="122"/>
        <v>0</v>
      </c>
      <c r="S480" s="9">
        <f t="shared" si="120"/>
        <v>44945.834699999999</v>
      </c>
      <c r="T480" s="36">
        <v>910203</v>
      </c>
      <c r="U480" s="9">
        <f t="shared" si="123"/>
        <v>910.20299999999997</v>
      </c>
      <c r="V480" s="9">
        <f t="shared" si="124"/>
        <v>44035.631699999998</v>
      </c>
      <c r="W480" s="8">
        <f t="shared" si="113"/>
        <v>880713</v>
      </c>
      <c r="X480" s="8">
        <f t="shared" si="114"/>
        <v>1764089</v>
      </c>
      <c r="Y480" s="11">
        <v>0</v>
      </c>
      <c r="Z480" s="6">
        <v>0</v>
      </c>
      <c r="AA480" s="8">
        <f t="shared" si="115"/>
        <v>1764089</v>
      </c>
      <c r="AB480" s="12">
        <v>0</v>
      </c>
      <c r="AC480" s="12">
        <v>0</v>
      </c>
      <c r="AD480" s="13">
        <f t="shared" si="116"/>
        <v>1764089</v>
      </c>
      <c r="AE480" s="8" t="e">
        <f>IF(#REF!=0," ",#REF!)</f>
        <v>#REF!</v>
      </c>
      <c r="AF480" s="39" t="str">
        <f t="shared" si="117"/>
        <v xml:space="preserve"> </v>
      </c>
      <c r="AG480" s="40" t="str">
        <f t="shared" si="118"/>
        <v xml:space="preserve"> </v>
      </c>
    </row>
    <row r="481" spans="1:33" ht="15.95" customHeight="1">
      <c r="A481" s="37" t="s">
        <v>142</v>
      </c>
      <c r="B481" s="37" t="s">
        <v>812</v>
      </c>
      <c r="C481" s="37" t="s">
        <v>51</v>
      </c>
      <c r="D481" s="37" t="s">
        <v>818</v>
      </c>
      <c r="E481" s="5">
        <v>3446.74</v>
      </c>
      <c r="F481" s="2">
        <f t="shared" si="119"/>
        <v>5438955.7199999997</v>
      </c>
      <c r="G481" s="35">
        <v>763146.48</v>
      </c>
      <c r="H481" s="7">
        <v>145755</v>
      </c>
      <c r="I481" s="2">
        <f t="shared" si="121"/>
        <v>109316.25</v>
      </c>
      <c r="J481" s="38">
        <v>305997</v>
      </c>
      <c r="K481" s="38">
        <v>14350</v>
      </c>
      <c r="L481" s="38">
        <v>663973</v>
      </c>
      <c r="M481" s="38">
        <v>67375</v>
      </c>
      <c r="N481" s="2">
        <f t="shared" si="111"/>
        <v>1924157.73</v>
      </c>
      <c r="O481" s="8">
        <f t="shared" si="112"/>
        <v>3514798</v>
      </c>
      <c r="P481" s="30">
        <v>46</v>
      </c>
      <c r="Q481" s="30">
        <v>1702</v>
      </c>
      <c r="R481" s="8">
        <f t="shared" si="122"/>
        <v>108826</v>
      </c>
      <c r="S481" s="9">
        <f t="shared" si="120"/>
        <v>251991.16140000001</v>
      </c>
      <c r="T481" s="36">
        <v>47488891</v>
      </c>
      <c r="U481" s="9">
        <f t="shared" si="123"/>
        <v>47488.891000000003</v>
      </c>
      <c r="V481" s="9">
        <f t="shared" si="124"/>
        <v>204502.27040000001</v>
      </c>
      <c r="W481" s="8">
        <f t="shared" si="113"/>
        <v>4090045</v>
      </c>
      <c r="X481" s="8">
        <f t="shared" si="114"/>
        <v>7713669</v>
      </c>
      <c r="Y481" s="11">
        <v>0</v>
      </c>
      <c r="Z481" s="6">
        <v>0</v>
      </c>
      <c r="AA481" s="8">
        <f t="shared" si="115"/>
        <v>7713669</v>
      </c>
      <c r="AB481" s="12">
        <v>0</v>
      </c>
      <c r="AC481" s="12">
        <v>0</v>
      </c>
      <c r="AD481" s="13">
        <f t="shared" si="116"/>
        <v>7713669</v>
      </c>
      <c r="AE481" s="8" t="e">
        <f>IF(#REF!=0," ",#REF!)</f>
        <v>#REF!</v>
      </c>
      <c r="AF481" s="39" t="str">
        <f t="shared" si="117"/>
        <v xml:space="preserve"> </v>
      </c>
      <c r="AG481" s="40" t="str">
        <f t="shared" si="118"/>
        <v xml:space="preserve"> </v>
      </c>
    </row>
    <row r="482" spans="1:33" ht="15.95" customHeight="1">
      <c r="A482" s="37" t="s">
        <v>142</v>
      </c>
      <c r="B482" s="37" t="s">
        <v>812</v>
      </c>
      <c r="C482" s="37" t="s">
        <v>192</v>
      </c>
      <c r="D482" s="37" t="s">
        <v>819</v>
      </c>
      <c r="E482" s="5">
        <v>1607.71</v>
      </c>
      <c r="F482" s="2">
        <f t="shared" si="119"/>
        <v>2536966.38</v>
      </c>
      <c r="G482" s="35">
        <v>257639.69</v>
      </c>
      <c r="H482" s="7">
        <v>71562</v>
      </c>
      <c r="I482" s="2">
        <f t="shared" si="121"/>
        <v>53671.5</v>
      </c>
      <c r="J482" s="38">
        <v>149994</v>
      </c>
      <c r="K482" s="38">
        <v>7050</v>
      </c>
      <c r="L482" s="38">
        <v>293263</v>
      </c>
      <c r="M482" s="38">
        <v>90324</v>
      </c>
      <c r="N482" s="2">
        <f t="shared" si="111"/>
        <v>851942.19</v>
      </c>
      <c r="O482" s="8">
        <f t="shared" si="112"/>
        <v>1685024</v>
      </c>
      <c r="P482" s="30">
        <v>55</v>
      </c>
      <c r="Q482" s="30">
        <v>869</v>
      </c>
      <c r="R482" s="8">
        <f t="shared" si="122"/>
        <v>66435</v>
      </c>
      <c r="S482" s="9">
        <f t="shared" si="120"/>
        <v>117539.6781</v>
      </c>
      <c r="T482" s="36">
        <v>15864513</v>
      </c>
      <c r="U482" s="9">
        <f t="shared" si="123"/>
        <v>15864.513000000001</v>
      </c>
      <c r="V482" s="9">
        <f t="shared" si="124"/>
        <v>101675.1651</v>
      </c>
      <c r="W482" s="8">
        <f t="shared" si="113"/>
        <v>2033503</v>
      </c>
      <c r="X482" s="8">
        <f t="shared" si="114"/>
        <v>3784962</v>
      </c>
      <c r="Y482" s="11">
        <v>0</v>
      </c>
      <c r="Z482" s="6">
        <v>0</v>
      </c>
      <c r="AA482" s="8">
        <f t="shared" si="115"/>
        <v>3784962</v>
      </c>
      <c r="AB482" s="12">
        <v>0</v>
      </c>
      <c r="AC482" s="12">
        <v>0</v>
      </c>
      <c r="AD482" s="13">
        <f t="shared" si="116"/>
        <v>3784962</v>
      </c>
      <c r="AE482" s="8" t="e">
        <f>IF(#REF!=0," ",#REF!)</f>
        <v>#REF!</v>
      </c>
      <c r="AF482" s="39" t="str">
        <f t="shared" si="117"/>
        <v xml:space="preserve"> </v>
      </c>
      <c r="AG482" s="40" t="str">
        <f t="shared" si="118"/>
        <v xml:space="preserve"> </v>
      </c>
    </row>
    <row r="483" spans="1:33" ht="15.95" customHeight="1">
      <c r="A483" s="37" t="s">
        <v>142</v>
      </c>
      <c r="B483" s="37" t="s">
        <v>812</v>
      </c>
      <c r="C483" s="37" t="s">
        <v>96</v>
      </c>
      <c r="D483" s="37" t="s">
        <v>820</v>
      </c>
      <c r="E483" s="5">
        <v>2733.13</v>
      </c>
      <c r="F483" s="2">
        <f t="shared" si="119"/>
        <v>4312879.1400000006</v>
      </c>
      <c r="G483" s="35">
        <v>424091.12</v>
      </c>
      <c r="H483" s="7">
        <v>121661</v>
      </c>
      <c r="I483" s="2">
        <f t="shared" si="121"/>
        <v>91245.75</v>
      </c>
      <c r="J483" s="38">
        <v>255770</v>
      </c>
      <c r="K483" s="38">
        <v>11970</v>
      </c>
      <c r="L483" s="38">
        <v>485022</v>
      </c>
      <c r="M483" s="38">
        <v>47576</v>
      </c>
      <c r="N483" s="2">
        <f t="shared" si="111"/>
        <v>1315674.8700000001</v>
      </c>
      <c r="O483" s="8">
        <f t="shared" si="112"/>
        <v>2997204</v>
      </c>
      <c r="P483" s="30">
        <v>48</v>
      </c>
      <c r="Q483" s="30">
        <v>1007</v>
      </c>
      <c r="R483" s="8">
        <f t="shared" si="122"/>
        <v>67187</v>
      </c>
      <c r="S483" s="9">
        <f t="shared" si="120"/>
        <v>199819.13430000001</v>
      </c>
      <c r="T483" s="36">
        <v>25906605</v>
      </c>
      <c r="U483" s="9">
        <f t="shared" si="123"/>
        <v>25906.605</v>
      </c>
      <c r="V483" s="9">
        <f t="shared" si="124"/>
        <v>173912.52929999999</v>
      </c>
      <c r="W483" s="8">
        <f t="shared" si="113"/>
        <v>3478251</v>
      </c>
      <c r="X483" s="8">
        <f t="shared" si="114"/>
        <v>6542642</v>
      </c>
      <c r="Y483" s="11">
        <v>0</v>
      </c>
      <c r="Z483" s="6">
        <v>0</v>
      </c>
      <c r="AA483" s="8">
        <f t="shared" si="115"/>
        <v>6542642</v>
      </c>
      <c r="AB483" s="12">
        <v>0</v>
      </c>
      <c r="AC483" s="12">
        <v>0</v>
      </c>
      <c r="AD483" s="13">
        <f t="shared" si="116"/>
        <v>6542642</v>
      </c>
      <c r="AE483" s="8" t="e">
        <f>IF(#REF!=0," ",#REF!)</f>
        <v>#REF!</v>
      </c>
      <c r="AF483" s="39" t="str">
        <f t="shared" si="117"/>
        <v xml:space="preserve"> </v>
      </c>
      <c r="AG483" s="40" t="str">
        <f t="shared" si="118"/>
        <v xml:space="preserve"> </v>
      </c>
    </row>
    <row r="484" spans="1:33" ht="15.95" customHeight="1">
      <c r="A484" s="37" t="s">
        <v>142</v>
      </c>
      <c r="B484" s="37" t="s">
        <v>812</v>
      </c>
      <c r="C484" s="37" t="s">
        <v>214</v>
      </c>
      <c r="D484" s="37" t="s">
        <v>821</v>
      </c>
      <c r="E484" s="5">
        <v>692.13</v>
      </c>
      <c r="F484" s="2">
        <f t="shared" si="119"/>
        <v>1092181.1399999999</v>
      </c>
      <c r="G484" s="35">
        <v>97968</v>
      </c>
      <c r="H484" s="7">
        <v>28311</v>
      </c>
      <c r="I484" s="2">
        <f t="shared" si="121"/>
        <v>21233.25</v>
      </c>
      <c r="J484" s="38">
        <v>59727</v>
      </c>
      <c r="K484" s="38">
        <v>2801</v>
      </c>
      <c r="L484" s="38">
        <v>93078</v>
      </c>
      <c r="M484" s="38">
        <v>23506</v>
      </c>
      <c r="N484" s="2">
        <f t="shared" si="111"/>
        <v>298313.25</v>
      </c>
      <c r="O484" s="8">
        <f t="shared" si="112"/>
        <v>793868</v>
      </c>
      <c r="P484" s="30">
        <v>57</v>
      </c>
      <c r="Q484" s="30">
        <v>305</v>
      </c>
      <c r="R484" s="8">
        <f t="shared" si="122"/>
        <v>24165</v>
      </c>
      <c r="S484" s="9">
        <f t="shared" si="120"/>
        <v>50601.624300000003</v>
      </c>
      <c r="T484" s="36">
        <v>5915942</v>
      </c>
      <c r="U484" s="9">
        <f t="shared" si="123"/>
        <v>5915.942</v>
      </c>
      <c r="V484" s="9">
        <f t="shared" si="124"/>
        <v>44685.6823</v>
      </c>
      <c r="W484" s="8">
        <f t="shared" si="113"/>
        <v>893714</v>
      </c>
      <c r="X484" s="8">
        <f t="shared" si="114"/>
        <v>1711747</v>
      </c>
      <c r="Y484" s="11">
        <v>0</v>
      </c>
      <c r="Z484" s="6">
        <v>0</v>
      </c>
      <c r="AA484" s="8">
        <f t="shared" si="115"/>
        <v>1711747</v>
      </c>
      <c r="AB484" s="12">
        <v>0</v>
      </c>
      <c r="AC484" s="12">
        <v>0</v>
      </c>
      <c r="AD484" s="13">
        <f t="shared" si="116"/>
        <v>1711747</v>
      </c>
      <c r="AE484" s="8" t="e">
        <f>IF(#REF!=0," ",#REF!)</f>
        <v>#REF!</v>
      </c>
      <c r="AF484" s="39" t="str">
        <f t="shared" si="117"/>
        <v xml:space="preserve"> </v>
      </c>
      <c r="AG484" s="40" t="str">
        <f t="shared" si="118"/>
        <v xml:space="preserve"> </v>
      </c>
    </row>
    <row r="485" spans="1:33" ht="15.95" customHeight="1">
      <c r="A485" s="37" t="s">
        <v>142</v>
      </c>
      <c r="B485" s="37" t="s">
        <v>812</v>
      </c>
      <c r="C485" s="37" t="s">
        <v>230</v>
      </c>
      <c r="D485" s="37" t="s">
        <v>822</v>
      </c>
      <c r="E485" s="5">
        <v>1838.59</v>
      </c>
      <c r="F485" s="2">
        <f t="shared" si="119"/>
        <v>2901295.02</v>
      </c>
      <c r="G485" s="35">
        <v>323854</v>
      </c>
      <c r="H485" s="7">
        <v>83169</v>
      </c>
      <c r="I485" s="2">
        <f t="shared" si="121"/>
        <v>62376.75</v>
      </c>
      <c r="J485" s="38">
        <v>174029</v>
      </c>
      <c r="K485" s="38">
        <v>8193</v>
      </c>
      <c r="L485" s="38">
        <v>376952</v>
      </c>
      <c r="M485" s="38">
        <v>27690</v>
      </c>
      <c r="N485" s="2">
        <f t="shared" si="111"/>
        <v>973094.75</v>
      </c>
      <c r="O485" s="8">
        <f t="shared" si="112"/>
        <v>1928200</v>
      </c>
      <c r="P485" s="30">
        <v>33</v>
      </c>
      <c r="Q485" s="30">
        <v>848</v>
      </c>
      <c r="R485" s="8">
        <f t="shared" si="122"/>
        <v>38898</v>
      </c>
      <c r="S485" s="9">
        <f t="shared" si="120"/>
        <v>134419.3149</v>
      </c>
      <c r="T485" s="36">
        <v>20329818</v>
      </c>
      <c r="U485" s="9">
        <f t="shared" si="123"/>
        <v>20329.817999999999</v>
      </c>
      <c r="V485" s="9">
        <f t="shared" si="124"/>
        <v>114089.4969</v>
      </c>
      <c r="W485" s="8">
        <f t="shared" si="113"/>
        <v>2281790</v>
      </c>
      <c r="X485" s="8">
        <f t="shared" si="114"/>
        <v>4248888</v>
      </c>
      <c r="Y485" s="11">
        <v>0</v>
      </c>
      <c r="Z485" s="6">
        <v>0</v>
      </c>
      <c r="AA485" s="8">
        <f t="shared" si="115"/>
        <v>4248888</v>
      </c>
      <c r="AB485" s="12">
        <v>0</v>
      </c>
      <c r="AC485" s="12">
        <v>0</v>
      </c>
      <c r="AD485" s="13">
        <f t="shared" si="116"/>
        <v>4248888</v>
      </c>
      <c r="AE485" s="8" t="e">
        <f>IF(#REF!=0," ",#REF!)</f>
        <v>#REF!</v>
      </c>
      <c r="AF485" s="39" t="str">
        <f t="shared" si="117"/>
        <v xml:space="preserve"> </v>
      </c>
      <c r="AG485" s="40" t="str">
        <f t="shared" si="118"/>
        <v xml:space="preserve"> </v>
      </c>
    </row>
    <row r="486" spans="1:33" ht="15.95" customHeight="1">
      <c r="A486" s="37" t="s">
        <v>142</v>
      </c>
      <c r="B486" s="37" t="s">
        <v>812</v>
      </c>
      <c r="C486" s="37" t="s">
        <v>193</v>
      </c>
      <c r="D486" s="37" t="s">
        <v>823</v>
      </c>
      <c r="E486" s="5">
        <v>898.21</v>
      </c>
      <c r="F486" s="2">
        <f t="shared" si="119"/>
        <v>1417375.3800000001</v>
      </c>
      <c r="G486" s="35">
        <v>252602.29</v>
      </c>
      <c r="H486" s="7">
        <v>39448</v>
      </c>
      <c r="I486" s="2">
        <f t="shared" si="121"/>
        <v>29586</v>
      </c>
      <c r="J486" s="38">
        <v>82822</v>
      </c>
      <c r="K486" s="38">
        <v>3883</v>
      </c>
      <c r="L486" s="38">
        <v>178056</v>
      </c>
      <c r="M486" s="38">
        <v>64691</v>
      </c>
      <c r="N486" s="2">
        <f t="shared" si="111"/>
        <v>611640.29</v>
      </c>
      <c r="O486" s="8">
        <f t="shared" si="112"/>
        <v>805735</v>
      </c>
      <c r="P486" s="30">
        <v>64</v>
      </c>
      <c r="Q486" s="30">
        <v>317</v>
      </c>
      <c r="R486" s="8">
        <f t="shared" si="122"/>
        <v>28200</v>
      </c>
      <c r="S486" s="9">
        <f t="shared" si="120"/>
        <v>65668.133100000006</v>
      </c>
      <c r="T486" s="36">
        <v>15914711</v>
      </c>
      <c r="U486" s="9">
        <f t="shared" si="123"/>
        <v>15914.710999999999</v>
      </c>
      <c r="V486" s="9">
        <f t="shared" si="124"/>
        <v>49753.422100000011</v>
      </c>
      <c r="W486" s="8">
        <f t="shared" si="113"/>
        <v>995068</v>
      </c>
      <c r="X486" s="8">
        <f t="shared" si="114"/>
        <v>1829003</v>
      </c>
      <c r="Y486" s="11">
        <v>0</v>
      </c>
      <c r="Z486" s="6">
        <v>0</v>
      </c>
      <c r="AA486" s="8">
        <f t="shared" si="115"/>
        <v>1829003</v>
      </c>
      <c r="AB486" s="12">
        <v>0</v>
      </c>
      <c r="AC486" s="12">
        <v>0</v>
      </c>
      <c r="AD486" s="13">
        <f t="shared" si="116"/>
        <v>1829003</v>
      </c>
      <c r="AE486" s="8" t="e">
        <f>IF(#REF!=0," ",#REF!)</f>
        <v>#REF!</v>
      </c>
      <c r="AF486" s="39" t="str">
        <f t="shared" si="117"/>
        <v xml:space="preserve"> </v>
      </c>
      <c r="AG486" s="40" t="str">
        <f t="shared" si="118"/>
        <v xml:space="preserve"> </v>
      </c>
    </row>
    <row r="487" spans="1:33" ht="15.95" customHeight="1">
      <c r="A487" s="37" t="s">
        <v>142</v>
      </c>
      <c r="B487" s="37" t="s">
        <v>812</v>
      </c>
      <c r="C487" s="37" t="s">
        <v>56</v>
      </c>
      <c r="D487" s="37" t="s">
        <v>824</v>
      </c>
      <c r="E487" s="5">
        <v>826.7</v>
      </c>
      <c r="F487" s="2">
        <f t="shared" si="119"/>
        <v>1304532.6000000001</v>
      </c>
      <c r="G487" s="35">
        <v>123726.21</v>
      </c>
      <c r="H487" s="7">
        <v>35389</v>
      </c>
      <c r="I487" s="2">
        <f t="shared" si="121"/>
        <v>26541.75</v>
      </c>
      <c r="J487" s="38">
        <v>74096</v>
      </c>
      <c r="K487" s="38">
        <v>3489</v>
      </c>
      <c r="L487" s="38">
        <v>125708</v>
      </c>
      <c r="M487" s="38">
        <v>33970</v>
      </c>
      <c r="N487" s="2">
        <f t="shared" si="111"/>
        <v>387530.96</v>
      </c>
      <c r="O487" s="8">
        <f t="shared" si="112"/>
        <v>917002</v>
      </c>
      <c r="P487" s="30">
        <v>33</v>
      </c>
      <c r="Q487" s="30">
        <v>512</v>
      </c>
      <c r="R487" s="8">
        <f t="shared" si="122"/>
        <v>23485</v>
      </c>
      <c r="S487" s="9">
        <f t="shared" si="120"/>
        <v>60440.036999999997</v>
      </c>
      <c r="T487" s="36">
        <v>7342802</v>
      </c>
      <c r="U487" s="9">
        <f t="shared" si="123"/>
        <v>7342.8019999999997</v>
      </c>
      <c r="V487" s="9">
        <f t="shared" si="124"/>
        <v>53097.235000000001</v>
      </c>
      <c r="W487" s="8">
        <f t="shared" si="113"/>
        <v>1061945</v>
      </c>
      <c r="X487" s="8">
        <f t="shared" si="114"/>
        <v>2002432</v>
      </c>
      <c r="Y487" s="11">
        <v>0</v>
      </c>
      <c r="Z487" s="6">
        <v>0</v>
      </c>
      <c r="AA487" s="8">
        <f t="shared" si="115"/>
        <v>2002432</v>
      </c>
      <c r="AB487" s="12">
        <v>0</v>
      </c>
      <c r="AC487" s="12">
        <v>0</v>
      </c>
      <c r="AD487" s="13">
        <f t="shared" si="116"/>
        <v>2002432</v>
      </c>
      <c r="AE487" s="8" t="e">
        <f>IF(#REF!=0," ",#REF!)</f>
        <v>#REF!</v>
      </c>
      <c r="AF487" s="39" t="str">
        <f t="shared" si="117"/>
        <v xml:space="preserve"> </v>
      </c>
      <c r="AG487" s="40" t="str">
        <f t="shared" si="118"/>
        <v xml:space="preserve"> </v>
      </c>
    </row>
    <row r="488" spans="1:33" ht="15.95" customHeight="1">
      <c r="A488" s="37" t="s">
        <v>107</v>
      </c>
      <c r="B488" s="37" t="s">
        <v>825</v>
      </c>
      <c r="C488" s="37" t="s">
        <v>108</v>
      </c>
      <c r="D488" s="37" t="s">
        <v>826</v>
      </c>
      <c r="E488" s="5">
        <v>255.01</v>
      </c>
      <c r="F488" s="2">
        <f t="shared" si="119"/>
        <v>402405.77999999997</v>
      </c>
      <c r="G488" s="35">
        <v>59669.659999999996</v>
      </c>
      <c r="H488" s="7">
        <v>19115</v>
      </c>
      <c r="I488" s="2">
        <f t="shared" si="121"/>
        <v>14336.25</v>
      </c>
      <c r="J488" s="38">
        <v>19809</v>
      </c>
      <c r="K488" s="38">
        <v>0</v>
      </c>
      <c r="L488" s="38">
        <v>0</v>
      </c>
      <c r="M488" s="38">
        <v>38773</v>
      </c>
      <c r="N488" s="2">
        <f t="shared" si="111"/>
        <v>132587.91</v>
      </c>
      <c r="O488" s="8">
        <f t="shared" si="112"/>
        <v>269818</v>
      </c>
      <c r="P488" s="30">
        <v>75</v>
      </c>
      <c r="Q488" s="30">
        <v>133</v>
      </c>
      <c r="R488" s="8">
        <f t="shared" si="122"/>
        <v>13865</v>
      </c>
      <c r="S488" s="9">
        <f t="shared" si="120"/>
        <v>18643.7811</v>
      </c>
      <c r="T488" s="36">
        <v>3679142</v>
      </c>
      <c r="U488" s="9">
        <f t="shared" si="123"/>
        <v>3679.1419999999998</v>
      </c>
      <c r="V488" s="9">
        <f t="shared" si="124"/>
        <v>14964.6391</v>
      </c>
      <c r="W488" s="8">
        <f t="shared" si="113"/>
        <v>299293</v>
      </c>
      <c r="X488" s="8">
        <f t="shared" si="114"/>
        <v>582976</v>
      </c>
      <c r="Y488" s="11">
        <v>0</v>
      </c>
      <c r="Z488" s="6">
        <v>0</v>
      </c>
      <c r="AA488" s="8">
        <f t="shared" si="115"/>
        <v>582976</v>
      </c>
      <c r="AB488" s="12">
        <v>0</v>
      </c>
      <c r="AC488" s="12">
        <v>0</v>
      </c>
      <c r="AD488" s="13">
        <f t="shared" si="116"/>
        <v>582976</v>
      </c>
      <c r="AE488" s="8" t="e">
        <f>IF(#REF!=0," ",#REF!)</f>
        <v>#REF!</v>
      </c>
      <c r="AF488" s="39" t="str">
        <f t="shared" si="117"/>
        <v xml:space="preserve"> </v>
      </c>
      <c r="AG488" s="40" t="str">
        <f t="shared" si="118"/>
        <v xml:space="preserve"> </v>
      </c>
    </row>
    <row r="489" spans="1:33" ht="15.95" customHeight="1">
      <c r="A489" s="37" t="s">
        <v>107</v>
      </c>
      <c r="B489" s="37" t="s">
        <v>825</v>
      </c>
      <c r="C489" s="37" t="s">
        <v>51</v>
      </c>
      <c r="D489" s="37" t="s">
        <v>827</v>
      </c>
      <c r="E489" s="5">
        <v>5852.75</v>
      </c>
      <c r="F489" s="2">
        <f t="shared" si="119"/>
        <v>9235639.5</v>
      </c>
      <c r="G489" s="35">
        <v>2337974.31</v>
      </c>
      <c r="H489" s="7">
        <v>528001</v>
      </c>
      <c r="I489" s="2">
        <f t="shared" si="121"/>
        <v>396000.75</v>
      </c>
      <c r="J489" s="38">
        <v>551819</v>
      </c>
      <c r="K489" s="38">
        <v>1503759</v>
      </c>
      <c r="L489" s="38">
        <v>1557637</v>
      </c>
      <c r="M489" s="38">
        <v>66929</v>
      </c>
      <c r="N489" s="2">
        <f t="shared" si="111"/>
        <v>6414119.0600000005</v>
      </c>
      <c r="O489" s="8">
        <f t="shared" si="112"/>
        <v>2821520</v>
      </c>
      <c r="P489" s="30">
        <v>33</v>
      </c>
      <c r="Q489" s="30">
        <v>2262</v>
      </c>
      <c r="R489" s="8">
        <f t="shared" si="122"/>
        <v>103758</v>
      </c>
      <c r="S489" s="9">
        <f t="shared" si="120"/>
        <v>427894.55249999999</v>
      </c>
      <c r="T489" s="36">
        <v>148726101</v>
      </c>
      <c r="U489" s="9">
        <f t="shared" si="123"/>
        <v>148726.101</v>
      </c>
      <c r="V489" s="9">
        <f t="shared" si="124"/>
        <v>279168.45149999997</v>
      </c>
      <c r="W489" s="8">
        <f t="shared" si="113"/>
        <v>5583369</v>
      </c>
      <c r="X489" s="8">
        <f t="shared" si="114"/>
        <v>8508647</v>
      </c>
      <c r="Y489" s="11">
        <v>0</v>
      </c>
      <c r="Z489" s="6">
        <v>0</v>
      </c>
      <c r="AA489" s="8">
        <f t="shared" si="115"/>
        <v>8508647</v>
      </c>
      <c r="AB489" s="12">
        <v>0</v>
      </c>
      <c r="AC489" s="12">
        <v>0</v>
      </c>
      <c r="AD489" s="13">
        <f t="shared" si="116"/>
        <v>8508647</v>
      </c>
      <c r="AE489" s="8" t="e">
        <f>IF(#REF!=0," ",#REF!)</f>
        <v>#REF!</v>
      </c>
      <c r="AF489" s="39" t="str">
        <f t="shared" si="117"/>
        <v xml:space="preserve"> </v>
      </c>
      <c r="AG489" s="40" t="str">
        <f t="shared" si="118"/>
        <v xml:space="preserve"> </v>
      </c>
    </row>
    <row r="490" spans="1:33" ht="15.95" customHeight="1">
      <c r="A490" s="37" t="s">
        <v>107</v>
      </c>
      <c r="B490" s="37" t="s">
        <v>825</v>
      </c>
      <c r="C490" s="37" t="s">
        <v>192</v>
      </c>
      <c r="D490" s="37" t="s">
        <v>828</v>
      </c>
      <c r="E490" s="5">
        <v>1783.03</v>
      </c>
      <c r="F490" s="2">
        <f t="shared" si="119"/>
        <v>2813621.34</v>
      </c>
      <c r="G490" s="35">
        <v>440573.99</v>
      </c>
      <c r="H490" s="7">
        <v>157234</v>
      </c>
      <c r="I490" s="2">
        <f t="shared" si="121"/>
        <v>117925.5</v>
      </c>
      <c r="J490" s="38">
        <v>161705</v>
      </c>
      <c r="K490" s="38">
        <v>442281</v>
      </c>
      <c r="L490" s="38">
        <v>412618</v>
      </c>
      <c r="M490" s="38">
        <v>162316</v>
      </c>
      <c r="N490" s="2">
        <f t="shared" si="111"/>
        <v>1737419.49</v>
      </c>
      <c r="O490" s="8">
        <f t="shared" si="112"/>
        <v>1076202</v>
      </c>
      <c r="P490" s="30">
        <v>64</v>
      </c>
      <c r="Q490" s="30">
        <v>892</v>
      </c>
      <c r="R490" s="8">
        <f t="shared" si="122"/>
        <v>79352</v>
      </c>
      <c r="S490" s="9">
        <f t="shared" si="120"/>
        <v>130357.3233</v>
      </c>
      <c r="T490" s="36">
        <v>28113967</v>
      </c>
      <c r="U490" s="9">
        <f t="shared" si="123"/>
        <v>28113.967000000001</v>
      </c>
      <c r="V490" s="9">
        <f t="shared" si="124"/>
        <v>102243.3563</v>
      </c>
      <c r="W490" s="8">
        <f t="shared" si="113"/>
        <v>2044867</v>
      </c>
      <c r="X490" s="8">
        <f t="shared" si="114"/>
        <v>3200421</v>
      </c>
      <c r="Y490" s="11">
        <v>0</v>
      </c>
      <c r="Z490" s="6">
        <v>0</v>
      </c>
      <c r="AA490" s="8">
        <f t="shared" si="115"/>
        <v>3200421</v>
      </c>
      <c r="AB490" s="12">
        <v>0</v>
      </c>
      <c r="AC490" s="12">
        <v>0</v>
      </c>
      <c r="AD490" s="13">
        <f t="shared" si="116"/>
        <v>3200421</v>
      </c>
      <c r="AE490" s="8" t="e">
        <f>IF(#REF!=0," ",#REF!)</f>
        <v>#REF!</v>
      </c>
      <c r="AF490" s="39" t="str">
        <f t="shared" si="117"/>
        <v xml:space="preserve"> </v>
      </c>
      <c r="AG490" s="40" t="str">
        <f t="shared" si="118"/>
        <v xml:space="preserve"> </v>
      </c>
    </row>
    <row r="491" spans="1:33" ht="15.95" customHeight="1">
      <c r="A491" s="37" t="s">
        <v>107</v>
      </c>
      <c r="B491" s="37" t="s">
        <v>825</v>
      </c>
      <c r="C491" s="37" t="s">
        <v>96</v>
      </c>
      <c r="D491" s="37" t="s">
        <v>829</v>
      </c>
      <c r="E491" s="5">
        <v>2072.69</v>
      </c>
      <c r="F491" s="2">
        <f t="shared" si="119"/>
        <v>3270704.8200000003</v>
      </c>
      <c r="G491" s="35">
        <v>605821.70000000007</v>
      </c>
      <c r="H491" s="7">
        <v>179089</v>
      </c>
      <c r="I491" s="2">
        <f t="shared" si="121"/>
        <v>134316.75</v>
      </c>
      <c r="J491" s="38">
        <v>186057</v>
      </c>
      <c r="K491" s="38">
        <v>508334</v>
      </c>
      <c r="L491" s="38">
        <v>542896</v>
      </c>
      <c r="M491" s="38">
        <v>46302</v>
      </c>
      <c r="N491" s="2">
        <f t="shared" si="111"/>
        <v>2023727.4500000002</v>
      </c>
      <c r="O491" s="8">
        <f t="shared" si="112"/>
        <v>1246977</v>
      </c>
      <c r="P491" s="30">
        <v>33</v>
      </c>
      <c r="Q491" s="30">
        <v>749</v>
      </c>
      <c r="R491" s="8">
        <f t="shared" si="122"/>
        <v>34357</v>
      </c>
      <c r="S491" s="9">
        <f t="shared" si="120"/>
        <v>151534.3659</v>
      </c>
      <c r="T491" s="36">
        <v>38375573</v>
      </c>
      <c r="U491" s="9">
        <f t="shared" si="123"/>
        <v>38375.572999999997</v>
      </c>
      <c r="V491" s="9">
        <f t="shared" si="124"/>
        <v>113158.7929</v>
      </c>
      <c r="W491" s="8">
        <f t="shared" si="113"/>
        <v>2263176</v>
      </c>
      <c r="X491" s="8">
        <f t="shared" si="114"/>
        <v>3544510</v>
      </c>
      <c r="Y491" s="11">
        <v>0</v>
      </c>
      <c r="Z491" s="6">
        <v>0</v>
      </c>
      <c r="AA491" s="8">
        <f t="shared" si="115"/>
        <v>3544510</v>
      </c>
      <c r="AB491" s="12">
        <v>0</v>
      </c>
      <c r="AC491" s="12">
        <v>0</v>
      </c>
      <c r="AD491" s="13">
        <f t="shared" si="116"/>
        <v>3544510</v>
      </c>
      <c r="AE491" s="8" t="e">
        <f>IF(#REF!=0," ",#REF!)</f>
        <v>#REF!</v>
      </c>
      <c r="AF491" s="39" t="str">
        <f t="shared" si="117"/>
        <v xml:space="preserve"> </v>
      </c>
      <c r="AG491" s="40" t="str">
        <f t="shared" si="118"/>
        <v xml:space="preserve"> </v>
      </c>
    </row>
    <row r="492" spans="1:33" ht="15.95" customHeight="1">
      <c r="A492" s="37" t="s">
        <v>107</v>
      </c>
      <c r="B492" s="37" t="s">
        <v>825</v>
      </c>
      <c r="C492" s="37" t="s">
        <v>86</v>
      </c>
      <c r="D492" s="37" t="s">
        <v>830</v>
      </c>
      <c r="E492" s="5">
        <v>828.94</v>
      </c>
      <c r="F492" s="2">
        <f t="shared" si="119"/>
        <v>1308067.32</v>
      </c>
      <c r="G492" s="35">
        <v>434392.63999999996</v>
      </c>
      <c r="H492" s="7">
        <v>59375</v>
      </c>
      <c r="I492" s="2">
        <f t="shared" si="121"/>
        <v>44531.25</v>
      </c>
      <c r="J492" s="38">
        <v>61913</v>
      </c>
      <c r="K492" s="38">
        <v>169408</v>
      </c>
      <c r="L492" s="38">
        <v>237107</v>
      </c>
      <c r="M492" s="38">
        <v>234545</v>
      </c>
      <c r="N492" s="2">
        <f t="shared" si="111"/>
        <v>1181896.8899999999</v>
      </c>
      <c r="O492" s="8">
        <f t="shared" si="112"/>
        <v>126170</v>
      </c>
      <c r="P492" s="30">
        <v>92</v>
      </c>
      <c r="Q492" s="30">
        <v>273</v>
      </c>
      <c r="R492" s="8">
        <f t="shared" si="122"/>
        <v>34911</v>
      </c>
      <c r="S492" s="9">
        <f t="shared" si="120"/>
        <v>60603.803399999997</v>
      </c>
      <c r="T492" s="36">
        <v>27632445</v>
      </c>
      <c r="U492" s="9">
        <f t="shared" si="123"/>
        <v>27632.445</v>
      </c>
      <c r="V492" s="9">
        <f t="shared" si="124"/>
        <v>32971.358399999997</v>
      </c>
      <c r="W492" s="8">
        <f t="shared" si="113"/>
        <v>659427</v>
      </c>
      <c r="X492" s="8">
        <f t="shared" si="114"/>
        <v>820508</v>
      </c>
      <c r="Y492" s="11">
        <v>0</v>
      </c>
      <c r="Z492" s="6">
        <v>0</v>
      </c>
      <c r="AA492" s="8">
        <f t="shared" si="115"/>
        <v>820508</v>
      </c>
      <c r="AB492" s="12">
        <v>0</v>
      </c>
      <c r="AC492" s="12">
        <v>0</v>
      </c>
      <c r="AD492" s="13">
        <f t="shared" si="116"/>
        <v>820508</v>
      </c>
      <c r="AE492" s="8" t="e">
        <f>IF(#REF!=0," ",#REF!)</f>
        <v>#REF!</v>
      </c>
      <c r="AF492" s="39" t="str">
        <f t="shared" si="117"/>
        <v xml:space="preserve"> </v>
      </c>
      <c r="AG492" s="40" t="str">
        <f t="shared" si="118"/>
        <v xml:space="preserve"> </v>
      </c>
    </row>
    <row r="493" spans="1:33" ht="15.95" customHeight="1">
      <c r="A493" s="37" t="s">
        <v>107</v>
      </c>
      <c r="B493" s="37" t="s">
        <v>825</v>
      </c>
      <c r="C493" s="37" t="s">
        <v>135</v>
      </c>
      <c r="D493" s="37" t="s">
        <v>831</v>
      </c>
      <c r="E493" s="5">
        <v>739.83</v>
      </c>
      <c r="F493" s="2">
        <f t="shared" si="119"/>
        <v>1167451.74</v>
      </c>
      <c r="G493" s="35">
        <v>190689.45</v>
      </c>
      <c r="H493" s="7">
        <v>71825</v>
      </c>
      <c r="I493" s="2">
        <f t="shared" si="121"/>
        <v>53868.75</v>
      </c>
      <c r="J493" s="38">
        <v>74903</v>
      </c>
      <c r="K493" s="38">
        <v>204637</v>
      </c>
      <c r="L493" s="38">
        <v>201204</v>
      </c>
      <c r="M493" s="38">
        <v>67136</v>
      </c>
      <c r="N493" s="2">
        <f t="shared" si="111"/>
        <v>792438.2</v>
      </c>
      <c r="O493" s="8">
        <f t="shared" si="112"/>
        <v>375014</v>
      </c>
      <c r="P493" s="30">
        <v>64</v>
      </c>
      <c r="Q493" s="30">
        <v>464</v>
      </c>
      <c r="R493" s="8">
        <f t="shared" si="122"/>
        <v>41277</v>
      </c>
      <c r="S493" s="9">
        <f t="shared" si="120"/>
        <v>54088.971299999997</v>
      </c>
      <c r="T493" s="36">
        <v>11537532</v>
      </c>
      <c r="U493" s="9">
        <f t="shared" si="123"/>
        <v>11537.531999999999</v>
      </c>
      <c r="V493" s="9">
        <f t="shared" si="124"/>
        <v>42551.439299999998</v>
      </c>
      <c r="W493" s="8">
        <f t="shared" si="113"/>
        <v>851029</v>
      </c>
      <c r="X493" s="8">
        <f t="shared" si="114"/>
        <v>1267320</v>
      </c>
      <c r="Y493" s="11">
        <v>0</v>
      </c>
      <c r="Z493" s="6">
        <v>0</v>
      </c>
      <c r="AA493" s="8">
        <f t="shared" si="115"/>
        <v>1267320</v>
      </c>
      <c r="AB493" s="12">
        <v>0</v>
      </c>
      <c r="AC493" s="12">
        <v>0</v>
      </c>
      <c r="AD493" s="13">
        <f t="shared" si="116"/>
        <v>1267320</v>
      </c>
      <c r="AE493" s="8" t="e">
        <f>IF(#REF!=0," ",#REF!)</f>
        <v>#REF!</v>
      </c>
      <c r="AF493" s="39" t="str">
        <f t="shared" si="117"/>
        <v xml:space="preserve"> </v>
      </c>
      <c r="AG493" s="40" t="str">
        <f t="shared" si="118"/>
        <v xml:space="preserve"> </v>
      </c>
    </row>
    <row r="494" spans="1:33" ht="15.95" customHeight="1">
      <c r="A494" s="37" t="s">
        <v>107</v>
      </c>
      <c r="B494" s="37" t="s">
        <v>825</v>
      </c>
      <c r="C494" s="37" t="s">
        <v>175</v>
      </c>
      <c r="D494" s="37" t="s">
        <v>832</v>
      </c>
      <c r="E494" s="5">
        <v>624.99</v>
      </c>
      <c r="F494" s="2">
        <f t="shared" si="119"/>
        <v>986234.22</v>
      </c>
      <c r="G494" s="35">
        <v>216537.75999999998</v>
      </c>
      <c r="H494" s="7">
        <v>60946</v>
      </c>
      <c r="I494" s="2">
        <f t="shared" si="121"/>
        <v>45709.5</v>
      </c>
      <c r="J494" s="38">
        <v>63724</v>
      </c>
      <c r="K494" s="38">
        <v>173639</v>
      </c>
      <c r="L494" s="38">
        <v>122837</v>
      </c>
      <c r="M494" s="38">
        <v>72409</v>
      </c>
      <c r="N494" s="2">
        <f t="shared" si="111"/>
        <v>694856.26</v>
      </c>
      <c r="O494" s="8">
        <f t="shared" si="112"/>
        <v>291378</v>
      </c>
      <c r="P494" s="30">
        <v>68</v>
      </c>
      <c r="Q494" s="30">
        <v>359</v>
      </c>
      <c r="R494" s="8">
        <f t="shared" si="122"/>
        <v>33933</v>
      </c>
      <c r="S494" s="9">
        <f t="shared" si="120"/>
        <v>45693.018900000003</v>
      </c>
      <c r="T494" s="36">
        <v>13259854</v>
      </c>
      <c r="U494" s="9">
        <f t="shared" si="123"/>
        <v>13259.853999999999</v>
      </c>
      <c r="V494" s="9">
        <f t="shared" si="124"/>
        <v>32433.164900000003</v>
      </c>
      <c r="W494" s="8">
        <f t="shared" si="113"/>
        <v>648663</v>
      </c>
      <c r="X494" s="8">
        <f t="shared" si="114"/>
        <v>973974</v>
      </c>
      <c r="Y494" s="11">
        <v>0</v>
      </c>
      <c r="Z494" s="6">
        <v>0</v>
      </c>
      <c r="AA494" s="8">
        <f t="shared" si="115"/>
        <v>973974</v>
      </c>
      <c r="AB494" s="12">
        <v>0</v>
      </c>
      <c r="AC494" s="12">
        <v>0</v>
      </c>
      <c r="AD494" s="13">
        <f t="shared" si="116"/>
        <v>973974</v>
      </c>
      <c r="AE494" s="8" t="e">
        <f>IF(#REF!=0," ",#REF!)</f>
        <v>#REF!</v>
      </c>
      <c r="AF494" s="39" t="str">
        <f t="shared" si="117"/>
        <v xml:space="preserve"> </v>
      </c>
      <c r="AG494" s="40" t="str">
        <f t="shared" si="118"/>
        <v xml:space="preserve"> </v>
      </c>
    </row>
    <row r="495" spans="1:33" ht="15.95" customHeight="1">
      <c r="A495" s="37" t="s">
        <v>107</v>
      </c>
      <c r="B495" s="37" t="s">
        <v>825</v>
      </c>
      <c r="C495" s="37" t="s">
        <v>94</v>
      </c>
      <c r="D495" s="37" t="s">
        <v>833</v>
      </c>
      <c r="E495" s="5">
        <v>806.66</v>
      </c>
      <c r="F495" s="2">
        <f t="shared" si="119"/>
        <v>1272909.48</v>
      </c>
      <c r="G495" s="35">
        <v>277652.12</v>
      </c>
      <c r="H495" s="7">
        <v>61378</v>
      </c>
      <c r="I495" s="2">
        <f t="shared" si="121"/>
        <v>46033.5</v>
      </c>
      <c r="J495" s="38">
        <v>63964</v>
      </c>
      <c r="K495" s="38">
        <v>175287</v>
      </c>
      <c r="L495" s="38">
        <v>170557</v>
      </c>
      <c r="M495" s="38">
        <v>130358</v>
      </c>
      <c r="N495" s="2">
        <f t="shared" si="111"/>
        <v>863851.62</v>
      </c>
      <c r="O495" s="8">
        <f t="shared" si="112"/>
        <v>409058</v>
      </c>
      <c r="P495" s="30">
        <v>90</v>
      </c>
      <c r="Q495" s="30">
        <v>339</v>
      </c>
      <c r="R495" s="8">
        <f t="shared" si="122"/>
        <v>42409</v>
      </c>
      <c r="S495" s="9">
        <f t="shared" si="120"/>
        <v>58974.912600000003</v>
      </c>
      <c r="T495" s="36">
        <v>17524715</v>
      </c>
      <c r="U495" s="9">
        <f t="shared" si="123"/>
        <v>17524.715</v>
      </c>
      <c r="V495" s="9">
        <f t="shared" si="124"/>
        <v>41450.1976</v>
      </c>
      <c r="W495" s="8">
        <f t="shared" si="113"/>
        <v>829004</v>
      </c>
      <c r="X495" s="8">
        <f t="shared" si="114"/>
        <v>1280471</v>
      </c>
      <c r="Y495" s="11">
        <v>0</v>
      </c>
      <c r="Z495" s="6">
        <v>0</v>
      </c>
      <c r="AA495" s="8">
        <f t="shared" si="115"/>
        <v>1280471</v>
      </c>
      <c r="AB495" s="12">
        <v>0</v>
      </c>
      <c r="AC495" s="12">
        <v>0</v>
      </c>
      <c r="AD495" s="13">
        <f t="shared" si="116"/>
        <v>1280471</v>
      </c>
      <c r="AE495" s="8" t="e">
        <f>IF(#REF!=0," ",#REF!)</f>
        <v>#REF!</v>
      </c>
      <c r="AF495" s="39" t="str">
        <f t="shared" si="117"/>
        <v xml:space="preserve"> </v>
      </c>
      <c r="AG495" s="40" t="str">
        <f t="shared" si="118"/>
        <v xml:space="preserve"> </v>
      </c>
    </row>
    <row r="496" spans="1:33" ht="15.95" customHeight="1">
      <c r="A496" s="37" t="s">
        <v>181</v>
      </c>
      <c r="B496" s="37" t="s">
        <v>834</v>
      </c>
      <c r="C496" s="37" t="s">
        <v>209</v>
      </c>
      <c r="D496" s="37" t="s">
        <v>835</v>
      </c>
      <c r="E496" s="5">
        <v>148.61000000000001</v>
      </c>
      <c r="F496" s="2">
        <f t="shared" si="119"/>
        <v>234506.58000000002</v>
      </c>
      <c r="G496" s="35">
        <v>93840.89</v>
      </c>
      <c r="H496" s="7">
        <v>13631</v>
      </c>
      <c r="I496" s="2">
        <f t="shared" si="121"/>
        <v>10223.25</v>
      </c>
      <c r="J496" s="38">
        <v>11866</v>
      </c>
      <c r="K496" s="38">
        <v>0</v>
      </c>
      <c r="L496" s="38">
        <v>0</v>
      </c>
      <c r="M496" s="38">
        <v>22026</v>
      </c>
      <c r="N496" s="2">
        <f t="shared" si="111"/>
        <v>137956.14000000001</v>
      </c>
      <c r="O496" s="8">
        <f t="shared" si="112"/>
        <v>96550</v>
      </c>
      <c r="P496" s="30">
        <v>167</v>
      </c>
      <c r="Q496" s="30">
        <v>6</v>
      </c>
      <c r="R496" s="8">
        <f t="shared" si="122"/>
        <v>1393</v>
      </c>
      <c r="S496" s="9">
        <f t="shared" si="120"/>
        <v>10864.8771</v>
      </c>
      <c r="T496" s="36">
        <v>6256059</v>
      </c>
      <c r="U496" s="9">
        <f t="shared" si="123"/>
        <v>6256.0590000000002</v>
      </c>
      <c r="V496" s="9">
        <f t="shared" si="124"/>
        <v>4608.8180999999995</v>
      </c>
      <c r="W496" s="8">
        <f t="shared" si="113"/>
        <v>92176</v>
      </c>
      <c r="X496" s="8">
        <f t="shared" si="114"/>
        <v>190119</v>
      </c>
      <c r="Y496" s="11">
        <v>0</v>
      </c>
      <c r="Z496" s="6">
        <v>0</v>
      </c>
      <c r="AA496" s="8">
        <f t="shared" si="115"/>
        <v>190119</v>
      </c>
      <c r="AB496" s="12">
        <v>0</v>
      </c>
      <c r="AC496" s="12">
        <v>0</v>
      </c>
      <c r="AD496" s="13">
        <f t="shared" si="116"/>
        <v>190119</v>
      </c>
      <c r="AE496" s="8" t="e">
        <f>IF(#REF!=0," ",#REF!)</f>
        <v>#REF!</v>
      </c>
      <c r="AF496" s="39" t="str">
        <f t="shared" si="117"/>
        <v xml:space="preserve"> </v>
      </c>
      <c r="AG496" s="40" t="str">
        <f t="shared" si="118"/>
        <v xml:space="preserve"> </v>
      </c>
    </row>
    <row r="497" spans="1:33" ht="15.95" customHeight="1">
      <c r="A497" s="37" t="s">
        <v>181</v>
      </c>
      <c r="B497" s="37" t="s">
        <v>834</v>
      </c>
      <c r="C497" s="37" t="s">
        <v>182</v>
      </c>
      <c r="D497" s="37" t="s">
        <v>836</v>
      </c>
      <c r="E497" s="5">
        <v>108.34</v>
      </c>
      <c r="F497" s="2">
        <f t="shared" si="119"/>
        <v>170960.52000000002</v>
      </c>
      <c r="G497" s="35">
        <v>170377.11</v>
      </c>
      <c r="H497" s="7">
        <v>11481</v>
      </c>
      <c r="I497" s="2">
        <f t="shared" si="121"/>
        <v>8610.75</v>
      </c>
      <c r="J497" s="38">
        <v>10003</v>
      </c>
      <c r="K497" s="38">
        <v>0</v>
      </c>
      <c r="L497" s="38">
        <v>0</v>
      </c>
      <c r="M497" s="38">
        <v>47434</v>
      </c>
      <c r="N497" s="2">
        <f t="shared" si="111"/>
        <v>236424.86</v>
      </c>
      <c r="O497" s="8">
        <f t="shared" si="112"/>
        <v>0</v>
      </c>
      <c r="P497" s="30">
        <v>167</v>
      </c>
      <c r="Q497" s="30">
        <v>27</v>
      </c>
      <c r="R497" s="8">
        <f t="shared" si="122"/>
        <v>6268</v>
      </c>
      <c r="S497" s="9">
        <f t="shared" si="120"/>
        <v>7920.7374</v>
      </c>
      <c r="T497" s="36">
        <v>11358474</v>
      </c>
      <c r="U497" s="9">
        <f t="shared" si="123"/>
        <v>11358.474</v>
      </c>
      <c r="V497" s="9">
        <f t="shared" si="124"/>
        <v>0</v>
      </c>
      <c r="W497" s="8">
        <f t="shared" si="113"/>
        <v>0</v>
      </c>
      <c r="X497" s="8">
        <f t="shared" si="114"/>
        <v>6268</v>
      </c>
      <c r="Y497" s="11">
        <v>47163</v>
      </c>
      <c r="Z497" s="6">
        <v>47163</v>
      </c>
      <c r="AA497" s="8">
        <f t="shared" si="115"/>
        <v>53431</v>
      </c>
      <c r="AB497" s="12">
        <v>0</v>
      </c>
      <c r="AC497" s="12">
        <v>0</v>
      </c>
      <c r="AD497" s="13">
        <f t="shared" si="116"/>
        <v>53431</v>
      </c>
      <c r="AE497" s="8" t="e">
        <f>IF(#REF!=0," ",#REF!)</f>
        <v>#REF!</v>
      </c>
      <c r="AF497" s="39">
        <f t="shared" si="117"/>
        <v>1</v>
      </c>
      <c r="AG497" s="40">
        <f t="shared" si="118"/>
        <v>1</v>
      </c>
    </row>
    <row r="498" spans="1:33" ht="15.95" customHeight="1">
      <c r="A498" s="37" t="s">
        <v>181</v>
      </c>
      <c r="B498" s="37" t="s">
        <v>834</v>
      </c>
      <c r="C498" s="37" t="s">
        <v>51</v>
      </c>
      <c r="D498" s="37" t="s">
        <v>837</v>
      </c>
      <c r="E498" s="5">
        <v>332.65</v>
      </c>
      <c r="F498" s="2">
        <f t="shared" si="119"/>
        <v>524921.69999999995</v>
      </c>
      <c r="G498" s="35">
        <v>209575.5</v>
      </c>
      <c r="H498" s="7">
        <v>20400</v>
      </c>
      <c r="I498" s="2">
        <f t="shared" si="121"/>
        <v>15300</v>
      </c>
      <c r="J498" s="38">
        <v>17753</v>
      </c>
      <c r="K498" s="38">
        <v>78551</v>
      </c>
      <c r="L498" s="38">
        <v>51807</v>
      </c>
      <c r="M498" s="38">
        <v>115552</v>
      </c>
      <c r="N498" s="2">
        <f t="shared" si="111"/>
        <v>488538.5</v>
      </c>
      <c r="O498" s="8">
        <f t="shared" si="112"/>
        <v>36383</v>
      </c>
      <c r="P498" s="30">
        <v>167</v>
      </c>
      <c r="Q498" s="30">
        <v>92</v>
      </c>
      <c r="R498" s="8">
        <f t="shared" si="122"/>
        <v>21356</v>
      </c>
      <c r="S498" s="9">
        <f t="shared" si="120"/>
        <v>24320.041499999999</v>
      </c>
      <c r="T498" s="36">
        <v>13943643</v>
      </c>
      <c r="U498" s="9">
        <f t="shared" si="123"/>
        <v>13943.643</v>
      </c>
      <c r="V498" s="9">
        <f t="shared" si="124"/>
        <v>10376.398499999999</v>
      </c>
      <c r="W498" s="8">
        <f t="shared" si="113"/>
        <v>207528</v>
      </c>
      <c r="X498" s="8">
        <f t="shared" si="114"/>
        <v>265267</v>
      </c>
      <c r="Y498" s="11">
        <v>0</v>
      </c>
      <c r="Z498" s="6">
        <v>0</v>
      </c>
      <c r="AA498" s="8">
        <f t="shared" si="115"/>
        <v>265267</v>
      </c>
      <c r="AB498" s="12">
        <v>0</v>
      </c>
      <c r="AC498" s="12">
        <v>0</v>
      </c>
      <c r="AD498" s="13">
        <f t="shared" si="116"/>
        <v>265267</v>
      </c>
      <c r="AE498" s="8" t="e">
        <f>IF(#REF!=0," ",#REF!)</f>
        <v>#REF!</v>
      </c>
      <c r="AF498" s="39" t="str">
        <f t="shared" si="117"/>
        <v xml:space="preserve"> </v>
      </c>
      <c r="AG498" s="40" t="str">
        <f t="shared" si="118"/>
        <v xml:space="preserve"> </v>
      </c>
    </row>
    <row r="499" spans="1:33" ht="15.95" customHeight="1">
      <c r="A499" s="37" t="s">
        <v>181</v>
      </c>
      <c r="B499" s="37" t="s">
        <v>834</v>
      </c>
      <c r="C499" s="37" t="s">
        <v>29</v>
      </c>
      <c r="D499" s="37" t="s">
        <v>838</v>
      </c>
      <c r="E499" s="5">
        <v>4527.96</v>
      </c>
      <c r="F499" s="2">
        <f t="shared" si="119"/>
        <v>7145120.8799999999</v>
      </c>
      <c r="G499" s="35">
        <v>1267951.8899999999</v>
      </c>
      <c r="H499" s="7">
        <v>455694</v>
      </c>
      <c r="I499" s="2">
        <f t="shared" si="121"/>
        <v>341770.5</v>
      </c>
      <c r="J499" s="38">
        <v>396653</v>
      </c>
      <c r="K499" s="38">
        <v>1752897</v>
      </c>
      <c r="L499" s="38">
        <v>781026</v>
      </c>
      <c r="M499" s="38">
        <v>127765</v>
      </c>
      <c r="N499" s="2">
        <f t="shared" si="111"/>
        <v>4668063.3899999997</v>
      </c>
      <c r="O499" s="8">
        <f t="shared" si="112"/>
        <v>2477057</v>
      </c>
      <c r="P499" s="30">
        <v>84</v>
      </c>
      <c r="Q499" s="30">
        <v>1100</v>
      </c>
      <c r="R499" s="8">
        <f t="shared" si="122"/>
        <v>128436</v>
      </c>
      <c r="S499" s="9">
        <f t="shared" si="120"/>
        <v>331039.1556</v>
      </c>
      <c r="T499" s="36">
        <v>84530126</v>
      </c>
      <c r="U499" s="9">
        <f t="shared" si="123"/>
        <v>84530.126000000004</v>
      </c>
      <c r="V499" s="9">
        <f t="shared" si="124"/>
        <v>246509.02960000001</v>
      </c>
      <c r="W499" s="8">
        <f t="shared" si="113"/>
        <v>4930181</v>
      </c>
      <c r="X499" s="8">
        <f t="shared" si="114"/>
        <v>7535674</v>
      </c>
      <c r="Y499" s="11">
        <v>0</v>
      </c>
      <c r="Z499" s="6">
        <v>0</v>
      </c>
      <c r="AA499" s="8">
        <f t="shared" si="115"/>
        <v>7535674</v>
      </c>
      <c r="AB499" s="12">
        <v>0</v>
      </c>
      <c r="AC499" s="12">
        <v>0</v>
      </c>
      <c r="AD499" s="13">
        <f t="shared" si="116"/>
        <v>7535674</v>
      </c>
      <c r="AE499" s="8" t="e">
        <f>IF(#REF!=0," ",#REF!)</f>
        <v>#REF!</v>
      </c>
      <c r="AF499" s="39" t="str">
        <f t="shared" si="117"/>
        <v xml:space="preserve"> </v>
      </c>
      <c r="AG499" s="40" t="str">
        <f t="shared" si="118"/>
        <v xml:space="preserve"> </v>
      </c>
    </row>
    <row r="500" spans="1:33" ht="15.95" customHeight="1">
      <c r="A500" s="37" t="s">
        <v>181</v>
      </c>
      <c r="B500" s="37" t="s">
        <v>834</v>
      </c>
      <c r="C500" s="37" t="s">
        <v>86</v>
      </c>
      <c r="D500" s="37" t="s">
        <v>839</v>
      </c>
      <c r="E500" s="5">
        <v>248.85</v>
      </c>
      <c r="F500" s="2">
        <f t="shared" si="119"/>
        <v>392685.3</v>
      </c>
      <c r="G500" s="35">
        <v>122468.99</v>
      </c>
      <c r="H500" s="7">
        <v>16288</v>
      </c>
      <c r="I500" s="2">
        <f t="shared" si="121"/>
        <v>12216</v>
      </c>
      <c r="J500" s="38">
        <v>14164</v>
      </c>
      <c r="K500" s="38">
        <v>62929</v>
      </c>
      <c r="L500" s="38">
        <v>39195</v>
      </c>
      <c r="M500" s="38">
        <v>66686</v>
      </c>
      <c r="N500" s="2">
        <f t="shared" si="111"/>
        <v>317658.99</v>
      </c>
      <c r="O500" s="8">
        <f t="shared" si="112"/>
        <v>75026</v>
      </c>
      <c r="P500" s="30">
        <v>167</v>
      </c>
      <c r="Q500" s="30">
        <v>26</v>
      </c>
      <c r="R500" s="8">
        <f t="shared" si="122"/>
        <v>6035</v>
      </c>
      <c r="S500" s="9">
        <f t="shared" si="120"/>
        <v>18193.423500000001</v>
      </c>
      <c r="T500" s="36">
        <v>8164599</v>
      </c>
      <c r="U500" s="9">
        <f t="shared" si="123"/>
        <v>8164.5990000000002</v>
      </c>
      <c r="V500" s="9">
        <f t="shared" si="124"/>
        <v>10028.824500000001</v>
      </c>
      <c r="W500" s="8">
        <f t="shared" si="113"/>
        <v>200576</v>
      </c>
      <c r="X500" s="8">
        <f t="shared" si="114"/>
        <v>281637</v>
      </c>
      <c r="Y500" s="11">
        <v>0</v>
      </c>
      <c r="Z500" s="6">
        <v>0</v>
      </c>
      <c r="AA500" s="8">
        <f t="shared" si="115"/>
        <v>281637</v>
      </c>
      <c r="AB500" s="12">
        <v>0</v>
      </c>
      <c r="AC500" s="12">
        <v>0</v>
      </c>
      <c r="AD500" s="13">
        <f t="shared" si="116"/>
        <v>281637</v>
      </c>
      <c r="AE500" s="8" t="e">
        <f>IF(#REF!=0," ",#REF!)</f>
        <v>#REF!</v>
      </c>
      <c r="AF500" s="39" t="str">
        <f t="shared" si="117"/>
        <v xml:space="preserve"> </v>
      </c>
      <c r="AG500" s="40" t="str">
        <f t="shared" si="118"/>
        <v xml:space="preserve"> </v>
      </c>
    </row>
    <row r="501" spans="1:33" ht="15.95" customHeight="1">
      <c r="A501" s="37" t="s">
        <v>181</v>
      </c>
      <c r="B501" s="37" t="s">
        <v>834</v>
      </c>
      <c r="C501" s="37" t="s">
        <v>68</v>
      </c>
      <c r="D501" s="37" t="s">
        <v>840</v>
      </c>
      <c r="E501" s="5">
        <v>1067.8599999999999</v>
      </c>
      <c r="F501" s="2">
        <f t="shared" si="119"/>
        <v>1685083.0799999998</v>
      </c>
      <c r="G501" s="35">
        <v>414581.03</v>
      </c>
      <c r="H501" s="7">
        <v>93711</v>
      </c>
      <c r="I501" s="2">
        <f t="shared" si="121"/>
        <v>70283.25</v>
      </c>
      <c r="J501" s="38">
        <v>81500</v>
      </c>
      <c r="K501" s="38">
        <v>361891</v>
      </c>
      <c r="L501" s="38">
        <v>188526</v>
      </c>
      <c r="M501" s="38">
        <v>102658</v>
      </c>
      <c r="N501" s="2">
        <f t="shared" si="111"/>
        <v>1219439.28</v>
      </c>
      <c r="O501" s="8">
        <f t="shared" si="112"/>
        <v>465644</v>
      </c>
      <c r="P501" s="30">
        <v>154</v>
      </c>
      <c r="Q501" s="30">
        <v>135</v>
      </c>
      <c r="R501" s="8">
        <f t="shared" si="122"/>
        <v>28898</v>
      </c>
      <c r="S501" s="9">
        <f t="shared" si="120"/>
        <v>78071.244600000005</v>
      </c>
      <c r="T501" s="36">
        <v>27638735</v>
      </c>
      <c r="U501" s="9">
        <f t="shared" si="123"/>
        <v>27638.735000000001</v>
      </c>
      <c r="V501" s="9">
        <f t="shared" si="124"/>
        <v>50432.509600000005</v>
      </c>
      <c r="W501" s="8">
        <f t="shared" si="113"/>
        <v>1008650</v>
      </c>
      <c r="X501" s="8">
        <f t="shared" si="114"/>
        <v>1503192</v>
      </c>
      <c r="Y501" s="11">
        <v>0</v>
      </c>
      <c r="Z501" s="11">
        <v>0</v>
      </c>
      <c r="AA501" s="8">
        <f t="shared" si="115"/>
        <v>1503192</v>
      </c>
      <c r="AB501" s="12">
        <v>0</v>
      </c>
      <c r="AC501" s="12">
        <v>0</v>
      </c>
      <c r="AD501" s="13">
        <f t="shared" si="116"/>
        <v>1503192</v>
      </c>
      <c r="AE501" s="8" t="e">
        <f>IF(#REF!=0," ",#REF!)</f>
        <v>#REF!</v>
      </c>
      <c r="AF501" s="39" t="str">
        <f t="shared" si="117"/>
        <v xml:space="preserve"> </v>
      </c>
      <c r="AG501" s="40" t="str">
        <f t="shared" si="118"/>
        <v xml:space="preserve"> </v>
      </c>
    </row>
    <row r="502" spans="1:33" ht="15.95" customHeight="1">
      <c r="A502" s="37" t="s">
        <v>181</v>
      </c>
      <c r="B502" s="37" t="s">
        <v>834</v>
      </c>
      <c r="C502" s="37" t="s">
        <v>61</v>
      </c>
      <c r="D502" s="37" t="s">
        <v>841</v>
      </c>
      <c r="E502" s="5">
        <v>414.37</v>
      </c>
      <c r="F502" s="2">
        <f t="shared" si="119"/>
        <v>653875.86</v>
      </c>
      <c r="G502" s="35">
        <v>101581.49</v>
      </c>
      <c r="H502" s="7">
        <v>40500</v>
      </c>
      <c r="I502" s="2">
        <f t="shared" si="121"/>
        <v>30375</v>
      </c>
      <c r="J502" s="38">
        <v>35241</v>
      </c>
      <c r="K502" s="38">
        <v>156036</v>
      </c>
      <c r="L502" s="38">
        <v>99472</v>
      </c>
      <c r="M502" s="38">
        <v>26290</v>
      </c>
      <c r="N502" s="2">
        <f t="shared" si="111"/>
        <v>448995.49</v>
      </c>
      <c r="O502" s="8">
        <f t="shared" si="112"/>
        <v>204880</v>
      </c>
      <c r="P502" s="30">
        <v>119</v>
      </c>
      <c r="Q502" s="30">
        <v>47</v>
      </c>
      <c r="R502" s="8">
        <f t="shared" si="122"/>
        <v>7774</v>
      </c>
      <c r="S502" s="9">
        <f t="shared" si="120"/>
        <v>30294.590700000001</v>
      </c>
      <c r="T502" s="36">
        <v>6772099</v>
      </c>
      <c r="U502" s="9">
        <f t="shared" si="123"/>
        <v>6772.0990000000002</v>
      </c>
      <c r="V502" s="9">
        <f t="shared" si="124"/>
        <v>23522.491699999999</v>
      </c>
      <c r="W502" s="8">
        <f t="shared" si="113"/>
        <v>470450</v>
      </c>
      <c r="X502" s="8">
        <f t="shared" si="114"/>
        <v>683104</v>
      </c>
      <c r="Y502" s="11">
        <v>0</v>
      </c>
      <c r="Z502" s="6">
        <v>0</v>
      </c>
      <c r="AA502" s="8">
        <f t="shared" si="115"/>
        <v>683104</v>
      </c>
      <c r="AB502" s="12">
        <v>0</v>
      </c>
      <c r="AC502" s="12">
        <v>0</v>
      </c>
      <c r="AD502" s="13">
        <f t="shared" si="116"/>
        <v>683104</v>
      </c>
      <c r="AE502" s="8" t="e">
        <f>IF(#REF!=0," ",#REF!)</f>
        <v>#REF!</v>
      </c>
      <c r="AF502" s="39" t="str">
        <f t="shared" si="117"/>
        <v xml:space="preserve"> </v>
      </c>
      <c r="AG502" s="40" t="str">
        <f t="shared" si="118"/>
        <v xml:space="preserve"> </v>
      </c>
    </row>
    <row r="503" spans="1:33" ht="15.95" customHeight="1">
      <c r="A503" s="37" t="s">
        <v>181</v>
      </c>
      <c r="B503" s="37" t="s">
        <v>834</v>
      </c>
      <c r="C503" s="37" t="s">
        <v>184</v>
      </c>
      <c r="D503" s="37" t="s">
        <v>842</v>
      </c>
      <c r="E503" s="5">
        <v>346.85</v>
      </c>
      <c r="F503" s="2">
        <f t="shared" si="119"/>
        <v>547329.30000000005</v>
      </c>
      <c r="G503" s="35">
        <v>150462.66</v>
      </c>
      <c r="H503" s="7">
        <v>32484</v>
      </c>
      <c r="I503" s="2">
        <f t="shared" si="121"/>
        <v>24363</v>
      </c>
      <c r="J503" s="38">
        <v>28226</v>
      </c>
      <c r="K503" s="38">
        <v>125949</v>
      </c>
      <c r="L503" s="38">
        <v>72473</v>
      </c>
      <c r="M503" s="38">
        <v>54277</v>
      </c>
      <c r="N503" s="2">
        <f t="shared" si="111"/>
        <v>455750.66000000003</v>
      </c>
      <c r="O503" s="8">
        <f t="shared" si="112"/>
        <v>91579</v>
      </c>
      <c r="P503" s="30">
        <v>165</v>
      </c>
      <c r="Q503" s="30">
        <v>58</v>
      </c>
      <c r="R503" s="8">
        <f t="shared" si="122"/>
        <v>13302</v>
      </c>
      <c r="S503" s="9">
        <f t="shared" si="120"/>
        <v>25358.2035</v>
      </c>
      <c r="T503" s="36">
        <v>10030844</v>
      </c>
      <c r="U503" s="9">
        <f t="shared" si="123"/>
        <v>10030.843999999999</v>
      </c>
      <c r="V503" s="9">
        <f t="shared" si="124"/>
        <v>15327.3595</v>
      </c>
      <c r="W503" s="8">
        <f t="shared" si="113"/>
        <v>306547</v>
      </c>
      <c r="X503" s="8">
        <f t="shared" si="114"/>
        <v>411428</v>
      </c>
      <c r="Y503" s="11">
        <v>0</v>
      </c>
      <c r="Z503" s="6">
        <v>0</v>
      </c>
      <c r="AA503" s="8">
        <f t="shared" si="115"/>
        <v>411428</v>
      </c>
      <c r="AB503" s="12">
        <v>0</v>
      </c>
      <c r="AC503" s="12">
        <v>0</v>
      </c>
      <c r="AD503" s="13">
        <f t="shared" si="116"/>
        <v>411428</v>
      </c>
      <c r="AE503" s="8" t="e">
        <f>IF(#REF!=0," ",#REF!)</f>
        <v>#REF!</v>
      </c>
      <c r="AF503" s="39" t="str">
        <f t="shared" si="117"/>
        <v xml:space="preserve"> </v>
      </c>
      <c r="AG503" s="40" t="str">
        <f t="shared" si="118"/>
        <v xml:space="preserve"> </v>
      </c>
    </row>
    <row r="504" spans="1:33" ht="15.95" customHeight="1">
      <c r="A504" s="37" t="s">
        <v>181</v>
      </c>
      <c r="B504" s="37" t="s">
        <v>834</v>
      </c>
      <c r="C504" s="37" t="s">
        <v>10</v>
      </c>
      <c r="D504" s="37" t="s">
        <v>843</v>
      </c>
      <c r="E504" s="5">
        <v>595.5</v>
      </c>
      <c r="F504" s="2">
        <f t="shared" si="119"/>
        <v>939699</v>
      </c>
      <c r="G504" s="35">
        <v>179806.71</v>
      </c>
      <c r="H504" s="7">
        <v>48067</v>
      </c>
      <c r="I504" s="2">
        <f t="shared" si="121"/>
        <v>36050.25</v>
      </c>
      <c r="J504" s="38">
        <v>41853</v>
      </c>
      <c r="K504" s="38">
        <v>184616</v>
      </c>
      <c r="L504" s="38">
        <v>89407</v>
      </c>
      <c r="M504" s="38">
        <v>62343</v>
      </c>
      <c r="N504" s="2">
        <f t="shared" si="111"/>
        <v>594075.96</v>
      </c>
      <c r="O504" s="8">
        <f t="shared" si="112"/>
        <v>345623</v>
      </c>
      <c r="P504" s="30">
        <v>167</v>
      </c>
      <c r="Q504" s="30">
        <v>70</v>
      </c>
      <c r="R504" s="8">
        <f t="shared" si="122"/>
        <v>16249</v>
      </c>
      <c r="S504" s="9">
        <f t="shared" si="120"/>
        <v>43537.004999999997</v>
      </c>
      <c r="T504" s="36">
        <v>11987114</v>
      </c>
      <c r="U504" s="9">
        <f t="shared" si="123"/>
        <v>11987.114</v>
      </c>
      <c r="V504" s="9">
        <f t="shared" si="124"/>
        <v>31549.890999999996</v>
      </c>
      <c r="W504" s="8">
        <f t="shared" si="113"/>
        <v>630998</v>
      </c>
      <c r="X504" s="8">
        <f t="shared" si="114"/>
        <v>992870</v>
      </c>
      <c r="Y504" s="11">
        <v>0</v>
      </c>
      <c r="Z504" s="6">
        <v>0</v>
      </c>
      <c r="AA504" s="8">
        <f t="shared" si="115"/>
        <v>992870</v>
      </c>
      <c r="AB504" s="12">
        <v>0</v>
      </c>
      <c r="AC504" s="12">
        <v>20072</v>
      </c>
      <c r="AD504" s="13">
        <f t="shared" si="116"/>
        <v>972798</v>
      </c>
      <c r="AE504" s="8" t="e">
        <f>IF(#REF!=0," ",#REF!)</f>
        <v>#REF!</v>
      </c>
      <c r="AF504" s="39" t="str">
        <f t="shared" si="117"/>
        <v xml:space="preserve"> </v>
      </c>
      <c r="AG504" s="40" t="str">
        <f t="shared" si="118"/>
        <v xml:space="preserve"> </v>
      </c>
    </row>
    <row r="505" spans="1:33" ht="15.95" customHeight="1">
      <c r="A505" s="37" t="s">
        <v>146</v>
      </c>
      <c r="B505" s="37" t="s">
        <v>844</v>
      </c>
      <c r="C505" s="37" t="s">
        <v>29</v>
      </c>
      <c r="D505" s="37" t="s">
        <v>845</v>
      </c>
      <c r="E505" s="5">
        <v>669.15</v>
      </c>
      <c r="F505" s="2">
        <f t="shared" si="119"/>
        <v>1055918.7</v>
      </c>
      <c r="G505" s="35">
        <v>100903.39</v>
      </c>
      <c r="H505" s="7">
        <v>27712</v>
      </c>
      <c r="I505" s="2">
        <f t="shared" si="121"/>
        <v>20784</v>
      </c>
      <c r="J505" s="38">
        <v>41638</v>
      </c>
      <c r="K505" s="38">
        <v>14517</v>
      </c>
      <c r="L505" s="38">
        <v>136418</v>
      </c>
      <c r="M505" s="38">
        <v>53074</v>
      </c>
      <c r="N505" s="2">
        <f t="shared" si="111"/>
        <v>367334.39</v>
      </c>
      <c r="O505" s="8">
        <f t="shared" si="112"/>
        <v>688584</v>
      </c>
      <c r="P505" s="30">
        <v>130</v>
      </c>
      <c r="Q505" s="30">
        <v>99</v>
      </c>
      <c r="R505" s="8">
        <f t="shared" si="122"/>
        <v>17889</v>
      </c>
      <c r="S505" s="9">
        <f t="shared" si="120"/>
        <v>48921.556499999999</v>
      </c>
      <c r="T505" s="36">
        <v>6024083</v>
      </c>
      <c r="U505" s="9">
        <f t="shared" si="123"/>
        <v>6024.0829999999996</v>
      </c>
      <c r="V505" s="9">
        <f t="shared" si="124"/>
        <v>42897.4735</v>
      </c>
      <c r="W505" s="8">
        <f t="shared" si="113"/>
        <v>857949</v>
      </c>
      <c r="X505" s="8">
        <f t="shared" si="114"/>
        <v>1564422</v>
      </c>
      <c r="Y505" s="11">
        <v>0</v>
      </c>
      <c r="Z505" s="6">
        <v>0</v>
      </c>
      <c r="AA505" s="8">
        <f t="shared" si="115"/>
        <v>1564422</v>
      </c>
      <c r="AB505" s="12">
        <v>0</v>
      </c>
      <c r="AC505" s="12">
        <v>0</v>
      </c>
      <c r="AD505" s="13">
        <f t="shared" si="116"/>
        <v>1564422</v>
      </c>
      <c r="AE505" s="8" t="e">
        <f>IF(#REF!=0," ",#REF!)</f>
        <v>#REF!</v>
      </c>
      <c r="AF505" s="39" t="str">
        <f t="shared" si="117"/>
        <v xml:space="preserve"> </v>
      </c>
      <c r="AG505" s="40" t="str">
        <f t="shared" si="118"/>
        <v xml:space="preserve"> </v>
      </c>
    </row>
    <row r="506" spans="1:33" ht="15.95" customHeight="1">
      <c r="A506" s="37" t="s">
        <v>146</v>
      </c>
      <c r="B506" s="37" t="s">
        <v>844</v>
      </c>
      <c r="C506" s="37" t="s">
        <v>93</v>
      </c>
      <c r="D506" s="37" t="s">
        <v>846</v>
      </c>
      <c r="E506" s="5">
        <v>223.73</v>
      </c>
      <c r="F506" s="2">
        <f t="shared" si="119"/>
        <v>353045.94</v>
      </c>
      <c r="G506" s="35">
        <v>70471.17</v>
      </c>
      <c r="H506" s="7">
        <v>11383</v>
      </c>
      <c r="I506" s="2">
        <f t="shared" si="121"/>
        <v>8537.25</v>
      </c>
      <c r="J506" s="38">
        <v>17216</v>
      </c>
      <c r="K506" s="38">
        <v>5900</v>
      </c>
      <c r="L506" s="38">
        <v>57647</v>
      </c>
      <c r="M506" s="38">
        <v>28195</v>
      </c>
      <c r="N506" s="2">
        <f t="shared" si="111"/>
        <v>187966.41999999998</v>
      </c>
      <c r="O506" s="8">
        <f t="shared" si="112"/>
        <v>165080</v>
      </c>
      <c r="P506" s="30">
        <v>167</v>
      </c>
      <c r="Q506" s="30">
        <v>33</v>
      </c>
      <c r="R506" s="8">
        <f t="shared" si="122"/>
        <v>7660</v>
      </c>
      <c r="S506" s="9">
        <f t="shared" si="120"/>
        <v>16356.900299999999</v>
      </c>
      <c r="T506" s="36">
        <v>4320734</v>
      </c>
      <c r="U506" s="9">
        <f t="shared" si="123"/>
        <v>4320.7340000000004</v>
      </c>
      <c r="V506" s="9">
        <f t="shared" si="124"/>
        <v>12036.166299999999</v>
      </c>
      <c r="W506" s="8">
        <f t="shared" si="113"/>
        <v>240723</v>
      </c>
      <c r="X506" s="8">
        <f t="shared" si="114"/>
        <v>413463</v>
      </c>
      <c r="Y506" s="11">
        <v>0</v>
      </c>
      <c r="Z506" s="6">
        <v>0</v>
      </c>
      <c r="AA506" s="8">
        <f t="shared" si="115"/>
        <v>413463</v>
      </c>
      <c r="AB506" s="12">
        <v>0</v>
      </c>
      <c r="AC506" s="12">
        <v>6326</v>
      </c>
      <c r="AD506" s="13">
        <f t="shared" si="116"/>
        <v>407137</v>
      </c>
      <c r="AE506" s="8" t="e">
        <f>IF(#REF!=0," ",#REF!)</f>
        <v>#REF!</v>
      </c>
      <c r="AF506" s="39" t="str">
        <f t="shared" si="117"/>
        <v xml:space="preserve"> </v>
      </c>
      <c r="AG506" s="40" t="str">
        <f t="shared" si="118"/>
        <v xml:space="preserve"> </v>
      </c>
    </row>
    <row r="507" spans="1:33" ht="15.95" customHeight="1">
      <c r="A507" s="37" t="s">
        <v>146</v>
      </c>
      <c r="B507" s="37" t="s">
        <v>844</v>
      </c>
      <c r="C507" s="37" t="s">
        <v>153</v>
      </c>
      <c r="D507" s="37" t="s">
        <v>847</v>
      </c>
      <c r="E507" s="5">
        <v>1459.71</v>
      </c>
      <c r="F507" s="2">
        <f t="shared" si="119"/>
        <v>2303422.38</v>
      </c>
      <c r="G507" s="35">
        <v>291103.33</v>
      </c>
      <c r="H507" s="7">
        <v>84779</v>
      </c>
      <c r="I507" s="2">
        <f t="shared" si="121"/>
        <v>63584.25</v>
      </c>
      <c r="J507" s="38">
        <v>128083</v>
      </c>
      <c r="K507" s="38">
        <v>44003</v>
      </c>
      <c r="L507" s="38">
        <v>405860</v>
      </c>
      <c r="M507" s="38">
        <v>63424</v>
      </c>
      <c r="N507" s="2">
        <f t="shared" si="111"/>
        <v>996057.58000000007</v>
      </c>
      <c r="O507" s="8">
        <f t="shared" si="112"/>
        <v>1307365</v>
      </c>
      <c r="P507" s="30">
        <v>145</v>
      </c>
      <c r="Q507" s="30">
        <v>97</v>
      </c>
      <c r="R507" s="8">
        <f t="shared" si="122"/>
        <v>19550</v>
      </c>
      <c r="S507" s="9">
        <f t="shared" si="120"/>
        <v>106719.39810000001</v>
      </c>
      <c r="T507" s="36">
        <v>17653325</v>
      </c>
      <c r="U507" s="9">
        <f t="shared" si="123"/>
        <v>17653.325000000001</v>
      </c>
      <c r="V507" s="9">
        <f t="shared" si="124"/>
        <v>89066.073100000009</v>
      </c>
      <c r="W507" s="8">
        <f t="shared" si="113"/>
        <v>1781321</v>
      </c>
      <c r="X507" s="8">
        <f t="shared" si="114"/>
        <v>3108236</v>
      </c>
      <c r="Y507" s="11">
        <v>0</v>
      </c>
      <c r="Z507" s="6">
        <v>0</v>
      </c>
      <c r="AA507" s="8">
        <f t="shared" si="115"/>
        <v>3108236</v>
      </c>
      <c r="AB507" s="12">
        <v>0</v>
      </c>
      <c r="AC507" s="12">
        <v>0</v>
      </c>
      <c r="AD507" s="13">
        <f t="shared" si="116"/>
        <v>3108236</v>
      </c>
      <c r="AE507" s="8" t="e">
        <f>IF(#REF!=0," ",#REF!)</f>
        <v>#REF!</v>
      </c>
      <c r="AF507" s="39" t="str">
        <f t="shared" si="117"/>
        <v xml:space="preserve"> </v>
      </c>
      <c r="AG507" s="40" t="str">
        <f t="shared" si="118"/>
        <v xml:space="preserve"> </v>
      </c>
    </row>
    <row r="508" spans="1:33" ht="15.95" customHeight="1">
      <c r="A508" s="37" t="s">
        <v>146</v>
      </c>
      <c r="B508" s="37" t="s">
        <v>844</v>
      </c>
      <c r="C508" s="37" t="s">
        <v>154</v>
      </c>
      <c r="D508" s="37" t="s">
        <v>848</v>
      </c>
      <c r="E508" s="5">
        <v>488.72</v>
      </c>
      <c r="F508" s="2">
        <f t="shared" si="119"/>
        <v>771200.16</v>
      </c>
      <c r="G508" s="35">
        <v>101800.73</v>
      </c>
      <c r="H508" s="7">
        <v>24631</v>
      </c>
      <c r="I508" s="2">
        <f t="shared" si="121"/>
        <v>18473.25</v>
      </c>
      <c r="J508" s="38">
        <v>37200</v>
      </c>
      <c r="K508" s="38">
        <v>12795</v>
      </c>
      <c r="L508" s="38">
        <v>105508</v>
      </c>
      <c r="M508" s="38">
        <v>38788</v>
      </c>
      <c r="N508" s="2">
        <f t="shared" si="111"/>
        <v>314564.98</v>
      </c>
      <c r="O508" s="8">
        <f t="shared" si="112"/>
        <v>456635</v>
      </c>
      <c r="P508" s="30">
        <v>161</v>
      </c>
      <c r="Q508" s="30">
        <v>61</v>
      </c>
      <c r="R508" s="8">
        <f t="shared" si="122"/>
        <v>13651</v>
      </c>
      <c r="S508" s="9">
        <f t="shared" si="120"/>
        <v>35730.319199999998</v>
      </c>
      <c r="T508" s="36">
        <v>6042293</v>
      </c>
      <c r="U508" s="9">
        <f t="shared" si="123"/>
        <v>6042.2929999999997</v>
      </c>
      <c r="V508" s="9">
        <f t="shared" si="124"/>
        <v>29688.0262</v>
      </c>
      <c r="W508" s="8">
        <f t="shared" si="113"/>
        <v>593761</v>
      </c>
      <c r="X508" s="8">
        <f t="shared" si="114"/>
        <v>1064047</v>
      </c>
      <c r="Y508" s="11">
        <v>0</v>
      </c>
      <c r="Z508" s="6">
        <v>0</v>
      </c>
      <c r="AA508" s="8">
        <f t="shared" si="115"/>
        <v>1064047</v>
      </c>
      <c r="AB508" s="12">
        <v>0</v>
      </c>
      <c r="AC508" s="12">
        <v>0</v>
      </c>
      <c r="AD508" s="13">
        <f t="shared" si="116"/>
        <v>1064047</v>
      </c>
      <c r="AE508" s="8" t="e">
        <f>IF(#REF!=0," ",#REF!)</f>
        <v>#REF!</v>
      </c>
      <c r="AF508" s="39" t="str">
        <f t="shared" si="117"/>
        <v xml:space="preserve"> </v>
      </c>
      <c r="AG508" s="40" t="str">
        <f t="shared" si="118"/>
        <v xml:space="preserve"> </v>
      </c>
    </row>
    <row r="509" spans="1:33" ht="15.95" customHeight="1">
      <c r="A509" s="37" t="s">
        <v>185</v>
      </c>
      <c r="B509" s="37" t="s">
        <v>849</v>
      </c>
      <c r="C509" s="37" t="s">
        <v>219</v>
      </c>
      <c r="D509" s="37" t="s">
        <v>850</v>
      </c>
      <c r="E509" s="5">
        <v>580.19000000000005</v>
      </c>
      <c r="F509" s="2">
        <f t="shared" si="119"/>
        <v>915539.82000000007</v>
      </c>
      <c r="G509" s="35">
        <v>199994.7</v>
      </c>
      <c r="H509" s="7">
        <v>76634</v>
      </c>
      <c r="I509" s="2">
        <f t="shared" si="121"/>
        <v>57475.5</v>
      </c>
      <c r="J509" s="38">
        <v>56966</v>
      </c>
      <c r="K509" s="38">
        <v>0</v>
      </c>
      <c r="L509" s="38">
        <v>0</v>
      </c>
      <c r="M509" s="38">
        <v>106705</v>
      </c>
      <c r="N509" s="2">
        <f t="shared" si="111"/>
        <v>421141.2</v>
      </c>
      <c r="O509" s="8">
        <f t="shared" si="112"/>
        <v>494399</v>
      </c>
      <c r="P509" s="30">
        <v>55</v>
      </c>
      <c r="Q509" s="30">
        <v>273</v>
      </c>
      <c r="R509" s="8">
        <f t="shared" si="122"/>
        <v>20871</v>
      </c>
      <c r="S509" s="9">
        <f t="shared" si="120"/>
        <v>42417.690900000001</v>
      </c>
      <c r="T509" s="36">
        <v>12438668</v>
      </c>
      <c r="U509" s="9">
        <f t="shared" si="123"/>
        <v>12438.668</v>
      </c>
      <c r="V509" s="9">
        <f t="shared" si="124"/>
        <v>29979.022900000004</v>
      </c>
      <c r="W509" s="8">
        <f t="shared" si="113"/>
        <v>599580</v>
      </c>
      <c r="X509" s="8">
        <f t="shared" si="114"/>
        <v>1114850</v>
      </c>
      <c r="Y509" s="11">
        <v>0</v>
      </c>
      <c r="Z509" s="6">
        <v>0</v>
      </c>
      <c r="AA509" s="8">
        <f t="shared" si="115"/>
        <v>1114850</v>
      </c>
      <c r="AB509" s="12">
        <v>0</v>
      </c>
      <c r="AC509" s="12">
        <v>0</v>
      </c>
      <c r="AD509" s="13">
        <f t="shared" si="116"/>
        <v>1114850</v>
      </c>
      <c r="AE509" s="8" t="e">
        <f>IF(#REF!=0," ",#REF!)</f>
        <v>#REF!</v>
      </c>
      <c r="AF509" s="39" t="str">
        <f t="shared" si="117"/>
        <v xml:space="preserve"> </v>
      </c>
      <c r="AG509" s="40" t="str">
        <f t="shared" si="118"/>
        <v xml:space="preserve"> </v>
      </c>
    </row>
    <row r="510" spans="1:33" ht="15.95" customHeight="1">
      <c r="A510" s="37" t="s">
        <v>185</v>
      </c>
      <c r="B510" s="37" t="s">
        <v>849</v>
      </c>
      <c r="C510" s="37" t="s">
        <v>251</v>
      </c>
      <c r="D510" s="37" t="s">
        <v>851</v>
      </c>
      <c r="E510" s="5">
        <v>411.76</v>
      </c>
      <c r="F510" s="2">
        <f t="shared" si="119"/>
        <v>649757.28</v>
      </c>
      <c r="G510" s="35">
        <v>0</v>
      </c>
      <c r="H510" s="7">
        <v>0</v>
      </c>
      <c r="I510" s="2">
        <f t="shared" si="121"/>
        <v>0</v>
      </c>
      <c r="J510" s="38">
        <v>0</v>
      </c>
      <c r="K510" s="38">
        <v>0</v>
      </c>
      <c r="L510" s="38">
        <v>0</v>
      </c>
      <c r="M510" s="38">
        <v>0</v>
      </c>
      <c r="N510" s="2">
        <f t="shared" si="111"/>
        <v>0</v>
      </c>
      <c r="O510" s="8">
        <f t="shared" si="112"/>
        <v>649757</v>
      </c>
      <c r="P510" s="30">
        <v>0</v>
      </c>
      <c r="Q510" s="30">
        <v>0</v>
      </c>
      <c r="R510" s="8">
        <f t="shared" si="122"/>
        <v>0</v>
      </c>
      <c r="S510" s="9">
        <f t="shared" si="120"/>
        <v>30103.7736</v>
      </c>
      <c r="T510" s="36">
        <v>0</v>
      </c>
      <c r="U510" s="9">
        <f t="shared" si="123"/>
        <v>0</v>
      </c>
      <c r="V510" s="9">
        <f t="shared" si="124"/>
        <v>30103.7736</v>
      </c>
      <c r="W510" s="8">
        <f t="shared" si="113"/>
        <v>602075</v>
      </c>
      <c r="X510" s="8">
        <f t="shared" si="114"/>
        <v>1251832</v>
      </c>
      <c r="Y510" s="11">
        <v>0</v>
      </c>
      <c r="Z510" s="6">
        <v>0</v>
      </c>
      <c r="AA510" s="8">
        <f t="shared" si="115"/>
        <v>1251832</v>
      </c>
      <c r="AB510" s="12">
        <v>0</v>
      </c>
      <c r="AC510" s="12">
        <v>0</v>
      </c>
      <c r="AD510" s="13">
        <f t="shared" si="116"/>
        <v>1251832</v>
      </c>
      <c r="AE510" s="8" t="e">
        <f>IF(#REF!=0," ",#REF!)</f>
        <v>#REF!</v>
      </c>
      <c r="AF510" s="39" t="str">
        <f t="shared" si="117"/>
        <v xml:space="preserve"> </v>
      </c>
      <c r="AG510" s="40" t="str">
        <f t="shared" si="118"/>
        <v xml:space="preserve"> </v>
      </c>
    </row>
    <row r="511" spans="1:33" ht="15.95" customHeight="1">
      <c r="A511" s="37" t="s">
        <v>185</v>
      </c>
      <c r="B511" s="37" t="s">
        <v>849</v>
      </c>
      <c r="C511" s="37" t="s">
        <v>284</v>
      </c>
      <c r="D511" s="37" t="s">
        <v>852</v>
      </c>
      <c r="E511" s="5">
        <v>383.42</v>
      </c>
      <c r="F511" s="2">
        <f t="shared" si="119"/>
        <v>605036.76</v>
      </c>
      <c r="G511" s="35">
        <v>0</v>
      </c>
      <c r="H511" s="7">
        <v>0</v>
      </c>
      <c r="I511" s="2">
        <f t="shared" si="121"/>
        <v>0</v>
      </c>
      <c r="J511" s="38">
        <v>0</v>
      </c>
      <c r="K511" s="38">
        <v>0</v>
      </c>
      <c r="L511" s="38">
        <v>0</v>
      </c>
      <c r="M511" s="38">
        <v>0</v>
      </c>
      <c r="N511" s="2">
        <f t="shared" si="111"/>
        <v>0</v>
      </c>
      <c r="O511" s="8">
        <f t="shared" si="112"/>
        <v>605037</v>
      </c>
      <c r="P511" s="30">
        <v>0</v>
      </c>
      <c r="Q511" s="30">
        <v>0</v>
      </c>
      <c r="R511" s="8">
        <f t="shared" si="122"/>
        <v>0</v>
      </c>
      <c r="S511" s="9">
        <f t="shared" si="120"/>
        <v>28031.836200000002</v>
      </c>
      <c r="T511" s="36">
        <v>0</v>
      </c>
      <c r="U511" s="9">
        <f t="shared" si="123"/>
        <v>0</v>
      </c>
      <c r="V511" s="9">
        <f t="shared" si="124"/>
        <v>28031.836200000002</v>
      </c>
      <c r="W511" s="8">
        <f t="shared" si="113"/>
        <v>560637</v>
      </c>
      <c r="X511" s="8">
        <f t="shared" si="114"/>
        <v>1165674</v>
      </c>
      <c r="Y511" s="11">
        <v>0</v>
      </c>
      <c r="Z511" s="6">
        <v>0</v>
      </c>
      <c r="AA511" s="8">
        <f t="shared" si="115"/>
        <v>1165674</v>
      </c>
      <c r="AB511" s="12">
        <v>0</v>
      </c>
      <c r="AC511" s="12">
        <v>0</v>
      </c>
      <c r="AD511" s="13">
        <f t="shared" si="116"/>
        <v>1165674</v>
      </c>
      <c r="AE511" s="8" t="e">
        <f>IF(#REF!=0," ",#REF!)</f>
        <v>#REF!</v>
      </c>
      <c r="AF511" s="39" t="str">
        <f t="shared" si="117"/>
        <v xml:space="preserve"> </v>
      </c>
      <c r="AG511" s="40" t="str">
        <f t="shared" si="118"/>
        <v xml:space="preserve"> </v>
      </c>
    </row>
    <row r="512" spans="1:33" ht="15.95" customHeight="1">
      <c r="A512" s="37" t="s">
        <v>185</v>
      </c>
      <c r="B512" s="37" t="s">
        <v>849</v>
      </c>
      <c r="C512" s="37" t="s">
        <v>900</v>
      </c>
      <c r="D512" s="37" t="s">
        <v>909</v>
      </c>
      <c r="E512" s="5">
        <v>1284.4000000000001</v>
      </c>
      <c r="F512" s="2">
        <f t="shared" si="119"/>
        <v>2026783.2000000002</v>
      </c>
      <c r="G512" s="35">
        <v>0</v>
      </c>
      <c r="H512" s="7">
        <v>0</v>
      </c>
      <c r="I512" s="2">
        <f t="shared" si="121"/>
        <v>0</v>
      </c>
      <c r="J512" s="38">
        <v>0</v>
      </c>
      <c r="K512" s="38">
        <v>0</v>
      </c>
      <c r="L512" s="38">
        <v>0</v>
      </c>
      <c r="M512" s="38">
        <v>0</v>
      </c>
      <c r="N512" s="2">
        <f t="shared" si="111"/>
        <v>0</v>
      </c>
      <c r="O512" s="8">
        <f t="shared" si="112"/>
        <v>2026783</v>
      </c>
      <c r="P512" s="30">
        <v>0</v>
      </c>
      <c r="Q512" s="30">
        <v>0</v>
      </c>
      <c r="R512" s="8">
        <f t="shared" si="122"/>
        <v>0</v>
      </c>
      <c r="S512" s="9">
        <f t="shared" si="120"/>
        <v>93902.483999999997</v>
      </c>
      <c r="T512" s="36">
        <v>0</v>
      </c>
      <c r="U512" s="9">
        <f t="shared" si="123"/>
        <v>0</v>
      </c>
      <c r="V512" s="9">
        <f t="shared" si="124"/>
        <v>93902.483999999997</v>
      </c>
      <c r="W512" s="8">
        <f t="shared" si="113"/>
        <v>1878050</v>
      </c>
      <c r="X512" s="8">
        <f t="shared" si="114"/>
        <v>3904833</v>
      </c>
      <c r="Y512" s="11">
        <v>0</v>
      </c>
      <c r="Z512" s="6">
        <v>0</v>
      </c>
      <c r="AA512" s="8">
        <f t="shared" si="115"/>
        <v>3904833</v>
      </c>
      <c r="AB512" s="12">
        <v>0</v>
      </c>
      <c r="AC512" s="12">
        <v>0</v>
      </c>
      <c r="AD512" s="13">
        <f t="shared" si="116"/>
        <v>3904833</v>
      </c>
      <c r="AE512" s="8" t="e">
        <f>IF(#REF!=0," ",#REF!)</f>
        <v>#REF!</v>
      </c>
      <c r="AF512" s="39" t="str">
        <f t="shared" si="117"/>
        <v xml:space="preserve"> </v>
      </c>
      <c r="AG512" s="40" t="str">
        <f t="shared" si="118"/>
        <v xml:space="preserve"> </v>
      </c>
    </row>
    <row r="513" spans="1:33" ht="15.95" customHeight="1">
      <c r="A513" s="37" t="s">
        <v>185</v>
      </c>
      <c r="B513" s="37" t="s">
        <v>849</v>
      </c>
      <c r="C513" s="37" t="s">
        <v>51</v>
      </c>
      <c r="D513" s="37" t="s">
        <v>853</v>
      </c>
      <c r="E513" s="5">
        <v>66998.73</v>
      </c>
      <c r="F513" s="2">
        <f t="shared" si="119"/>
        <v>105723995.94</v>
      </c>
      <c r="G513" s="35">
        <v>34942261.149999999</v>
      </c>
      <c r="H513" s="7">
        <v>7747571</v>
      </c>
      <c r="I513" s="2">
        <f t="shared" si="121"/>
        <v>5810678.25</v>
      </c>
      <c r="J513" s="38">
        <v>5765123</v>
      </c>
      <c r="K513" s="38">
        <v>54347</v>
      </c>
      <c r="L513" s="38">
        <v>17613490</v>
      </c>
      <c r="M513" s="38">
        <v>9229</v>
      </c>
      <c r="N513" s="2">
        <f t="shared" si="111"/>
        <v>64195128.399999999</v>
      </c>
      <c r="O513" s="8">
        <f t="shared" si="112"/>
        <v>41528868</v>
      </c>
      <c r="P513" s="30">
        <v>33</v>
      </c>
      <c r="Q513" s="30">
        <v>15747</v>
      </c>
      <c r="R513" s="8">
        <f t="shared" si="122"/>
        <v>722315</v>
      </c>
      <c r="S513" s="9">
        <f t="shared" si="120"/>
        <v>4898277.1502999999</v>
      </c>
      <c r="T513" s="36">
        <v>2176977642</v>
      </c>
      <c r="U513" s="9">
        <f t="shared" si="123"/>
        <v>2176977.642</v>
      </c>
      <c r="V513" s="9">
        <f t="shared" si="124"/>
        <v>2721299.5082999999</v>
      </c>
      <c r="W513" s="8">
        <f t="shared" si="113"/>
        <v>54425990</v>
      </c>
      <c r="X513" s="8">
        <f t="shared" si="114"/>
        <v>96677173</v>
      </c>
      <c r="Y513" s="11">
        <v>0</v>
      </c>
      <c r="Z513" s="6">
        <v>0</v>
      </c>
      <c r="AA513" s="8">
        <f t="shared" si="115"/>
        <v>96677173</v>
      </c>
      <c r="AB513" s="12">
        <v>0</v>
      </c>
      <c r="AC513" s="12">
        <v>0</v>
      </c>
      <c r="AD513" s="13">
        <f t="shared" si="116"/>
        <v>96677173</v>
      </c>
      <c r="AE513" s="8" t="e">
        <f>IF(#REF!=0," ",#REF!)</f>
        <v>#REF!</v>
      </c>
      <c r="AF513" s="39" t="str">
        <f t="shared" si="117"/>
        <v xml:space="preserve"> </v>
      </c>
      <c r="AG513" s="40" t="str">
        <f t="shared" si="118"/>
        <v xml:space="preserve"> </v>
      </c>
    </row>
    <row r="514" spans="1:33" ht="15.95" customHeight="1">
      <c r="A514" s="37" t="s">
        <v>185</v>
      </c>
      <c r="B514" s="37" t="s">
        <v>849</v>
      </c>
      <c r="C514" s="37" t="s">
        <v>192</v>
      </c>
      <c r="D514" s="37" t="s">
        <v>854</v>
      </c>
      <c r="E514" s="5">
        <v>8114.65</v>
      </c>
      <c r="F514" s="2">
        <f t="shared" si="119"/>
        <v>12804917.699999999</v>
      </c>
      <c r="G514" s="35">
        <v>2342721.4900000002</v>
      </c>
      <c r="H514" s="7">
        <v>1030765</v>
      </c>
      <c r="I514" s="2">
        <f t="shared" si="121"/>
        <v>773073.75</v>
      </c>
      <c r="J514" s="38">
        <v>766919</v>
      </c>
      <c r="K514" s="38">
        <v>7235</v>
      </c>
      <c r="L514" s="38">
        <v>2274068</v>
      </c>
      <c r="M514" s="38">
        <v>69965</v>
      </c>
      <c r="N514" s="2">
        <f t="shared" si="111"/>
        <v>6233982.2400000002</v>
      </c>
      <c r="O514" s="8">
        <f t="shared" si="112"/>
        <v>6570935</v>
      </c>
      <c r="P514" s="30">
        <v>33</v>
      </c>
      <c r="Q514" s="30">
        <v>3403</v>
      </c>
      <c r="R514" s="8">
        <f t="shared" si="122"/>
        <v>156096</v>
      </c>
      <c r="S514" s="9">
        <f t="shared" si="120"/>
        <v>593262.06149999995</v>
      </c>
      <c r="T514" s="36">
        <v>146035923</v>
      </c>
      <c r="U514" s="9">
        <f t="shared" si="123"/>
        <v>146035.92300000001</v>
      </c>
      <c r="V514" s="9">
        <f t="shared" si="124"/>
        <v>447226.13849999994</v>
      </c>
      <c r="W514" s="8">
        <f t="shared" si="113"/>
        <v>8944523</v>
      </c>
      <c r="X514" s="8">
        <f t="shared" si="114"/>
        <v>15671554</v>
      </c>
      <c r="Y514" s="11">
        <v>0</v>
      </c>
      <c r="Z514" s="6">
        <v>0</v>
      </c>
      <c r="AA514" s="8">
        <f t="shared" si="115"/>
        <v>15671554</v>
      </c>
      <c r="AB514" s="12">
        <v>0</v>
      </c>
      <c r="AC514" s="12">
        <v>0</v>
      </c>
      <c r="AD514" s="13">
        <f t="shared" si="116"/>
        <v>15671554</v>
      </c>
      <c r="AE514" s="8" t="e">
        <f>IF(#REF!=0," ",#REF!)</f>
        <v>#REF!</v>
      </c>
      <c r="AF514" s="39" t="str">
        <f t="shared" si="117"/>
        <v xml:space="preserve"> </v>
      </c>
      <c r="AG514" s="40" t="str">
        <f t="shared" si="118"/>
        <v xml:space="preserve"> </v>
      </c>
    </row>
    <row r="515" spans="1:33" ht="15.95" customHeight="1">
      <c r="A515" s="37" t="s">
        <v>185</v>
      </c>
      <c r="B515" s="37" t="s">
        <v>849</v>
      </c>
      <c r="C515" s="37" t="s">
        <v>96</v>
      </c>
      <c r="D515" s="37" t="s">
        <v>855</v>
      </c>
      <c r="E515" s="5">
        <v>24836.67</v>
      </c>
      <c r="F515" s="2">
        <f t="shared" si="119"/>
        <v>39192265.259999998</v>
      </c>
      <c r="G515" s="35">
        <v>11385708.449999999</v>
      </c>
      <c r="H515" s="7">
        <v>3190270</v>
      </c>
      <c r="I515" s="2">
        <f t="shared" si="121"/>
        <v>2392702.5</v>
      </c>
      <c r="J515" s="38">
        <v>2374657</v>
      </c>
      <c r="K515" s="38">
        <v>22346</v>
      </c>
      <c r="L515" s="38">
        <v>5498995</v>
      </c>
      <c r="M515" s="38">
        <v>4606</v>
      </c>
      <c r="N515" s="2">
        <f t="shared" si="111"/>
        <v>21679014.949999999</v>
      </c>
      <c r="O515" s="8">
        <f t="shared" si="112"/>
        <v>17513250</v>
      </c>
      <c r="P515" s="30">
        <v>33</v>
      </c>
      <c r="Q515" s="30">
        <v>10227</v>
      </c>
      <c r="R515" s="8">
        <f t="shared" si="122"/>
        <v>469112</v>
      </c>
      <c r="S515" s="9">
        <f t="shared" si="120"/>
        <v>1815808.9436999999</v>
      </c>
      <c r="T515" s="36">
        <v>697805390</v>
      </c>
      <c r="U515" s="9">
        <f t="shared" si="123"/>
        <v>697805.39</v>
      </c>
      <c r="V515" s="9">
        <f t="shared" si="124"/>
        <v>1118003.5537</v>
      </c>
      <c r="W515" s="8">
        <f t="shared" si="113"/>
        <v>22360071</v>
      </c>
      <c r="X515" s="8">
        <f t="shared" si="114"/>
        <v>40342433</v>
      </c>
      <c r="Y515" s="11">
        <v>0</v>
      </c>
      <c r="Z515" s="6">
        <v>0</v>
      </c>
      <c r="AA515" s="8">
        <f t="shared" si="115"/>
        <v>40342433</v>
      </c>
      <c r="AB515" s="12">
        <v>0</v>
      </c>
      <c r="AC515" s="12">
        <v>0</v>
      </c>
      <c r="AD515" s="13">
        <f t="shared" si="116"/>
        <v>40342433</v>
      </c>
      <c r="AE515" s="8" t="e">
        <f>IF(#REF!=0," ",#REF!)</f>
        <v>#REF!</v>
      </c>
      <c r="AF515" s="39" t="str">
        <f t="shared" si="117"/>
        <v xml:space="preserve"> </v>
      </c>
      <c r="AG515" s="40" t="str">
        <f t="shared" si="118"/>
        <v xml:space="preserve"> </v>
      </c>
    </row>
    <row r="516" spans="1:33" ht="15.95" customHeight="1">
      <c r="A516" s="37" t="s">
        <v>185</v>
      </c>
      <c r="B516" s="37" t="s">
        <v>849</v>
      </c>
      <c r="C516" s="37" t="s">
        <v>214</v>
      </c>
      <c r="D516" s="37" t="s">
        <v>856</v>
      </c>
      <c r="E516" s="5">
        <v>7225.41</v>
      </c>
      <c r="F516" s="2">
        <f t="shared" si="119"/>
        <v>11401696.98</v>
      </c>
      <c r="G516" s="35">
        <v>4983565.379999999</v>
      </c>
      <c r="H516" s="7">
        <v>919344</v>
      </c>
      <c r="I516" s="2">
        <f t="shared" si="121"/>
        <v>689508</v>
      </c>
      <c r="J516" s="38">
        <v>684323</v>
      </c>
      <c r="K516" s="38">
        <v>6439</v>
      </c>
      <c r="L516" s="38">
        <v>1097738</v>
      </c>
      <c r="M516" s="38">
        <v>48434</v>
      </c>
      <c r="N516" s="2">
        <f t="shared" ref="N516:N544" si="125">SUM(G516+I516+J516+K516+L516+M516)</f>
        <v>7510007.379999999</v>
      </c>
      <c r="O516" s="8">
        <f t="shared" ref="O516:O544" si="126">IF(F516&gt;N516,ROUND(SUM(F516-N516),0),0)</f>
        <v>3891690</v>
      </c>
      <c r="P516" s="30">
        <v>33</v>
      </c>
      <c r="Q516" s="30">
        <v>3981</v>
      </c>
      <c r="R516" s="8">
        <f t="shared" si="122"/>
        <v>182608</v>
      </c>
      <c r="S516" s="9">
        <f t="shared" si="120"/>
        <v>528249.72510000004</v>
      </c>
      <c r="T516" s="36">
        <v>310489681</v>
      </c>
      <c r="U516" s="9">
        <f t="shared" si="123"/>
        <v>310489.68099999998</v>
      </c>
      <c r="V516" s="9">
        <f t="shared" si="124"/>
        <v>217760.04410000006</v>
      </c>
      <c r="W516" s="8">
        <f t="shared" ref="W516:W544" si="127">IF(V516&gt;0,ROUND(SUM(V516*$W$3),0),0)</f>
        <v>4355201</v>
      </c>
      <c r="X516" s="8">
        <f t="shared" ref="X516:X544" si="128">SUM(O516+R516+W516)</f>
        <v>8429499</v>
      </c>
      <c r="Y516" s="11">
        <v>0</v>
      </c>
      <c r="Z516" s="6">
        <v>0</v>
      </c>
      <c r="AA516" s="8">
        <f t="shared" ref="AA516:AA544" si="129">ROUND(X516+Z516,0)</f>
        <v>8429499</v>
      </c>
      <c r="AB516" s="12">
        <v>0</v>
      </c>
      <c r="AC516" s="12">
        <v>0</v>
      </c>
      <c r="AD516" s="13">
        <f t="shared" ref="AD516:AD544" si="130">SUM(AA516+AB516-AC516)</f>
        <v>8429499</v>
      </c>
      <c r="AE516" s="8"/>
      <c r="AF516" s="39" t="str">
        <f t="shared" ref="AF516:AF544" si="131">IF(O516&gt;0," ",1)</f>
        <v xml:space="preserve"> </v>
      </c>
      <c r="AG516" s="40" t="str">
        <f t="shared" ref="AG516:AG544" si="132">IF(W516&gt;0," ",1)</f>
        <v xml:space="preserve"> </v>
      </c>
    </row>
    <row r="517" spans="1:33" ht="15.95" customHeight="1">
      <c r="A517" s="37" t="s">
        <v>185</v>
      </c>
      <c r="B517" s="37" t="s">
        <v>849</v>
      </c>
      <c r="C517" s="37" t="s">
        <v>230</v>
      </c>
      <c r="D517" s="37" t="s">
        <v>857</v>
      </c>
      <c r="E517" s="5">
        <v>15707.1</v>
      </c>
      <c r="F517" s="2">
        <f t="shared" ref="F517:F544" si="133">SUM(E517*$F$3)</f>
        <v>24785803.800000001</v>
      </c>
      <c r="G517" s="35">
        <v>10996041.400000002</v>
      </c>
      <c r="H517" s="7">
        <v>1976266</v>
      </c>
      <c r="I517" s="2">
        <f t="shared" si="121"/>
        <v>1482199.5</v>
      </c>
      <c r="J517" s="38">
        <v>1470869</v>
      </c>
      <c r="K517" s="38">
        <v>13850</v>
      </c>
      <c r="L517" s="38">
        <v>3069878</v>
      </c>
      <c r="M517" s="38">
        <v>8208</v>
      </c>
      <c r="N517" s="2">
        <f t="shared" si="125"/>
        <v>17041045.900000002</v>
      </c>
      <c r="O517" s="8">
        <f t="shared" si="126"/>
        <v>7744758</v>
      </c>
      <c r="P517" s="30">
        <v>33</v>
      </c>
      <c r="Q517" s="31">
        <v>8883</v>
      </c>
      <c r="R517" s="8">
        <f t="shared" si="122"/>
        <v>407463</v>
      </c>
      <c r="S517" s="9">
        <f t="shared" ref="S517:S544" si="134">ROUND(SUM(E517*$S$3),4)</f>
        <v>1148346.081</v>
      </c>
      <c r="T517" s="36">
        <v>670315693</v>
      </c>
      <c r="U517" s="9">
        <f t="shared" si="123"/>
        <v>670315.69299999997</v>
      </c>
      <c r="V517" s="9">
        <f t="shared" si="124"/>
        <v>478030.38800000004</v>
      </c>
      <c r="W517" s="8">
        <f t="shared" si="127"/>
        <v>9560608</v>
      </c>
      <c r="X517" s="8">
        <f t="shared" si="128"/>
        <v>17712829</v>
      </c>
      <c r="Y517" s="11">
        <v>0</v>
      </c>
      <c r="Z517" s="6">
        <v>0</v>
      </c>
      <c r="AA517" s="8">
        <f t="shared" si="129"/>
        <v>17712829</v>
      </c>
      <c r="AB517" s="12">
        <v>0</v>
      </c>
      <c r="AC517" s="12">
        <v>0</v>
      </c>
      <c r="AD517" s="13">
        <f t="shared" si="130"/>
        <v>17712829</v>
      </c>
      <c r="AE517" s="8" t="e">
        <f>IF(#REF!=0," ",#REF!)</f>
        <v>#REF!</v>
      </c>
      <c r="AF517" s="39" t="str">
        <f t="shared" si="131"/>
        <v xml:space="preserve"> </v>
      </c>
      <c r="AG517" s="40" t="str">
        <f t="shared" si="132"/>
        <v xml:space="preserve"> </v>
      </c>
    </row>
    <row r="518" spans="1:33" ht="15.95" customHeight="1">
      <c r="A518" s="37" t="s">
        <v>185</v>
      </c>
      <c r="B518" s="37" t="s">
        <v>849</v>
      </c>
      <c r="C518" s="37" t="s">
        <v>193</v>
      </c>
      <c r="D518" s="37" t="s">
        <v>858</v>
      </c>
      <c r="E518" s="5">
        <v>3719.43</v>
      </c>
      <c r="F518" s="2">
        <f t="shared" si="133"/>
        <v>5869260.54</v>
      </c>
      <c r="G518" s="35">
        <v>1034478.96</v>
      </c>
      <c r="H518" s="7">
        <v>503689</v>
      </c>
      <c r="I518" s="2">
        <f t="shared" si="121"/>
        <v>377766.75</v>
      </c>
      <c r="J518" s="38">
        <v>374982</v>
      </c>
      <c r="K518" s="38">
        <v>3525</v>
      </c>
      <c r="L518" s="38">
        <v>701891</v>
      </c>
      <c r="M518" s="38">
        <v>109346</v>
      </c>
      <c r="N518" s="2">
        <f t="shared" si="125"/>
        <v>2601989.71</v>
      </c>
      <c r="O518" s="8">
        <f t="shared" si="126"/>
        <v>3267271</v>
      </c>
      <c r="P518" s="30">
        <v>33</v>
      </c>
      <c r="Q518" s="30">
        <v>2402</v>
      </c>
      <c r="R518" s="8">
        <f t="shared" si="122"/>
        <v>110180</v>
      </c>
      <c r="S518" s="9">
        <f t="shared" si="134"/>
        <v>271927.52730000002</v>
      </c>
      <c r="T518" s="36">
        <v>63031145</v>
      </c>
      <c r="U518" s="9">
        <f t="shared" si="123"/>
        <v>63031.144999999997</v>
      </c>
      <c r="V518" s="9">
        <f t="shared" si="124"/>
        <v>208896.38230000003</v>
      </c>
      <c r="W518" s="8">
        <f t="shared" si="127"/>
        <v>4177928</v>
      </c>
      <c r="X518" s="8">
        <f t="shared" si="128"/>
        <v>7555379</v>
      </c>
      <c r="Y518" s="11">
        <v>0</v>
      </c>
      <c r="Z518" s="6">
        <v>0</v>
      </c>
      <c r="AA518" s="8">
        <f t="shared" si="129"/>
        <v>7555379</v>
      </c>
      <c r="AB518" s="12">
        <v>0</v>
      </c>
      <c r="AC518" s="12">
        <v>0</v>
      </c>
      <c r="AD518" s="13">
        <f t="shared" si="130"/>
        <v>7555379</v>
      </c>
      <c r="AE518" s="8" t="e">
        <f>IF(#REF!=0," ",#REF!)</f>
        <v>#REF!</v>
      </c>
      <c r="AF518" s="39" t="str">
        <f t="shared" si="131"/>
        <v xml:space="preserve"> </v>
      </c>
      <c r="AG518" s="40" t="str">
        <f t="shared" si="132"/>
        <v xml:space="preserve"> </v>
      </c>
    </row>
    <row r="519" spans="1:33" ht="15.95" customHeight="1">
      <c r="A519" s="37" t="s">
        <v>185</v>
      </c>
      <c r="B519" s="37" t="s">
        <v>849</v>
      </c>
      <c r="C519" s="37" t="s">
        <v>56</v>
      </c>
      <c r="D519" s="37" t="s">
        <v>859</v>
      </c>
      <c r="E519" s="5">
        <v>3803.7</v>
      </c>
      <c r="F519" s="2">
        <f t="shared" si="133"/>
        <v>6002238.5999999996</v>
      </c>
      <c r="G519" s="35">
        <v>1114021.28</v>
      </c>
      <c r="H519" s="7">
        <v>489429</v>
      </c>
      <c r="I519" s="2">
        <f t="shared" ref="I519:I543" si="135">ROUND(H519*0.75,2)</f>
        <v>367071.75</v>
      </c>
      <c r="J519" s="38">
        <v>364296</v>
      </c>
      <c r="K519" s="38">
        <v>3429</v>
      </c>
      <c r="L519" s="38">
        <v>722685</v>
      </c>
      <c r="M519" s="38">
        <v>100534</v>
      </c>
      <c r="N519" s="2">
        <f t="shared" si="125"/>
        <v>2672037.0300000003</v>
      </c>
      <c r="O519" s="8">
        <f t="shared" si="126"/>
        <v>3330202</v>
      </c>
      <c r="P519" s="30">
        <v>33</v>
      </c>
      <c r="Q519" s="30">
        <v>1512</v>
      </c>
      <c r="R519" s="8">
        <f t="shared" ref="R519:R543" si="136">ROUND(SUM(P519*Q519*1.39),0)</f>
        <v>69355</v>
      </c>
      <c r="S519" s="9">
        <f t="shared" si="134"/>
        <v>278088.50699999998</v>
      </c>
      <c r="T519" s="36">
        <v>67005427</v>
      </c>
      <c r="U519" s="9">
        <f t="shared" si="123"/>
        <v>67005.426999999996</v>
      </c>
      <c r="V519" s="9">
        <f t="shared" si="124"/>
        <v>211083.08</v>
      </c>
      <c r="W519" s="8">
        <f t="shared" si="127"/>
        <v>4221662</v>
      </c>
      <c r="X519" s="8">
        <f t="shared" si="128"/>
        <v>7621219</v>
      </c>
      <c r="Y519" s="11">
        <v>0</v>
      </c>
      <c r="Z519" s="6">
        <v>0</v>
      </c>
      <c r="AA519" s="8">
        <f t="shared" si="129"/>
        <v>7621219</v>
      </c>
      <c r="AB519" s="12">
        <v>0</v>
      </c>
      <c r="AC519" s="12">
        <v>0</v>
      </c>
      <c r="AD519" s="13">
        <f t="shared" si="130"/>
        <v>7621219</v>
      </c>
      <c r="AE519" s="8" t="e">
        <f>IF(#REF!=0," ",#REF!)</f>
        <v>#REF!</v>
      </c>
      <c r="AF519" s="39" t="str">
        <f t="shared" si="131"/>
        <v xml:space="preserve"> </v>
      </c>
      <c r="AG519" s="40" t="str">
        <f t="shared" si="132"/>
        <v xml:space="preserve"> </v>
      </c>
    </row>
    <row r="520" spans="1:33" ht="15.95" customHeight="1">
      <c r="A520" s="37" t="s">
        <v>185</v>
      </c>
      <c r="B520" s="37" t="s">
        <v>849</v>
      </c>
      <c r="C520" s="37" t="s">
        <v>29</v>
      </c>
      <c r="D520" s="37" t="s">
        <v>860</v>
      </c>
      <c r="E520" s="5">
        <v>1948.08</v>
      </c>
      <c r="F520" s="2">
        <f t="shared" si="133"/>
        <v>3074070.2399999998</v>
      </c>
      <c r="G520" s="35">
        <v>403257.10000000003</v>
      </c>
      <c r="H520" s="7">
        <v>169257</v>
      </c>
      <c r="I520" s="2">
        <f t="shared" si="135"/>
        <v>126942.75</v>
      </c>
      <c r="J520" s="38">
        <v>178140</v>
      </c>
      <c r="K520" s="38">
        <v>464511</v>
      </c>
      <c r="L520" s="38">
        <v>454066</v>
      </c>
      <c r="M520" s="38">
        <v>40584</v>
      </c>
      <c r="N520" s="2">
        <f t="shared" si="125"/>
        <v>1667500.85</v>
      </c>
      <c r="O520" s="8">
        <f t="shared" si="126"/>
        <v>1406569</v>
      </c>
      <c r="P520" s="30">
        <v>33</v>
      </c>
      <c r="Q520" s="30">
        <v>853</v>
      </c>
      <c r="R520" s="8">
        <f t="shared" si="136"/>
        <v>39127</v>
      </c>
      <c r="S520" s="9">
        <f t="shared" si="134"/>
        <v>142424.12880000001</v>
      </c>
      <c r="T520" s="36">
        <v>24209222</v>
      </c>
      <c r="U520" s="9">
        <f t="shared" ref="U520:U543" si="137">ROUND(T520/1000,4)</f>
        <v>24209.222000000002</v>
      </c>
      <c r="V520" s="9">
        <f t="shared" ref="V520:V543" si="138">IF(S520-U520&lt;0,0,S520-U520)</f>
        <v>118214.9068</v>
      </c>
      <c r="W520" s="8">
        <f t="shared" si="127"/>
        <v>2364298</v>
      </c>
      <c r="X520" s="8">
        <f t="shared" si="128"/>
        <v>3809994</v>
      </c>
      <c r="Y520" s="11">
        <v>0</v>
      </c>
      <c r="Z520" s="6">
        <v>0</v>
      </c>
      <c r="AA520" s="8">
        <f t="shared" si="129"/>
        <v>3809994</v>
      </c>
      <c r="AB520" s="12">
        <v>0</v>
      </c>
      <c r="AC520" s="12">
        <v>0</v>
      </c>
      <c r="AD520" s="13">
        <f t="shared" si="130"/>
        <v>3809994</v>
      </c>
      <c r="AE520" s="8" t="e">
        <f>IF(#REF!=0," ",#REF!)</f>
        <v>#REF!</v>
      </c>
      <c r="AF520" s="39" t="str">
        <f t="shared" si="131"/>
        <v xml:space="preserve"> </v>
      </c>
      <c r="AG520" s="40" t="str">
        <f t="shared" si="132"/>
        <v xml:space="preserve"> </v>
      </c>
    </row>
    <row r="521" spans="1:33" ht="15.95" customHeight="1">
      <c r="A521" s="37" t="s">
        <v>185</v>
      </c>
      <c r="B521" s="37" t="s">
        <v>849</v>
      </c>
      <c r="C521" s="37" t="s">
        <v>93</v>
      </c>
      <c r="D521" s="37" t="s">
        <v>861</v>
      </c>
      <c r="E521" s="5">
        <v>23248.57</v>
      </c>
      <c r="F521" s="2">
        <f t="shared" si="133"/>
        <v>36686243.460000001</v>
      </c>
      <c r="G521" s="35">
        <v>11306152.090000002</v>
      </c>
      <c r="H521" s="7">
        <v>3016236</v>
      </c>
      <c r="I521" s="2">
        <f t="shared" si="135"/>
        <v>2262177</v>
      </c>
      <c r="J521" s="38">
        <v>2150554</v>
      </c>
      <c r="K521" s="38">
        <v>20236</v>
      </c>
      <c r="L521" s="38">
        <v>3783420</v>
      </c>
      <c r="M521" s="38">
        <v>0</v>
      </c>
      <c r="N521" s="2">
        <f t="shared" si="125"/>
        <v>19522539.090000004</v>
      </c>
      <c r="O521" s="8">
        <f t="shared" si="126"/>
        <v>17163704</v>
      </c>
      <c r="P521" s="30">
        <v>33</v>
      </c>
      <c r="Q521" s="30">
        <v>9868</v>
      </c>
      <c r="R521" s="8">
        <f t="shared" si="136"/>
        <v>452645</v>
      </c>
      <c r="S521" s="9">
        <f t="shared" si="134"/>
        <v>1699702.9527</v>
      </c>
      <c r="T521" s="36">
        <v>704433152</v>
      </c>
      <c r="U521" s="9">
        <f t="shared" si="137"/>
        <v>704433.152</v>
      </c>
      <c r="V521" s="9">
        <f t="shared" si="138"/>
        <v>995269.80070000002</v>
      </c>
      <c r="W521" s="8">
        <f t="shared" si="127"/>
        <v>19905396</v>
      </c>
      <c r="X521" s="8">
        <f t="shared" si="128"/>
        <v>37521745</v>
      </c>
      <c r="Y521" s="11">
        <v>0</v>
      </c>
      <c r="Z521" s="6">
        <v>0</v>
      </c>
      <c r="AA521" s="8">
        <f t="shared" si="129"/>
        <v>37521745</v>
      </c>
      <c r="AB521" s="12">
        <v>0</v>
      </c>
      <c r="AC521" s="12">
        <v>0</v>
      </c>
      <c r="AD521" s="13">
        <f t="shared" si="130"/>
        <v>37521745</v>
      </c>
      <c r="AE521" s="8" t="e">
        <f>IF(#REF!=0," ",#REF!)</f>
        <v>#REF!</v>
      </c>
      <c r="AF521" s="39" t="str">
        <f t="shared" si="131"/>
        <v xml:space="preserve"> </v>
      </c>
      <c r="AG521" s="40" t="str">
        <f t="shared" si="132"/>
        <v xml:space="preserve"> </v>
      </c>
    </row>
    <row r="522" spans="1:33" ht="15.95" customHeight="1">
      <c r="A522" s="37" t="s">
        <v>185</v>
      </c>
      <c r="B522" s="37" t="s">
        <v>849</v>
      </c>
      <c r="C522" s="37" t="s">
        <v>114</v>
      </c>
      <c r="D522" s="37" t="s">
        <v>862</v>
      </c>
      <c r="E522" s="5">
        <v>1716.57</v>
      </c>
      <c r="F522" s="2">
        <f t="shared" si="133"/>
        <v>2708747.46</v>
      </c>
      <c r="G522" s="35">
        <v>506755.86</v>
      </c>
      <c r="H522" s="7">
        <v>242858</v>
      </c>
      <c r="I522" s="2">
        <f t="shared" si="135"/>
        <v>182143.5</v>
      </c>
      <c r="J522" s="38">
        <v>180744</v>
      </c>
      <c r="K522" s="38">
        <v>1702</v>
      </c>
      <c r="L522" s="38">
        <v>318297</v>
      </c>
      <c r="M522" s="38">
        <v>0</v>
      </c>
      <c r="N522" s="2">
        <f t="shared" si="125"/>
        <v>1189642.3599999999</v>
      </c>
      <c r="O522" s="8">
        <f t="shared" si="126"/>
        <v>1519105</v>
      </c>
      <c r="P522" s="30">
        <v>33</v>
      </c>
      <c r="Q522" s="30">
        <v>1065</v>
      </c>
      <c r="R522" s="8">
        <f t="shared" si="136"/>
        <v>48852</v>
      </c>
      <c r="S522" s="9">
        <f t="shared" si="134"/>
        <v>125498.4327</v>
      </c>
      <c r="T522" s="36">
        <v>31573574</v>
      </c>
      <c r="U522" s="9">
        <f t="shared" si="137"/>
        <v>31573.574000000001</v>
      </c>
      <c r="V522" s="9">
        <f t="shared" si="138"/>
        <v>93924.858700000012</v>
      </c>
      <c r="W522" s="8">
        <f t="shared" si="127"/>
        <v>1878497</v>
      </c>
      <c r="X522" s="8">
        <f t="shared" si="128"/>
        <v>3446454</v>
      </c>
      <c r="Y522" s="11">
        <v>0</v>
      </c>
      <c r="Z522" s="6">
        <v>0</v>
      </c>
      <c r="AA522" s="8">
        <f t="shared" si="129"/>
        <v>3446454</v>
      </c>
      <c r="AB522" s="12">
        <v>0</v>
      </c>
      <c r="AC522" s="12">
        <v>0</v>
      </c>
      <c r="AD522" s="13">
        <f t="shared" si="130"/>
        <v>3446454</v>
      </c>
      <c r="AE522" s="8" t="e">
        <f>IF(#REF!=0," ",#REF!)</f>
        <v>#REF!</v>
      </c>
      <c r="AF522" s="39" t="str">
        <f t="shared" si="131"/>
        <v xml:space="preserve"> </v>
      </c>
      <c r="AG522" s="40" t="str">
        <f t="shared" si="132"/>
        <v xml:space="preserve"> </v>
      </c>
    </row>
    <row r="523" spans="1:33" ht="15.95" customHeight="1">
      <c r="A523" s="37" t="s">
        <v>185</v>
      </c>
      <c r="B523" s="37" t="s">
        <v>849</v>
      </c>
      <c r="C523" s="37" t="s">
        <v>215</v>
      </c>
      <c r="D523" s="37" t="s">
        <v>863</v>
      </c>
      <c r="E523" s="5">
        <v>13060.64</v>
      </c>
      <c r="F523" s="2">
        <f t="shared" si="133"/>
        <v>20609689.919999998</v>
      </c>
      <c r="G523" s="35">
        <v>6584972.3999999985</v>
      </c>
      <c r="H523" s="7">
        <v>1784449</v>
      </c>
      <c r="I523" s="2">
        <f t="shared" si="135"/>
        <v>1338336.75</v>
      </c>
      <c r="J523" s="38">
        <v>1305382</v>
      </c>
      <c r="K523" s="38">
        <v>12269</v>
      </c>
      <c r="L523" s="38">
        <v>2017030</v>
      </c>
      <c r="M523" s="38">
        <v>77837</v>
      </c>
      <c r="N523" s="2">
        <f t="shared" si="125"/>
        <v>11335827.149999999</v>
      </c>
      <c r="O523" s="8">
        <f t="shared" si="126"/>
        <v>9273863</v>
      </c>
      <c r="P523" s="30">
        <v>33</v>
      </c>
      <c r="Q523" s="30">
        <v>6684</v>
      </c>
      <c r="R523" s="8">
        <f t="shared" si="136"/>
        <v>306595</v>
      </c>
      <c r="S523" s="9">
        <f t="shared" si="134"/>
        <v>954863.39040000003</v>
      </c>
      <c r="T523" s="36">
        <v>404948234</v>
      </c>
      <c r="U523" s="9">
        <f t="shared" si="137"/>
        <v>404948.234</v>
      </c>
      <c r="V523" s="9">
        <f t="shared" si="138"/>
        <v>549915.15639999998</v>
      </c>
      <c r="W523" s="8">
        <f t="shared" si="127"/>
        <v>10998303</v>
      </c>
      <c r="X523" s="8">
        <f t="shared" si="128"/>
        <v>20578761</v>
      </c>
      <c r="Y523" s="11">
        <v>0</v>
      </c>
      <c r="Z523" s="6">
        <v>0</v>
      </c>
      <c r="AA523" s="8">
        <f t="shared" si="129"/>
        <v>20578761</v>
      </c>
      <c r="AB523" s="12">
        <v>0</v>
      </c>
      <c r="AC523" s="12">
        <v>0</v>
      </c>
      <c r="AD523" s="13">
        <f t="shared" si="130"/>
        <v>20578761</v>
      </c>
      <c r="AE523" s="8" t="e">
        <f>IF(#REF!=0," ",#REF!)</f>
        <v>#REF!</v>
      </c>
      <c r="AF523" s="39" t="str">
        <f t="shared" si="131"/>
        <v xml:space="preserve"> </v>
      </c>
      <c r="AG523" s="40" t="str">
        <f t="shared" si="132"/>
        <v xml:space="preserve"> </v>
      </c>
    </row>
    <row r="524" spans="1:33" ht="15.95" customHeight="1">
      <c r="A524" s="37" t="s">
        <v>185</v>
      </c>
      <c r="B524" s="37" t="s">
        <v>849</v>
      </c>
      <c r="C524" s="37" t="s">
        <v>199</v>
      </c>
      <c r="D524" s="37" t="s">
        <v>864</v>
      </c>
      <c r="E524" s="5">
        <v>3479.84</v>
      </c>
      <c r="F524" s="2">
        <f t="shared" si="133"/>
        <v>5491187.5200000005</v>
      </c>
      <c r="G524" s="35">
        <v>1044777.81</v>
      </c>
      <c r="H524" s="7">
        <v>462806</v>
      </c>
      <c r="I524" s="2">
        <f t="shared" si="135"/>
        <v>347104.5</v>
      </c>
      <c r="J524" s="38">
        <v>344461</v>
      </c>
      <c r="K524" s="38">
        <v>3243</v>
      </c>
      <c r="L524" s="38">
        <v>683669</v>
      </c>
      <c r="M524" s="38">
        <v>36146</v>
      </c>
      <c r="N524" s="2">
        <f t="shared" si="125"/>
        <v>2459401.31</v>
      </c>
      <c r="O524" s="8">
        <f t="shared" si="126"/>
        <v>3031786</v>
      </c>
      <c r="P524" s="30">
        <v>33</v>
      </c>
      <c r="Q524" s="30">
        <v>1931</v>
      </c>
      <c r="R524" s="8">
        <f t="shared" si="136"/>
        <v>88575</v>
      </c>
      <c r="S524" s="9">
        <f t="shared" si="134"/>
        <v>254411.1024</v>
      </c>
      <c r="T524" s="36">
        <v>65095191</v>
      </c>
      <c r="U524" s="9">
        <f t="shared" si="137"/>
        <v>65095.190999999999</v>
      </c>
      <c r="V524" s="9">
        <f t="shared" si="138"/>
        <v>189315.91140000001</v>
      </c>
      <c r="W524" s="8">
        <f t="shared" si="127"/>
        <v>3786318</v>
      </c>
      <c r="X524" s="8">
        <f t="shared" si="128"/>
        <v>6906679</v>
      </c>
      <c r="Y524" s="11">
        <v>0</v>
      </c>
      <c r="Z524" s="6">
        <v>0</v>
      </c>
      <c r="AA524" s="8">
        <f t="shared" si="129"/>
        <v>6906679</v>
      </c>
      <c r="AB524" s="12">
        <v>0</v>
      </c>
      <c r="AC524" s="12">
        <v>0</v>
      </c>
      <c r="AD524" s="13">
        <f t="shared" si="130"/>
        <v>6906679</v>
      </c>
      <c r="AE524" s="8" t="e">
        <f>IF(#REF!=0," ",#REF!)</f>
        <v>#REF!</v>
      </c>
      <c r="AF524" s="39" t="str">
        <f t="shared" si="131"/>
        <v xml:space="preserve"> </v>
      </c>
      <c r="AG524" s="40" t="str">
        <f t="shared" si="132"/>
        <v xml:space="preserve"> </v>
      </c>
    </row>
    <row r="525" spans="1:33" ht="15.95" customHeight="1">
      <c r="A525" s="37" t="s">
        <v>185</v>
      </c>
      <c r="B525" s="37" t="s">
        <v>849</v>
      </c>
      <c r="C525" s="37" t="s">
        <v>38</v>
      </c>
      <c r="D525" s="37" t="s">
        <v>813</v>
      </c>
      <c r="E525" s="5">
        <v>902.27</v>
      </c>
      <c r="F525" s="2">
        <f t="shared" si="133"/>
        <v>1423782.06</v>
      </c>
      <c r="G525" s="35">
        <v>218264.69999999998</v>
      </c>
      <c r="H525" s="7">
        <v>114709</v>
      </c>
      <c r="I525" s="2">
        <f t="shared" si="135"/>
        <v>86031.75</v>
      </c>
      <c r="J525" s="38">
        <v>85361</v>
      </c>
      <c r="K525" s="38">
        <v>805</v>
      </c>
      <c r="L525" s="38">
        <v>238441</v>
      </c>
      <c r="M525" s="38">
        <v>54842</v>
      </c>
      <c r="N525" s="2">
        <f t="shared" si="125"/>
        <v>683745.45</v>
      </c>
      <c r="O525" s="8">
        <f t="shared" si="126"/>
        <v>740037</v>
      </c>
      <c r="P525" s="30">
        <v>33</v>
      </c>
      <c r="Q525" s="30">
        <v>577</v>
      </c>
      <c r="R525" s="8">
        <f t="shared" si="136"/>
        <v>26467</v>
      </c>
      <c r="S525" s="9">
        <f t="shared" si="134"/>
        <v>65964.959700000007</v>
      </c>
      <c r="T525" s="36">
        <v>13056563</v>
      </c>
      <c r="U525" s="9">
        <f t="shared" si="137"/>
        <v>13056.563</v>
      </c>
      <c r="V525" s="9">
        <f t="shared" si="138"/>
        <v>52908.396700000005</v>
      </c>
      <c r="W525" s="8">
        <f t="shared" si="127"/>
        <v>1058168</v>
      </c>
      <c r="X525" s="8">
        <f t="shared" si="128"/>
        <v>1824672</v>
      </c>
      <c r="Y525" s="11">
        <v>0</v>
      </c>
      <c r="Z525" s="6">
        <v>0</v>
      </c>
      <c r="AA525" s="8">
        <f t="shared" si="129"/>
        <v>1824672</v>
      </c>
      <c r="AB525" s="12">
        <v>0</v>
      </c>
      <c r="AC525" s="12">
        <v>0</v>
      </c>
      <c r="AD525" s="13">
        <f t="shared" si="130"/>
        <v>1824672</v>
      </c>
      <c r="AE525" s="8" t="e">
        <f>IF(#REF!=0," ",#REF!)</f>
        <v>#REF!</v>
      </c>
      <c r="AF525" s="39" t="str">
        <f t="shared" si="131"/>
        <v xml:space="preserve"> </v>
      </c>
      <c r="AG525" s="40" t="str">
        <f t="shared" si="132"/>
        <v xml:space="preserve"> </v>
      </c>
    </row>
    <row r="526" spans="1:33" ht="15.95" customHeight="1">
      <c r="A526" s="37" t="s">
        <v>159</v>
      </c>
      <c r="B526" s="37" t="s">
        <v>865</v>
      </c>
      <c r="C526" s="37" t="s">
        <v>51</v>
      </c>
      <c r="D526" s="37" t="s">
        <v>866</v>
      </c>
      <c r="E526" s="5">
        <v>765.31</v>
      </c>
      <c r="F526" s="2">
        <f t="shared" si="133"/>
        <v>1207659.18</v>
      </c>
      <c r="G526" s="35">
        <v>186948.33</v>
      </c>
      <c r="H526" s="7">
        <v>47640</v>
      </c>
      <c r="I526" s="2">
        <f t="shared" si="135"/>
        <v>35730</v>
      </c>
      <c r="J526" s="38">
        <v>67184</v>
      </c>
      <c r="K526" s="38">
        <v>2012</v>
      </c>
      <c r="L526" s="38">
        <v>154262</v>
      </c>
      <c r="M526" s="38">
        <v>16162</v>
      </c>
      <c r="N526" s="2">
        <f t="shared" si="125"/>
        <v>462298.32999999996</v>
      </c>
      <c r="O526" s="8">
        <f t="shared" si="126"/>
        <v>745361</v>
      </c>
      <c r="P526" s="30">
        <v>44</v>
      </c>
      <c r="Q526" s="30">
        <v>395</v>
      </c>
      <c r="R526" s="8">
        <f t="shared" si="136"/>
        <v>24158</v>
      </c>
      <c r="S526" s="9">
        <f t="shared" si="134"/>
        <v>55951.814100000003</v>
      </c>
      <c r="T526" s="36">
        <v>11561430</v>
      </c>
      <c r="U526" s="9">
        <f t="shared" si="137"/>
        <v>11561.43</v>
      </c>
      <c r="V526" s="9">
        <f t="shared" si="138"/>
        <v>44390.384100000003</v>
      </c>
      <c r="W526" s="8">
        <f t="shared" si="127"/>
        <v>887808</v>
      </c>
      <c r="X526" s="8">
        <f t="shared" si="128"/>
        <v>1657327</v>
      </c>
      <c r="Y526" s="11">
        <v>0</v>
      </c>
      <c r="Z526" s="6">
        <v>0</v>
      </c>
      <c r="AA526" s="8">
        <f t="shared" si="129"/>
        <v>1657327</v>
      </c>
      <c r="AB526" s="12">
        <v>0</v>
      </c>
      <c r="AC526" s="12">
        <v>0</v>
      </c>
      <c r="AD526" s="13">
        <f t="shared" si="130"/>
        <v>1657327</v>
      </c>
      <c r="AE526" s="8" t="e">
        <f>IF(#REF!=0," ",#REF!)</f>
        <v>#REF!</v>
      </c>
      <c r="AF526" s="39" t="str">
        <f t="shared" si="131"/>
        <v xml:space="preserve"> </v>
      </c>
      <c r="AG526" s="40" t="str">
        <f t="shared" si="132"/>
        <v xml:space="preserve"> </v>
      </c>
    </row>
    <row r="527" spans="1:33" ht="15.95" customHeight="1">
      <c r="A527" s="37" t="s">
        <v>159</v>
      </c>
      <c r="B527" s="37" t="s">
        <v>865</v>
      </c>
      <c r="C527" s="37" t="s">
        <v>245</v>
      </c>
      <c r="D527" s="37" t="s">
        <v>867</v>
      </c>
      <c r="E527" s="5">
        <v>4771.0600000000004</v>
      </c>
      <c r="F527" s="2">
        <f t="shared" si="133"/>
        <v>7528732.6800000006</v>
      </c>
      <c r="G527" s="35">
        <v>1385297.64</v>
      </c>
      <c r="H527" s="7">
        <v>327640</v>
      </c>
      <c r="I527" s="2">
        <f t="shared" si="135"/>
        <v>245730</v>
      </c>
      <c r="J527" s="38">
        <v>462265</v>
      </c>
      <c r="K527" s="38">
        <v>13813</v>
      </c>
      <c r="L527" s="38">
        <v>781308</v>
      </c>
      <c r="M527" s="38">
        <v>106272</v>
      </c>
      <c r="N527" s="2">
        <f t="shared" si="125"/>
        <v>2994685.6399999997</v>
      </c>
      <c r="O527" s="8">
        <f t="shared" si="126"/>
        <v>4534047</v>
      </c>
      <c r="P527" s="30">
        <v>33</v>
      </c>
      <c r="Q527" s="30">
        <v>2296</v>
      </c>
      <c r="R527" s="8">
        <f t="shared" si="136"/>
        <v>105318</v>
      </c>
      <c r="S527" s="9">
        <f t="shared" si="134"/>
        <v>348812.19660000002</v>
      </c>
      <c r="T527" s="36">
        <v>85565018</v>
      </c>
      <c r="U527" s="9">
        <f t="shared" si="137"/>
        <v>85565.017999999996</v>
      </c>
      <c r="V527" s="9">
        <f t="shared" si="138"/>
        <v>263247.17860000004</v>
      </c>
      <c r="W527" s="8">
        <f t="shared" si="127"/>
        <v>5264944</v>
      </c>
      <c r="X527" s="8">
        <f t="shared" si="128"/>
        <v>9904309</v>
      </c>
      <c r="Y527" s="11">
        <v>0</v>
      </c>
      <c r="Z527" s="6">
        <v>0</v>
      </c>
      <c r="AA527" s="8">
        <f t="shared" si="129"/>
        <v>9904309</v>
      </c>
      <c r="AB527" s="12">
        <v>0</v>
      </c>
      <c r="AC527" s="12">
        <v>0</v>
      </c>
      <c r="AD527" s="13">
        <f t="shared" si="130"/>
        <v>9904309</v>
      </c>
      <c r="AE527" s="8" t="e">
        <f>IF(#REF!=0," ",#REF!)</f>
        <v>#REF!</v>
      </c>
      <c r="AF527" s="39" t="str">
        <f t="shared" si="131"/>
        <v xml:space="preserve"> </v>
      </c>
      <c r="AG527" s="40" t="str">
        <f t="shared" si="132"/>
        <v xml:space="preserve"> </v>
      </c>
    </row>
    <row r="528" spans="1:33" ht="15.95" customHeight="1">
      <c r="A528" s="37" t="s">
        <v>159</v>
      </c>
      <c r="B528" s="37" t="s">
        <v>865</v>
      </c>
      <c r="C528" s="37" t="s">
        <v>87</v>
      </c>
      <c r="D528" s="37" t="s">
        <v>868</v>
      </c>
      <c r="E528" s="5">
        <v>3876.83</v>
      </c>
      <c r="F528" s="2">
        <f t="shared" si="133"/>
        <v>6117637.7400000002</v>
      </c>
      <c r="G528" s="35">
        <v>915112.61</v>
      </c>
      <c r="H528" s="7">
        <v>247391</v>
      </c>
      <c r="I528" s="2">
        <f t="shared" si="135"/>
        <v>185543.25</v>
      </c>
      <c r="J528" s="38">
        <v>349218</v>
      </c>
      <c r="K528" s="38">
        <v>10408</v>
      </c>
      <c r="L528" s="38">
        <v>741577</v>
      </c>
      <c r="M528" s="38">
        <v>110073</v>
      </c>
      <c r="N528" s="2">
        <f t="shared" si="125"/>
        <v>2311931.86</v>
      </c>
      <c r="O528" s="8">
        <f t="shared" si="126"/>
        <v>3805706</v>
      </c>
      <c r="P528" s="30">
        <v>33</v>
      </c>
      <c r="Q528" s="30">
        <v>2565</v>
      </c>
      <c r="R528" s="8">
        <f t="shared" si="136"/>
        <v>117657</v>
      </c>
      <c r="S528" s="9">
        <f t="shared" si="134"/>
        <v>283435.04129999998</v>
      </c>
      <c r="T528" s="36">
        <v>57955200</v>
      </c>
      <c r="U528" s="9">
        <f t="shared" si="137"/>
        <v>57955.199999999997</v>
      </c>
      <c r="V528" s="9">
        <f t="shared" si="138"/>
        <v>225479.84129999997</v>
      </c>
      <c r="W528" s="8">
        <f t="shared" si="127"/>
        <v>4509597</v>
      </c>
      <c r="X528" s="8">
        <f t="shared" si="128"/>
        <v>8432960</v>
      </c>
      <c r="Y528" s="11">
        <v>0</v>
      </c>
      <c r="Z528" s="6">
        <v>0</v>
      </c>
      <c r="AA528" s="8">
        <f t="shared" si="129"/>
        <v>8432960</v>
      </c>
      <c r="AB528" s="12">
        <v>0</v>
      </c>
      <c r="AC528" s="12">
        <v>0</v>
      </c>
      <c r="AD528" s="13">
        <f t="shared" si="130"/>
        <v>8432960</v>
      </c>
      <c r="AE528" s="8" t="e">
        <f>IF(#REF!=0," ",#REF!)</f>
        <v>#REF!</v>
      </c>
      <c r="AF528" s="39" t="str">
        <f t="shared" si="131"/>
        <v xml:space="preserve"> </v>
      </c>
      <c r="AG528" s="40" t="str">
        <f t="shared" si="132"/>
        <v xml:space="preserve"> </v>
      </c>
    </row>
    <row r="529" spans="1:33" ht="15.95" customHeight="1">
      <c r="A529" s="37" t="s">
        <v>159</v>
      </c>
      <c r="B529" s="37" t="s">
        <v>865</v>
      </c>
      <c r="C529" s="37" t="s">
        <v>189</v>
      </c>
      <c r="D529" s="37" t="s">
        <v>869</v>
      </c>
      <c r="E529" s="5">
        <v>863.05</v>
      </c>
      <c r="F529" s="2">
        <f t="shared" si="133"/>
        <v>1361892.9</v>
      </c>
      <c r="G529" s="35">
        <v>245197.34999999998</v>
      </c>
      <c r="H529" s="7">
        <v>55878</v>
      </c>
      <c r="I529" s="2">
        <f t="shared" si="135"/>
        <v>41908.5</v>
      </c>
      <c r="J529" s="38">
        <v>78914</v>
      </c>
      <c r="K529" s="38">
        <v>2346</v>
      </c>
      <c r="L529" s="38">
        <v>185045</v>
      </c>
      <c r="M529" s="38">
        <v>58725</v>
      </c>
      <c r="N529" s="2">
        <f t="shared" si="125"/>
        <v>612135.85</v>
      </c>
      <c r="O529" s="8">
        <f t="shared" si="126"/>
        <v>749757</v>
      </c>
      <c r="P529" s="30">
        <v>68</v>
      </c>
      <c r="Q529" s="30">
        <v>451</v>
      </c>
      <c r="R529" s="8">
        <f t="shared" si="136"/>
        <v>42629</v>
      </c>
      <c r="S529" s="9">
        <f t="shared" si="134"/>
        <v>63097.585500000001</v>
      </c>
      <c r="T529" s="36">
        <v>14621190</v>
      </c>
      <c r="U529" s="9">
        <f t="shared" si="137"/>
        <v>14621.19</v>
      </c>
      <c r="V529" s="9">
        <f t="shared" si="138"/>
        <v>48476.395499999999</v>
      </c>
      <c r="W529" s="8">
        <f t="shared" si="127"/>
        <v>969528</v>
      </c>
      <c r="X529" s="8">
        <f t="shared" si="128"/>
        <v>1761914</v>
      </c>
      <c r="Y529" s="11">
        <v>0</v>
      </c>
      <c r="Z529" s="6">
        <v>0</v>
      </c>
      <c r="AA529" s="8">
        <f t="shared" si="129"/>
        <v>1761914</v>
      </c>
      <c r="AB529" s="12">
        <v>0</v>
      </c>
      <c r="AC529" s="12">
        <v>0</v>
      </c>
      <c r="AD529" s="13">
        <f t="shared" si="130"/>
        <v>1761914</v>
      </c>
      <c r="AE529" s="8" t="e">
        <f>IF(#REF!=0," ",#REF!)</f>
        <v>#REF!</v>
      </c>
      <c r="AF529" s="39" t="str">
        <f t="shared" si="131"/>
        <v xml:space="preserve"> </v>
      </c>
      <c r="AG529" s="40" t="str">
        <f t="shared" si="132"/>
        <v xml:space="preserve"> </v>
      </c>
    </row>
    <row r="530" spans="1:33" ht="15.95" customHeight="1">
      <c r="A530" s="37" t="s">
        <v>190</v>
      </c>
      <c r="B530" s="37" t="s">
        <v>870</v>
      </c>
      <c r="C530" s="37" t="s">
        <v>214</v>
      </c>
      <c r="D530" s="37" t="s">
        <v>871</v>
      </c>
      <c r="E530" s="5">
        <v>447.39</v>
      </c>
      <c r="F530" s="2">
        <f t="shared" si="133"/>
        <v>705981.41999999993</v>
      </c>
      <c r="G530" s="35">
        <v>171731.83</v>
      </c>
      <c r="H530" s="7">
        <v>44233</v>
      </c>
      <c r="I530" s="2">
        <f t="shared" si="135"/>
        <v>33174.75</v>
      </c>
      <c r="J530" s="38">
        <v>42640</v>
      </c>
      <c r="K530" s="38">
        <v>4887</v>
      </c>
      <c r="L530" s="38">
        <v>180768</v>
      </c>
      <c r="M530" s="38">
        <v>31402</v>
      </c>
      <c r="N530" s="2">
        <f t="shared" si="125"/>
        <v>464603.57999999996</v>
      </c>
      <c r="O530" s="8">
        <f t="shared" si="126"/>
        <v>241378</v>
      </c>
      <c r="P530" s="30">
        <v>114</v>
      </c>
      <c r="Q530" s="30">
        <v>113</v>
      </c>
      <c r="R530" s="8">
        <f t="shared" si="136"/>
        <v>17906</v>
      </c>
      <c r="S530" s="9">
        <f t="shared" si="134"/>
        <v>32708.6829</v>
      </c>
      <c r="T530" s="36">
        <v>10239742</v>
      </c>
      <c r="U530" s="9">
        <f t="shared" si="137"/>
        <v>10239.742</v>
      </c>
      <c r="V530" s="9">
        <f t="shared" si="138"/>
        <v>22468.940900000001</v>
      </c>
      <c r="W530" s="8">
        <f t="shared" si="127"/>
        <v>449379</v>
      </c>
      <c r="X530" s="8">
        <f t="shared" si="128"/>
        <v>708663</v>
      </c>
      <c r="Y530" s="11">
        <v>0</v>
      </c>
      <c r="Z530" s="6">
        <v>0</v>
      </c>
      <c r="AA530" s="8">
        <f t="shared" si="129"/>
        <v>708663</v>
      </c>
      <c r="AB530" s="12">
        <v>0</v>
      </c>
      <c r="AC530" s="12">
        <v>0</v>
      </c>
      <c r="AD530" s="13">
        <f t="shared" si="130"/>
        <v>708663</v>
      </c>
      <c r="AE530" s="8" t="e">
        <f>IF(#REF!=0," ",#REF!)</f>
        <v>#REF!</v>
      </c>
      <c r="AF530" s="39" t="str">
        <f t="shared" si="131"/>
        <v xml:space="preserve"> </v>
      </c>
      <c r="AG530" s="40" t="str">
        <f t="shared" si="132"/>
        <v xml:space="preserve"> </v>
      </c>
    </row>
    <row r="531" spans="1:33" ht="15.95" customHeight="1">
      <c r="A531" s="37" t="s">
        <v>190</v>
      </c>
      <c r="B531" s="37" t="s">
        <v>870</v>
      </c>
      <c r="C531" s="37" t="s">
        <v>56</v>
      </c>
      <c r="D531" s="37" t="s">
        <v>872</v>
      </c>
      <c r="E531" s="5">
        <v>1784.4</v>
      </c>
      <c r="F531" s="2">
        <f t="shared" si="133"/>
        <v>2815783.2</v>
      </c>
      <c r="G531" s="35">
        <v>374296.01</v>
      </c>
      <c r="H531" s="7">
        <v>180845</v>
      </c>
      <c r="I531" s="2">
        <f t="shared" si="135"/>
        <v>135633.75</v>
      </c>
      <c r="J531" s="38">
        <v>174284</v>
      </c>
      <c r="K531" s="38">
        <v>20073</v>
      </c>
      <c r="L531" s="38">
        <v>465614</v>
      </c>
      <c r="M531" s="38">
        <v>50220</v>
      </c>
      <c r="N531" s="2">
        <f t="shared" si="125"/>
        <v>1220120.76</v>
      </c>
      <c r="O531" s="8">
        <f t="shared" si="126"/>
        <v>1595662</v>
      </c>
      <c r="P531" s="30">
        <v>42</v>
      </c>
      <c r="Q531" s="30">
        <v>737</v>
      </c>
      <c r="R531" s="8">
        <f t="shared" si="136"/>
        <v>43026</v>
      </c>
      <c r="S531" s="9">
        <f t="shared" si="134"/>
        <v>130457.484</v>
      </c>
      <c r="T531" s="36">
        <v>22688683</v>
      </c>
      <c r="U531" s="9">
        <f t="shared" si="137"/>
        <v>22688.683000000001</v>
      </c>
      <c r="V531" s="9">
        <f t="shared" si="138"/>
        <v>107768.80099999999</v>
      </c>
      <c r="W531" s="8">
        <f t="shared" si="127"/>
        <v>2155376</v>
      </c>
      <c r="X531" s="8">
        <f t="shared" si="128"/>
        <v>3794064</v>
      </c>
      <c r="Y531" s="11">
        <v>0</v>
      </c>
      <c r="Z531" s="6">
        <v>0</v>
      </c>
      <c r="AA531" s="8">
        <f t="shared" si="129"/>
        <v>3794064</v>
      </c>
      <c r="AB531" s="12">
        <v>0</v>
      </c>
      <c r="AC531" s="12">
        <v>0</v>
      </c>
      <c r="AD531" s="13">
        <f t="shared" si="130"/>
        <v>3794064</v>
      </c>
      <c r="AE531" s="8" t="e">
        <f>IF(#REF!=0," ",#REF!)</f>
        <v>#REF!</v>
      </c>
      <c r="AF531" s="39" t="str">
        <f t="shared" si="131"/>
        <v xml:space="preserve"> </v>
      </c>
      <c r="AG531" s="40" t="str">
        <f t="shared" si="132"/>
        <v xml:space="preserve"> </v>
      </c>
    </row>
    <row r="532" spans="1:33" ht="15.95" customHeight="1">
      <c r="A532" s="37" t="s">
        <v>190</v>
      </c>
      <c r="B532" s="37" t="s">
        <v>870</v>
      </c>
      <c r="C532" s="37" t="s">
        <v>39</v>
      </c>
      <c r="D532" s="37" t="s">
        <v>873</v>
      </c>
      <c r="E532" s="5">
        <v>1214.8399999999999</v>
      </c>
      <c r="F532" s="2">
        <f t="shared" si="133"/>
        <v>1917017.5199999998</v>
      </c>
      <c r="G532" s="35">
        <v>474462.94</v>
      </c>
      <c r="H532" s="7">
        <v>110254</v>
      </c>
      <c r="I532" s="2">
        <f t="shared" si="135"/>
        <v>82690.5</v>
      </c>
      <c r="J532" s="38">
        <v>106241</v>
      </c>
      <c r="K532" s="38">
        <v>12264</v>
      </c>
      <c r="L532" s="38">
        <v>318856</v>
      </c>
      <c r="M532" s="38">
        <v>173027</v>
      </c>
      <c r="N532" s="2">
        <f t="shared" si="125"/>
        <v>1167541.44</v>
      </c>
      <c r="O532" s="8">
        <f t="shared" si="126"/>
        <v>749476</v>
      </c>
      <c r="P532" s="30">
        <v>70</v>
      </c>
      <c r="Q532" s="30">
        <v>648</v>
      </c>
      <c r="R532" s="8">
        <f t="shared" si="136"/>
        <v>63050</v>
      </c>
      <c r="S532" s="9">
        <f t="shared" si="134"/>
        <v>88816.952399999995</v>
      </c>
      <c r="T532" s="36">
        <v>28367723</v>
      </c>
      <c r="U532" s="9">
        <f t="shared" si="137"/>
        <v>28367.723000000002</v>
      </c>
      <c r="V532" s="9">
        <f t="shared" si="138"/>
        <v>60449.229399999997</v>
      </c>
      <c r="W532" s="8">
        <f t="shared" si="127"/>
        <v>1208985</v>
      </c>
      <c r="X532" s="8">
        <f t="shared" si="128"/>
        <v>2021511</v>
      </c>
      <c r="Y532" s="11">
        <v>0</v>
      </c>
      <c r="Z532" s="6">
        <v>0</v>
      </c>
      <c r="AA532" s="8">
        <f t="shared" si="129"/>
        <v>2021511</v>
      </c>
      <c r="AB532" s="12">
        <v>0</v>
      </c>
      <c r="AC532" s="12">
        <v>0</v>
      </c>
      <c r="AD532" s="13">
        <f t="shared" si="130"/>
        <v>2021511</v>
      </c>
      <c r="AE532" s="8" t="e">
        <f>IF(#REF!=0," ",#REF!)</f>
        <v>#REF!</v>
      </c>
      <c r="AF532" s="39" t="str">
        <f t="shared" si="131"/>
        <v xml:space="preserve"> </v>
      </c>
      <c r="AG532" s="40" t="str">
        <f t="shared" si="132"/>
        <v xml:space="preserve"> </v>
      </c>
    </row>
    <row r="533" spans="1:33" ht="15.95" customHeight="1">
      <c r="A533" s="37" t="s">
        <v>190</v>
      </c>
      <c r="B533" s="37" t="s">
        <v>870</v>
      </c>
      <c r="C533" s="37" t="s">
        <v>246</v>
      </c>
      <c r="D533" s="37" t="s">
        <v>874</v>
      </c>
      <c r="E533" s="5">
        <v>9330.6200000000008</v>
      </c>
      <c r="F533" s="2">
        <f t="shared" si="133"/>
        <v>14723718.360000001</v>
      </c>
      <c r="G533" s="35">
        <v>3573751.68</v>
      </c>
      <c r="H533" s="7">
        <v>892104</v>
      </c>
      <c r="I533" s="2">
        <f t="shared" si="135"/>
        <v>669078</v>
      </c>
      <c r="J533" s="38">
        <v>859683</v>
      </c>
      <c r="K533" s="38">
        <v>99111</v>
      </c>
      <c r="L533" s="38">
        <v>2661168</v>
      </c>
      <c r="M533" s="38">
        <v>40799</v>
      </c>
      <c r="N533" s="2">
        <f t="shared" si="125"/>
        <v>7903590.6799999997</v>
      </c>
      <c r="O533" s="8">
        <f t="shared" si="126"/>
        <v>6820128</v>
      </c>
      <c r="P533" s="30">
        <v>33</v>
      </c>
      <c r="Q533" s="30">
        <v>2991</v>
      </c>
      <c r="R533" s="8">
        <f t="shared" si="136"/>
        <v>137197</v>
      </c>
      <c r="S533" s="9">
        <f t="shared" si="134"/>
        <v>682161.62820000004</v>
      </c>
      <c r="T533" s="36">
        <v>216703965</v>
      </c>
      <c r="U533" s="9">
        <f t="shared" si="137"/>
        <v>216703.965</v>
      </c>
      <c r="V533" s="9">
        <f t="shared" si="138"/>
        <v>465457.66320000007</v>
      </c>
      <c r="W533" s="8">
        <f t="shared" si="127"/>
        <v>9309153</v>
      </c>
      <c r="X533" s="8">
        <f t="shared" si="128"/>
        <v>16266478</v>
      </c>
      <c r="Y533" s="11">
        <v>0</v>
      </c>
      <c r="Z533" s="6">
        <v>0</v>
      </c>
      <c r="AA533" s="8">
        <f t="shared" si="129"/>
        <v>16266478</v>
      </c>
      <c r="AB533" s="12">
        <v>0</v>
      </c>
      <c r="AC533" s="12">
        <v>0</v>
      </c>
      <c r="AD533" s="13">
        <f t="shared" si="130"/>
        <v>16266478</v>
      </c>
      <c r="AE533" s="8" t="e">
        <f>IF(#REF!=0," ",#REF!)</f>
        <v>#REF!</v>
      </c>
      <c r="AF533" s="39" t="str">
        <f t="shared" si="131"/>
        <v xml:space="preserve"> </v>
      </c>
      <c r="AG533" s="40" t="str">
        <f t="shared" si="132"/>
        <v xml:space="preserve"> </v>
      </c>
    </row>
    <row r="534" spans="1:33" ht="15.95" customHeight="1">
      <c r="A534" s="37" t="s">
        <v>53</v>
      </c>
      <c r="B534" s="37" t="s">
        <v>875</v>
      </c>
      <c r="C534" s="37" t="s">
        <v>51</v>
      </c>
      <c r="D534" s="37" t="s">
        <v>876</v>
      </c>
      <c r="E534" s="5">
        <v>690.97</v>
      </c>
      <c r="F534" s="2">
        <f t="shared" si="133"/>
        <v>1090350.6600000001</v>
      </c>
      <c r="G534" s="35">
        <v>265210.49999999994</v>
      </c>
      <c r="H534" s="7">
        <v>50335</v>
      </c>
      <c r="I534" s="2">
        <f t="shared" si="135"/>
        <v>37751.25</v>
      </c>
      <c r="J534" s="38">
        <v>47006</v>
      </c>
      <c r="K534" s="38">
        <v>673990</v>
      </c>
      <c r="L534" s="38">
        <v>155479</v>
      </c>
      <c r="M534" s="38">
        <v>59006</v>
      </c>
      <c r="N534" s="2">
        <f t="shared" si="125"/>
        <v>1238442.75</v>
      </c>
      <c r="O534" s="8">
        <f t="shared" si="126"/>
        <v>0</v>
      </c>
      <c r="P534" s="30">
        <v>132</v>
      </c>
      <c r="Q534" s="30">
        <v>144</v>
      </c>
      <c r="R534" s="8">
        <f t="shared" si="136"/>
        <v>26421</v>
      </c>
      <c r="S534" s="9">
        <f t="shared" si="134"/>
        <v>50516.816700000003</v>
      </c>
      <c r="T534" s="36">
        <v>16210316</v>
      </c>
      <c r="U534" s="9">
        <f t="shared" si="137"/>
        <v>16210.316000000001</v>
      </c>
      <c r="V534" s="9">
        <f t="shared" si="138"/>
        <v>34306.500700000004</v>
      </c>
      <c r="W534" s="8">
        <f t="shared" si="127"/>
        <v>686130</v>
      </c>
      <c r="X534" s="8">
        <f t="shared" si="128"/>
        <v>712551</v>
      </c>
      <c r="Y534" s="11">
        <v>0</v>
      </c>
      <c r="Z534" s="6">
        <v>0</v>
      </c>
      <c r="AA534" s="8">
        <f t="shared" si="129"/>
        <v>712551</v>
      </c>
      <c r="AB534" s="12">
        <v>0</v>
      </c>
      <c r="AC534" s="12">
        <v>0</v>
      </c>
      <c r="AD534" s="13">
        <f t="shared" si="130"/>
        <v>712551</v>
      </c>
      <c r="AE534" s="8" t="e">
        <f>IF(#REF!=0," ",#REF!)</f>
        <v>#REF!</v>
      </c>
      <c r="AF534" s="39">
        <f t="shared" si="131"/>
        <v>1</v>
      </c>
      <c r="AG534" s="40" t="str">
        <f t="shared" si="132"/>
        <v xml:space="preserve"> </v>
      </c>
    </row>
    <row r="535" spans="1:33" ht="15.95" customHeight="1">
      <c r="A535" s="37" t="s">
        <v>53</v>
      </c>
      <c r="B535" s="37" t="s">
        <v>875</v>
      </c>
      <c r="C535" s="37" t="s">
        <v>114</v>
      </c>
      <c r="D535" s="37" t="s">
        <v>877</v>
      </c>
      <c r="E535" s="5">
        <v>1087.8800000000001</v>
      </c>
      <c r="F535" s="2">
        <f t="shared" si="133"/>
        <v>1716674.6400000001</v>
      </c>
      <c r="G535" s="35">
        <v>272576.89999999997</v>
      </c>
      <c r="H535" s="7">
        <v>101010</v>
      </c>
      <c r="I535" s="2">
        <f t="shared" si="135"/>
        <v>75757.5</v>
      </c>
      <c r="J535" s="38">
        <v>94415</v>
      </c>
      <c r="K535" s="38">
        <v>1351371</v>
      </c>
      <c r="L535" s="38">
        <v>231016</v>
      </c>
      <c r="M535" s="38">
        <v>24770</v>
      </c>
      <c r="N535" s="2">
        <f t="shared" si="125"/>
        <v>2049906.4</v>
      </c>
      <c r="O535" s="8">
        <f t="shared" si="126"/>
        <v>0</v>
      </c>
      <c r="P535" s="30">
        <v>77</v>
      </c>
      <c r="Q535" s="30">
        <v>355</v>
      </c>
      <c r="R535" s="8">
        <f t="shared" si="136"/>
        <v>37996</v>
      </c>
      <c r="S535" s="9">
        <f t="shared" si="134"/>
        <v>79534.906799999997</v>
      </c>
      <c r="T535" s="36">
        <v>17068059</v>
      </c>
      <c r="U535" s="9">
        <f t="shared" si="137"/>
        <v>17068.059000000001</v>
      </c>
      <c r="V535" s="9">
        <f t="shared" si="138"/>
        <v>62466.847799999996</v>
      </c>
      <c r="W535" s="8">
        <f t="shared" si="127"/>
        <v>1249337</v>
      </c>
      <c r="X535" s="8">
        <f t="shared" si="128"/>
        <v>1287333</v>
      </c>
      <c r="Y535" s="11">
        <v>0</v>
      </c>
      <c r="Z535" s="6">
        <v>0</v>
      </c>
      <c r="AA535" s="8">
        <f t="shared" si="129"/>
        <v>1287333</v>
      </c>
      <c r="AB535" s="12">
        <v>0</v>
      </c>
      <c r="AC535" s="12">
        <v>0</v>
      </c>
      <c r="AD535" s="13">
        <f t="shared" si="130"/>
        <v>1287333</v>
      </c>
      <c r="AE535" s="8" t="e">
        <f>IF(#REF!=0," ",#REF!)</f>
        <v>#REF!</v>
      </c>
      <c r="AF535" s="39">
        <f t="shared" si="131"/>
        <v>1</v>
      </c>
      <c r="AG535" s="40" t="str">
        <f t="shared" si="132"/>
        <v xml:space="preserve"> </v>
      </c>
    </row>
    <row r="536" spans="1:33" ht="15.95" customHeight="1">
      <c r="A536" s="37" t="s">
        <v>53</v>
      </c>
      <c r="B536" s="37" t="s">
        <v>875</v>
      </c>
      <c r="C536" s="37" t="s">
        <v>215</v>
      </c>
      <c r="D536" s="37" t="s">
        <v>878</v>
      </c>
      <c r="E536" s="5">
        <v>700.03</v>
      </c>
      <c r="F536" s="2">
        <f t="shared" si="133"/>
        <v>1104647.3399999999</v>
      </c>
      <c r="G536" s="35">
        <v>332193.19</v>
      </c>
      <c r="H536" s="7">
        <v>62047</v>
      </c>
      <c r="I536" s="2">
        <f t="shared" si="135"/>
        <v>46535.25</v>
      </c>
      <c r="J536" s="38">
        <v>58363</v>
      </c>
      <c r="K536" s="38">
        <v>831386</v>
      </c>
      <c r="L536" s="38">
        <v>118391</v>
      </c>
      <c r="M536" s="38">
        <v>35748</v>
      </c>
      <c r="N536" s="2">
        <f t="shared" si="125"/>
        <v>1422616.44</v>
      </c>
      <c r="O536" s="8">
        <f t="shared" si="126"/>
        <v>0</v>
      </c>
      <c r="P536" s="30">
        <v>92</v>
      </c>
      <c r="Q536" s="30">
        <v>204</v>
      </c>
      <c r="R536" s="8">
        <f t="shared" si="136"/>
        <v>26088</v>
      </c>
      <c r="S536" s="9">
        <f t="shared" si="134"/>
        <v>51179.193299999999</v>
      </c>
      <c r="T536" s="36">
        <v>21060086</v>
      </c>
      <c r="U536" s="9">
        <f t="shared" si="137"/>
        <v>21060.085999999999</v>
      </c>
      <c r="V536" s="9">
        <f t="shared" si="138"/>
        <v>30119.1073</v>
      </c>
      <c r="W536" s="8">
        <f t="shared" si="127"/>
        <v>602382</v>
      </c>
      <c r="X536" s="8">
        <f t="shared" si="128"/>
        <v>628470</v>
      </c>
      <c r="Y536" s="11">
        <v>0</v>
      </c>
      <c r="Z536" s="6">
        <v>0</v>
      </c>
      <c r="AA536" s="8">
        <f t="shared" si="129"/>
        <v>628470</v>
      </c>
      <c r="AB536" s="12">
        <v>0</v>
      </c>
      <c r="AC536" s="12">
        <v>0</v>
      </c>
      <c r="AD536" s="13">
        <f t="shared" si="130"/>
        <v>628470</v>
      </c>
      <c r="AE536" s="8" t="e">
        <f>IF(#REF!=0," ",#REF!)</f>
        <v>#REF!</v>
      </c>
      <c r="AF536" s="39">
        <f t="shared" si="131"/>
        <v>1</v>
      </c>
      <c r="AG536" s="40" t="str">
        <f t="shared" si="132"/>
        <v xml:space="preserve"> </v>
      </c>
    </row>
    <row r="537" spans="1:33" ht="15.95" customHeight="1">
      <c r="A537" s="37" t="s">
        <v>53</v>
      </c>
      <c r="B537" s="37" t="s">
        <v>875</v>
      </c>
      <c r="C537" s="37" t="s">
        <v>84</v>
      </c>
      <c r="D537" s="37" t="s">
        <v>879</v>
      </c>
      <c r="E537" s="5">
        <v>1328.51</v>
      </c>
      <c r="F537" s="2">
        <f t="shared" si="133"/>
        <v>2096388.78</v>
      </c>
      <c r="G537" s="35">
        <v>657091.99000000011</v>
      </c>
      <c r="H537" s="7">
        <v>128683</v>
      </c>
      <c r="I537" s="2">
        <f t="shared" si="135"/>
        <v>96512.25</v>
      </c>
      <c r="J537" s="38">
        <v>120140</v>
      </c>
      <c r="K537" s="38">
        <v>1719565</v>
      </c>
      <c r="L537" s="38">
        <v>333546</v>
      </c>
      <c r="M537" s="38">
        <v>87331</v>
      </c>
      <c r="N537" s="2">
        <f t="shared" si="125"/>
        <v>3014186.24</v>
      </c>
      <c r="O537" s="8">
        <f t="shared" si="126"/>
        <v>0</v>
      </c>
      <c r="P537" s="30">
        <v>90</v>
      </c>
      <c r="Q537" s="30">
        <v>501</v>
      </c>
      <c r="R537" s="8">
        <f t="shared" si="136"/>
        <v>62675</v>
      </c>
      <c r="S537" s="9">
        <f t="shared" si="134"/>
        <v>97127.366099999999</v>
      </c>
      <c r="T537" s="36">
        <v>39775963</v>
      </c>
      <c r="U537" s="9">
        <f t="shared" si="137"/>
        <v>39775.963000000003</v>
      </c>
      <c r="V537" s="9">
        <f t="shared" si="138"/>
        <v>57351.403099999996</v>
      </c>
      <c r="W537" s="8">
        <f t="shared" si="127"/>
        <v>1147028</v>
      </c>
      <c r="X537" s="8">
        <f t="shared" si="128"/>
        <v>1209703</v>
      </c>
      <c r="Y537" s="11">
        <v>0</v>
      </c>
      <c r="Z537" s="6">
        <v>0</v>
      </c>
      <c r="AA537" s="8">
        <f t="shared" si="129"/>
        <v>1209703</v>
      </c>
      <c r="AB537" s="12">
        <v>0</v>
      </c>
      <c r="AC537" s="12">
        <v>141</v>
      </c>
      <c r="AD537" s="13">
        <f t="shared" si="130"/>
        <v>1209562</v>
      </c>
      <c r="AE537" s="8" t="e">
        <f>IF(#REF!=0," ",#REF!)</f>
        <v>#REF!</v>
      </c>
      <c r="AF537" s="39">
        <f t="shared" si="131"/>
        <v>1</v>
      </c>
      <c r="AG537" s="40" t="str">
        <f t="shared" si="132"/>
        <v xml:space="preserve"> </v>
      </c>
    </row>
    <row r="538" spans="1:33" ht="15.95" customHeight="1">
      <c r="A538" s="37" t="s">
        <v>85</v>
      </c>
      <c r="B538" s="37" t="s">
        <v>880</v>
      </c>
      <c r="C538" s="37" t="s">
        <v>51</v>
      </c>
      <c r="D538" s="37" t="s">
        <v>881</v>
      </c>
      <c r="E538" s="5">
        <v>1520.72</v>
      </c>
      <c r="F538" s="2">
        <f t="shared" si="133"/>
        <v>2399696.16</v>
      </c>
      <c r="G538" s="35">
        <v>1179616.98</v>
      </c>
      <c r="H538" s="7">
        <v>408690</v>
      </c>
      <c r="I538" s="2">
        <f t="shared" si="135"/>
        <v>306517.5</v>
      </c>
      <c r="J538" s="38">
        <v>129531</v>
      </c>
      <c r="K538" s="38">
        <v>1291557</v>
      </c>
      <c r="L538" s="38">
        <v>482110</v>
      </c>
      <c r="M538" s="38">
        <v>148177</v>
      </c>
      <c r="N538" s="2">
        <f t="shared" si="125"/>
        <v>3537509.48</v>
      </c>
      <c r="O538" s="8">
        <f t="shared" si="126"/>
        <v>0</v>
      </c>
      <c r="P538" s="30">
        <v>145</v>
      </c>
      <c r="Q538" s="30">
        <v>294</v>
      </c>
      <c r="R538" s="8">
        <f t="shared" si="136"/>
        <v>59256</v>
      </c>
      <c r="S538" s="9">
        <f t="shared" si="134"/>
        <v>111179.8392</v>
      </c>
      <c r="T538" s="36">
        <v>71541239</v>
      </c>
      <c r="U538" s="9">
        <f t="shared" si="137"/>
        <v>71541.239000000001</v>
      </c>
      <c r="V538" s="9">
        <f t="shared" si="138"/>
        <v>39638.600200000001</v>
      </c>
      <c r="W538" s="8">
        <f t="shared" si="127"/>
        <v>792772</v>
      </c>
      <c r="X538" s="8">
        <f t="shared" si="128"/>
        <v>852028</v>
      </c>
      <c r="Y538" s="11">
        <v>0</v>
      </c>
      <c r="Z538" s="6">
        <v>0</v>
      </c>
      <c r="AA538" s="8">
        <f t="shared" si="129"/>
        <v>852028</v>
      </c>
      <c r="AB538" s="12">
        <v>0</v>
      </c>
      <c r="AC538" s="12">
        <v>0</v>
      </c>
      <c r="AD538" s="13">
        <f t="shared" si="130"/>
        <v>852028</v>
      </c>
      <c r="AE538" s="8" t="e">
        <f>IF(#REF!=0," ",#REF!)</f>
        <v>#REF!</v>
      </c>
      <c r="AF538" s="39">
        <f t="shared" si="131"/>
        <v>1</v>
      </c>
      <c r="AG538" s="40" t="str">
        <f t="shared" si="132"/>
        <v xml:space="preserve"> </v>
      </c>
    </row>
    <row r="539" spans="1:33" ht="15.95" customHeight="1">
      <c r="A539" s="37" t="s">
        <v>85</v>
      </c>
      <c r="B539" s="37" t="s">
        <v>880</v>
      </c>
      <c r="C539" s="37" t="s">
        <v>96</v>
      </c>
      <c r="D539" s="37" t="s">
        <v>882</v>
      </c>
      <c r="E539" s="5">
        <v>490.35</v>
      </c>
      <c r="F539" s="2">
        <f t="shared" si="133"/>
        <v>773772.3</v>
      </c>
      <c r="G539" s="35">
        <v>620018.75999999989</v>
      </c>
      <c r="H539" s="7">
        <v>103595</v>
      </c>
      <c r="I539" s="2">
        <f t="shared" si="135"/>
        <v>77696.25</v>
      </c>
      <c r="J539" s="38">
        <v>32765</v>
      </c>
      <c r="K539" s="38">
        <v>327483</v>
      </c>
      <c r="L539" s="38">
        <v>120059</v>
      </c>
      <c r="M539" s="38">
        <v>80056</v>
      </c>
      <c r="N539" s="2">
        <f t="shared" si="125"/>
        <v>1258078.0099999998</v>
      </c>
      <c r="O539" s="8">
        <f t="shared" si="126"/>
        <v>0</v>
      </c>
      <c r="P539" s="30">
        <v>167</v>
      </c>
      <c r="Q539" s="30">
        <v>92</v>
      </c>
      <c r="R539" s="8">
        <f t="shared" si="136"/>
        <v>21356</v>
      </c>
      <c r="S539" s="9">
        <f t="shared" si="134"/>
        <v>35849.488499999999</v>
      </c>
      <c r="T539" s="36">
        <v>35781534</v>
      </c>
      <c r="U539" s="9">
        <f t="shared" si="137"/>
        <v>35781.534</v>
      </c>
      <c r="V539" s="9">
        <f t="shared" si="138"/>
        <v>67.954499999999825</v>
      </c>
      <c r="W539" s="8">
        <f t="shared" si="127"/>
        <v>1359</v>
      </c>
      <c r="X539" s="8">
        <f t="shared" si="128"/>
        <v>22715</v>
      </c>
      <c r="Y539" s="11">
        <v>0</v>
      </c>
      <c r="Z539" s="6">
        <v>0</v>
      </c>
      <c r="AA539" s="8">
        <f t="shared" si="129"/>
        <v>22715</v>
      </c>
      <c r="AB539" s="12">
        <v>0</v>
      </c>
      <c r="AC539" s="12">
        <v>0</v>
      </c>
      <c r="AD539" s="13">
        <f t="shared" si="130"/>
        <v>22715</v>
      </c>
      <c r="AE539" s="8" t="e">
        <f>IF(#REF!=0," ",#REF!)</f>
        <v>#REF!</v>
      </c>
      <c r="AF539" s="39">
        <f t="shared" si="131"/>
        <v>1</v>
      </c>
      <c r="AG539" s="40" t="str">
        <f t="shared" si="132"/>
        <v xml:space="preserve"> </v>
      </c>
    </row>
    <row r="540" spans="1:33" ht="15.95" customHeight="1">
      <c r="A540" s="37" t="s">
        <v>85</v>
      </c>
      <c r="B540" s="37" t="s">
        <v>880</v>
      </c>
      <c r="C540" s="37" t="s">
        <v>193</v>
      </c>
      <c r="D540" s="37" t="s">
        <v>883</v>
      </c>
      <c r="E540" s="5">
        <v>201.15</v>
      </c>
      <c r="F540" s="2">
        <f t="shared" si="133"/>
        <v>317414.7</v>
      </c>
      <c r="G540" s="35">
        <v>268639.79999999993</v>
      </c>
      <c r="H540" s="7">
        <v>66094</v>
      </c>
      <c r="I540" s="2">
        <f t="shared" si="135"/>
        <v>49570.5</v>
      </c>
      <c r="J540" s="38">
        <v>22161</v>
      </c>
      <c r="K540" s="38">
        <v>218698</v>
      </c>
      <c r="L540" s="38">
        <v>51669</v>
      </c>
      <c r="M540" s="38">
        <v>78763</v>
      </c>
      <c r="N540" s="2">
        <f t="shared" si="125"/>
        <v>689501.29999999993</v>
      </c>
      <c r="O540" s="8">
        <f t="shared" si="126"/>
        <v>0</v>
      </c>
      <c r="P540" s="30">
        <v>167</v>
      </c>
      <c r="Q540" s="30">
        <v>27</v>
      </c>
      <c r="R540" s="8">
        <f t="shared" si="136"/>
        <v>6268</v>
      </c>
      <c r="S540" s="9">
        <f t="shared" si="134"/>
        <v>14706.076499999999</v>
      </c>
      <c r="T540" s="36">
        <v>14738220</v>
      </c>
      <c r="U540" s="9">
        <f t="shared" si="137"/>
        <v>14738.22</v>
      </c>
      <c r="V540" s="9">
        <f t="shared" si="138"/>
        <v>0</v>
      </c>
      <c r="W540" s="8">
        <f t="shared" si="127"/>
        <v>0</v>
      </c>
      <c r="X540" s="8">
        <f t="shared" si="128"/>
        <v>6268</v>
      </c>
      <c r="Y540" s="11">
        <v>0</v>
      </c>
      <c r="Z540" s="6">
        <v>0</v>
      </c>
      <c r="AA540" s="8">
        <f t="shared" si="129"/>
        <v>6268</v>
      </c>
      <c r="AB540" s="12">
        <v>0</v>
      </c>
      <c r="AC540" s="12">
        <v>0</v>
      </c>
      <c r="AD540" s="13">
        <f t="shared" si="130"/>
        <v>6268</v>
      </c>
      <c r="AE540" s="8" t="e">
        <f>IF(#REF!=0," ",#REF!)</f>
        <v>#REF!</v>
      </c>
      <c r="AF540" s="39">
        <f t="shared" si="131"/>
        <v>1</v>
      </c>
      <c r="AG540" s="40">
        <f t="shared" si="132"/>
        <v>1</v>
      </c>
    </row>
    <row r="541" spans="1:33" ht="15.95" customHeight="1">
      <c r="A541" s="37" t="s">
        <v>123</v>
      </c>
      <c r="B541" s="37" t="s">
        <v>884</v>
      </c>
      <c r="C541" s="37" t="s">
        <v>51</v>
      </c>
      <c r="D541" s="37" t="s">
        <v>885</v>
      </c>
      <c r="E541" s="5">
        <v>4158.96</v>
      </c>
      <c r="F541" s="2">
        <f t="shared" si="133"/>
        <v>6562838.8799999999</v>
      </c>
      <c r="G541" s="35">
        <v>2205277.2800000003</v>
      </c>
      <c r="H541" s="7">
        <v>648196</v>
      </c>
      <c r="I541" s="2">
        <f t="shared" si="135"/>
        <v>486147</v>
      </c>
      <c r="J541" s="38">
        <v>379537</v>
      </c>
      <c r="K541" s="38">
        <v>673432</v>
      </c>
      <c r="L541" s="38">
        <v>1141135</v>
      </c>
      <c r="M541" s="38">
        <v>123192</v>
      </c>
      <c r="N541" s="2">
        <f t="shared" si="125"/>
        <v>5008720.28</v>
      </c>
      <c r="O541" s="8">
        <f t="shared" si="126"/>
        <v>1554119</v>
      </c>
      <c r="P541" s="30">
        <v>42</v>
      </c>
      <c r="Q541" s="30">
        <v>1840</v>
      </c>
      <c r="R541" s="8">
        <f t="shared" si="136"/>
        <v>107419</v>
      </c>
      <c r="S541" s="9">
        <f t="shared" si="134"/>
        <v>304061.56559999997</v>
      </c>
      <c r="T541" s="36">
        <v>136241586</v>
      </c>
      <c r="U541" s="9">
        <f t="shared" si="137"/>
        <v>136241.58600000001</v>
      </c>
      <c r="V541" s="9">
        <f t="shared" si="138"/>
        <v>167819.97959999996</v>
      </c>
      <c r="W541" s="8">
        <f t="shared" si="127"/>
        <v>3356400</v>
      </c>
      <c r="X541" s="8">
        <f t="shared" si="128"/>
        <v>5017938</v>
      </c>
      <c r="Y541" s="11">
        <v>0</v>
      </c>
      <c r="Z541" s="6">
        <v>0</v>
      </c>
      <c r="AA541" s="8">
        <f t="shared" si="129"/>
        <v>5017938</v>
      </c>
      <c r="AB541" s="12">
        <v>0</v>
      </c>
      <c r="AC541" s="12">
        <v>105458</v>
      </c>
      <c r="AD541" s="13">
        <f t="shared" si="130"/>
        <v>4912480</v>
      </c>
      <c r="AE541" s="8" t="e">
        <f>IF(#REF!=0," ",#REF!)</f>
        <v>#REF!</v>
      </c>
      <c r="AF541" s="39" t="str">
        <f t="shared" si="131"/>
        <v xml:space="preserve"> </v>
      </c>
      <c r="AG541" s="40" t="str">
        <f t="shared" si="132"/>
        <v xml:space="preserve"> </v>
      </c>
    </row>
    <row r="542" spans="1:33" ht="15.95" customHeight="1">
      <c r="A542" s="37" t="s">
        <v>123</v>
      </c>
      <c r="B542" s="37" t="s">
        <v>884</v>
      </c>
      <c r="C542" s="37" t="s">
        <v>192</v>
      </c>
      <c r="D542" s="37" t="s">
        <v>886</v>
      </c>
      <c r="E542" s="5">
        <v>996.05</v>
      </c>
      <c r="F542" s="2">
        <f t="shared" si="133"/>
        <v>1571766.9</v>
      </c>
      <c r="G542" s="35">
        <v>650381.30000000005</v>
      </c>
      <c r="H542" s="7">
        <v>124405</v>
      </c>
      <c r="I542" s="2">
        <f t="shared" si="135"/>
        <v>93303.75</v>
      </c>
      <c r="J542" s="38">
        <v>72884</v>
      </c>
      <c r="K542" s="38">
        <v>129254</v>
      </c>
      <c r="L542" s="38">
        <v>169273</v>
      </c>
      <c r="M542" s="38">
        <v>204963</v>
      </c>
      <c r="N542" s="2">
        <f t="shared" si="125"/>
        <v>1320059.05</v>
      </c>
      <c r="O542" s="8">
        <f t="shared" si="126"/>
        <v>251708</v>
      </c>
      <c r="P542" s="30">
        <v>125</v>
      </c>
      <c r="Q542" s="30">
        <v>254</v>
      </c>
      <c r="R542" s="8">
        <f t="shared" si="136"/>
        <v>44133</v>
      </c>
      <c r="S542" s="9">
        <f t="shared" si="134"/>
        <v>72821.215500000006</v>
      </c>
      <c r="T542" s="36">
        <v>37768518</v>
      </c>
      <c r="U542" s="9">
        <f t="shared" si="137"/>
        <v>37768.517999999996</v>
      </c>
      <c r="V542" s="9">
        <f t="shared" si="138"/>
        <v>35052.697500000009</v>
      </c>
      <c r="W542" s="8">
        <f t="shared" si="127"/>
        <v>701054</v>
      </c>
      <c r="X542" s="8">
        <f t="shared" si="128"/>
        <v>996895</v>
      </c>
      <c r="Y542" s="11">
        <v>0</v>
      </c>
      <c r="Z542" s="6">
        <v>0</v>
      </c>
      <c r="AA542" s="8">
        <f t="shared" si="129"/>
        <v>996895</v>
      </c>
      <c r="AB542" s="12">
        <v>0</v>
      </c>
      <c r="AC542" s="12">
        <v>0</v>
      </c>
      <c r="AD542" s="13">
        <f t="shared" si="130"/>
        <v>996895</v>
      </c>
      <c r="AE542" s="8" t="e">
        <f>IF(#REF!=0," ",#REF!)</f>
        <v>#REF!</v>
      </c>
      <c r="AF542" s="39" t="str">
        <f t="shared" si="131"/>
        <v xml:space="preserve"> </v>
      </c>
      <c r="AG542" s="40" t="str">
        <f t="shared" si="132"/>
        <v xml:space="preserve"> </v>
      </c>
    </row>
    <row r="543" spans="1:33" ht="15.95" customHeight="1">
      <c r="A543" s="37" t="s">
        <v>123</v>
      </c>
      <c r="B543" s="37" t="s">
        <v>884</v>
      </c>
      <c r="C543" s="37" t="s">
        <v>96</v>
      </c>
      <c r="D543" s="37" t="s">
        <v>887</v>
      </c>
      <c r="E543" s="5">
        <v>558.75</v>
      </c>
      <c r="F543" s="2">
        <f t="shared" si="133"/>
        <v>881707.5</v>
      </c>
      <c r="G543" s="35">
        <v>708639.1100000001</v>
      </c>
      <c r="H543" s="7">
        <v>69113</v>
      </c>
      <c r="I543" s="2">
        <f t="shared" si="135"/>
        <v>51834.75</v>
      </c>
      <c r="J543" s="38">
        <v>40412</v>
      </c>
      <c r="K543" s="38">
        <v>71827</v>
      </c>
      <c r="L543" s="38">
        <v>104568</v>
      </c>
      <c r="M543" s="38">
        <v>87457</v>
      </c>
      <c r="N543" s="2">
        <f t="shared" si="125"/>
        <v>1064737.8600000001</v>
      </c>
      <c r="O543" s="8">
        <f t="shared" si="126"/>
        <v>0</v>
      </c>
      <c r="P543" s="30">
        <v>101</v>
      </c>
      <c r="Q543" s="30">
        <v>258</v>
      </c>
      <c r="R543" s="8">
        <f t="shared" si="136"/>
        <v>36221</v>
      </c>
      <c r="S543" s="9">
        <f t="shared" si="134"/>
        <v>40850.212500000001</v>
      </c>
      <c r="T543" s="36">
        <v>40503294</v>
      </c>
      <c r="U543" s="9">
        <f t="shared" si="137"/>
        <v>40503.294000000002</v>
      </c>
      <c r="V543" s="9">
        <f t="shared" si="138"/>
        <v>346.91849999999977</v>
      </c>
      <c r="W543" s="8">
        <f t="shared" si="127"/>
        <v>6938</v>
      </c>
      <c r="X543" s="8">
        <f t="shared" si="128"/>
        <v>43159</v>
      </c>
      <c r="Y543" s="11">
        <v>0</v>
      </c>
      <c r="Z543" s="6">
        <v>0</v>
      </c>
      <c r="AA543" s="8">
        <f t="shared" si="129"/>
        <v>43159</v>
      </c>
      <c r="AB543" s="12">
        <v>287152</v>
      </c>
      <c r="AC543" s="12">
        <v>0</v>
      </c>
      <c r="AD543" s="13">
        <f t="shared" si="130"/>
        <v>330311</v>
      </c>
      <c r="AE543" s="8" t="e">
        <f>IF(#REF!=0," ",#REF!)</f>
        <v>#REF!</v>
      </c>
      <c r="AF543" s="39">
        <f t="shared" si="131"/>
        <v>1</v>
      </c>
      <c r="AG543" s="40" t="str">
        <f t="shared" si="132"/>
        <v xml:space="preserve"> </v>
      </c>
    </row>
    <row r="544" spans="1:33" ht="15.95" customHeight="1">
      <c r="A544" s="37" t="s">
        <v>123</v>
      </c>
      <c r="B544" s="37" t="s">
        <v>884</v>
      </c>
      <c r="C544" s="37" t="s">
        <v>230</v>
      </c>
      <c r="D544" s="37" t="s">
        <v>888</v>
      </c>
      <c r="E544" s="5">
        <v>319.72000000000003</v>
      </c>
      <c r="F544" s="2">
        <f t="shared" si="133"/>
        <v>504518.16000000003</v>
      </c>
      <c r="G544" s="35">
        <v>571590.93999999994</v>
      </c>
      <c r="H544" s="7">
        <v>35830</v>
      </c>
      <c r="I544" s="2">
        <f t="shared" ref="I544" si="139">ROUND(H544*0.75,2)</f>
        <v>26872.5</v>
      </c>
      <c r="J544" s="38">
        <v>20991</v>
      </c>
      <c r="K544" s="38">
        <v>37239</v>
      </c>
      <c r="L544" s="38">
        <v>61070</v>
      </c>
      <c r="M544" s="38">
        <v>89323</v>
      </c>
      <c r="N544" s="2">
        <f t="shared" si="125"/>
        <v>807086.44</v>
      </c>
      <c r="O544" s="8">
        <f t="shared" si="126"/>
        <v>0</v>
      </c>
      <c r="P544" s="30">
        <v>167</v>
      </c>
      <c r="Q544" s="30">
        <v>44</v>
      </c>
      <c r="R544" s="8">
        <f t="shared" ref="R544" si="140">ROUND(SUM(P544*Q544*1.39),0)</f>
        <v>10214</v>
      </c>
      <c r="S544" s="9">
        <f t="shared" si="134"/>
        <v>23374.729200000002</v>
      </c>
      <c r="T544" s="36">
        <v>37566002</v>
      </c>
      <c r="U544" s="9">
        <f t="shared" ref="U544" si="141">ROUND(T544/1000,4)</f>
        <v>37566.002</v>
      </c>
      <c r="V544" s="9">
        <f t="shared" ref="V544" si="142">IF(S544-U544&lt;0,0,S544-U544)</f>
        <v>0</v>
      </c>
      <c r="W544" s="8">
        <f t="shared" si="127"/>
        <v>0</v>
      </c>
      <c r="X544" s="8">
        <f t="shared" si="128"/>
        <v>10214</v>
      </c>
      <c r="Y544" s="11">
        <v>0</v>
      </c>
      <c r="Z544" s="6">
        <v>0</v>
      </c>
      <c r="AA544" s="8">
        <f t="shared" si="129"/>
        <v>10214</v>
      </c>
      <c r="AB544" s="12">
        <v>0</v>
      </c>
      <c r="AC544" s="12">
        <v>0</v>
      </c>
      <c r="AD544" s="13">
        <f t="shared" si="130"/>
        <v>10214</v>
      </c>
      <c r="AE544" s="8" t="e">
        <f>IF(#REF!=0," ",#REF!)</f>
        <v>#REF!</v>
      </c>
      <c r="AF544" s="39">
        <f t="shared" si="131"/>
        <v>1</v>
      </c>
      <c r="AG544" s="40">
        <f t="shared" si="132"/>
        <v>1</v>
      </c>
    </row>
    <row r="545" spans="1:33" s="14" customFormat="1" ht="69" customHeight="1">
      <c r="A545" s="16">
        <f>COUNTA(A4:A544)</f>
        <v>541</v>
      </c>
      <c r="B545" s="62" t="s">
        <v>910</v>
      </c>
      <c r="C545" s="62"/>
      <c r="E545" s="33">
        <f>SUM(E4:E544)</f>
        <v>1053066.7699999993</v>
      </c>
      <c r="F545" s="17">
        <f>SUM(F4:F544)</f>
        <v>1661739363.0599995</v>
      </c>
      <c r="G545" s="17">
        <f>SUM(G4:G544)</f>
        <v>421501545.65999997</v>
      </c>
      <c r="H545" s="18">
        <f t="shared" ref="H545:AD545" si="143">SUM(H4:H544)</f>
        <v>104564406</v>
      </c>
      <c r="I545" s="17">
        <f t="shared" si="143"/>
        <v>78423304.5</v>
      </c>
      <c r="J545" s="18">
        <f t="shared" si="143"/>
        <v>93160723</v>
      </c>
      <c r="K545" s="18">
        <f t="shared" si="143"/>
        <v>66528645</v>
      </c>
      <c r="L545" s="18">
        <f t="shared" si="143"/>
        <v>219919668</v>
      </c>
      <c r="M545" s="18">
        <f t="shared" si="143"/>
        <v>31213972</v>
      </c>
      <c r="N545" s="17">
        <f t="shared" si="143"/>
        <v>910747858.15999985</v>
      </c>
      <c r="O545" s="18">
        <f t="shared" si="143"/>
        <v>767412852</v>
      </c>
      <c r="P545" s="19">
        <f t="shared" si="143"/>
        <v>41349</v>
      </c>
      <c r="Q545" s="19">
        <f t="shared" si="143"/>
        <v>391105</v>
      </c>
      <c r="R545" s="18">
        <f t="shared" si="143"/>
        <v>25363210</v>
      </c>
      <c r="S545" s="20">
        <f t="shared" si="143"/>
        <v>76989711.554700032</v>
      </c>
      <c r="T545" s="18">
        <f t="shared" si="143"/>
        <v>26105254627</v>
      </c>
      <c r="U545" s="20">
        <f t="shared" si="143"/>
        <v>26105254.627</v>
      </c>
      <c r="V545" s="20">
        <f t="shared" si="143"/>
        <v>51110166.940199912</v>
      </c>
      <c r="W545" s="18">
        <f t="shared" si="143"/>
        <v>1022203337</v>
      </c>
      <c r="X545" s="18">
        <f t="shared" si="143"/>
        <v>1814979399</v>
      </c>
      <c r="Y545" s="18">
        <f t="shared" si="143"/>
        <v>47163</v>
      </c>
      <c r="Z545" s="18">
        <f t="shared" si="143"/>
        <v>47163</v>
      </c>
      <c r="AA545" s="21">
        <f t="shared" si="143"/>
        <v>1815026562</v>
      </c>
      <c r="AB545" s="19">
        <f t="shared" si="143"/>
        <v>665721</v>
      </c>
      <c r="AC545" s="18">
        <f t="shared" si="143"/>
        <v>507124</v>
      </c>
      <c r="AD545" s="22">
        <f t="shared" si="143"/>
        <v>1815185159</v>
      </c>
      <c r="AE545" s="23" t="e">
        <f t="shared" ref="AE545:AG545" si="144">SUM(AE4:AE544)</f>
        <v>#REF!</v>
      </c>
      <c r="AF545" s="28">
        <f t="shared" si="144"/>
        <v>56</v>
      </c>
      <c r="AG545" s="29">
        <f t="shared" si="144"/>
        <v>18</v>
      </c>
    </row>
    <row r="546" spans="1:33" ht="14.1" customHeight="1">
      <c r="A546" s="24"/>
      <c r="B546" s="24"/>
      <c r="C546" s="24"/>
      <c r="D546" s="24"/>
    </row>
    <row r="547" spans="1:33" ht="14.1" customHeight="1">
      <c r="A547" s="24"/>
      <c r="B547" s="24"/>
      <c r="C547" s="24"/>
      <c r="D547" s="24"/>
    </row>
    <row r="548" spans="1:33" ht="14.1" customHeight="1">
      <c r="A548" s="24"/>
      <c r="B548" s="24"/>
      <c r="C548" s="24"/>
      <c r="D548" s="24"/>
    </row>
    <row r="549" spans="1:33" ht="14.1" customHeight="1">
      <c r="A549" s="24"/>
      <c r="B549" s="24"/>
      <c r="C549" s="24"/>
      <c r="D549" s="24"/>
    </row>
    <row r="550" spans="1:33" ht="14.1" customHeight="1">
      <c r="A550" s="24"/>
      <c r="B550" s="24"/>
      <c r="C550" s="24"/>
      <c r="D550" s="24"/>
    </row>
    <row r="551" spans="1:33" ht="14.1" customHeight="1">
      <c r="A551" s="24"/>
      <c r="B551" s="24"/>
      <c r="C551" s="24"/>
      <c r="D551" s="24"/>
    </row>
    <row r="552" spans="1:33" ht="14.1" customHeight="1">
      <c r="A552" s="24"/>
      <c r="B552" s="24"/>
      <c r="C552" s="24"/>
      <c r="D552" s="24"/>
    </row>
    <row r="553" spans="1:33" ht="14.1" customHeight="1">
      <c r="A553" s="24"/>
      <c r="B553" s="24"/>
      <c r="C553" s="24"/>
      <c r="D553" s="24"/>
    </row>
    <row r="554" spans="1:33" ht="14.1" customHeight="1">
      <c r="A554" s="24"/>
      <c r="B554" s="24"/>
      <c r="C554" s="24"/>
      <c r="D554" s="24"/>
    </row>
    <row r="555" spans="1:33" ht="14.1" customHeight="1">
      <c r="A555" s="24"/>
      <c r="B555" s="24"/>
      <c r="C555" s="24"/>
      <c r="D555" s="24"/>
    </row>
    <row r="556" spans="1:33" ht="14.1" customHeight="1">
      <c r="A556" s="24"/>
      <c r="B556" s="24"/>
      <c r="C556" s="24"/>
      <c r="D556" s="24"/>
    </row>
    <row r="557" spans="1:33" ht="14.1" customHeight="1">
      <c r="A557" s="24"/>
      <c r="B557" s="24"/>
      <c r="C557" s="24"/>
      <c r="D557" s="24"/>
    </row>
    <row r="558" spans="1:33" ht="14.1" customHeight="1">
      <c r="A558" s="24"/>
      <c r="B558" s="24"/>
      <c r="C558" s="24"/>
      <c r="D558" s="24"/>
    </row>
    <row r="559" spans="1:33" ht="14.1" customHeight="1">
      <c r="A559" s="24"/>
      <c r="B559" s="24"/>
      <c r="C559" s="24"/>
      <c r="D559" s="24"/>
    </row>
    <row r="560" spans="1:33" ht="14.1" customHeight="1">
      <c r="A560" s="24"/>
      <c r="B560" s="24"/>
      <c r="C560" s="24"/>
      <c r="D560" s="24"/>
    </row>
    <row r="561" spans="1:4" ht="14.1" customHeight="1">
      <c r="A561" s="24"/>
      <c r="B561" s="24"/>
      <c r="C561" s="24"/>
      <c r="D561" s="24"/>
    </row>
    <row r="562" spans="1:4" ht="14.1" customHeight="1">
      <c r="A562" s="24"/>
      <c r="B562" s="24"/>
      <c r="C562" s="24"/>
      <c r="D562" s="24"/>
    </row>
    <row r="563" spans="1:4" ht="14.1" customHeight="1">
      <c r="A563" s="24"/>
      <c r="B563" s="24"/>
      <c r="C563" s="24"/>
      <c r="D563" s="24"/>
    </row>
    <row r="564" spans="1:4" ht="14.1" customHeight="1">
      <c r="A564" s="24"/>
      <c r="B564" s="24"/>
      <c r="C564" s="24"/>
      <c r="D564" s="24"/>
    </row>
    <row r="565" spans="1:4" ht="14.1" customHeight="1">
      <c r="A565" s="24"/>
      <c r="B565" s="24"/>
      <c r="C565" s="24"/>
      <c r="D565" s="24"/>
    </row>
    <row r="566" spans="1:4" ht="14.1" customHeight="1">
      <c r="A566" s="24"/>
      <c r="B566" s="24"/>
      <c r="C566" s="24"/>
      <c r="D566" s="24"/>
    </row>
    <row r="567" spans="1:4" ht="14.1" customHeight="1">
      <c r="A567" s="24"/>
      <c r="B567" s="24"/>
      <c r="C567" s="24"/>
      <c r="D567" s="24"/>
    </row>
    <row r="568" spans="1:4" ht="14.1" customHeight="1">
      <c r="A568" s="24"/>
      <c r="B568" s="24"/>
      <c r="C568" s="24"/>
      <c r="D568" s="24"/>
    </row>
    <row r="569" spans="1:4" ht="14.1" customHeight="1">
      <c r="A569" s="24"/>
      <c r="B569" s="24"/>
      <c r="C569" s="24"/>
      <c r="D569" s="24"/>
    </row>
    <row r="570" spans="1:4" ht="14.1" customHeight="1">
      <c r="A570" s="24"/>
      <c r="B570" s="24"/>
      <c r="C570" s="24"/>
      <c r="D570" s="24"/>
    </row>
    <row r="571" spans="1:4" ht="14.1" customHeight="1">
      <c r="A571" s="24"/>
      <c r="B571" s="24"/>
      <c r="C571" s="24"/>
      <c r="D571" s="24"/>
    </row>
    <row r="572" spans="1:4" ht="14.1" customHeight="1">
      <c r="A572" s="24"/>
      <c r="B572" s="24"/>
      <c r="C572" s="24"/>
      <c r="D572" s="24"/>
    </row>
    <row r="573" spans="1:4" ht="14.1" customHeight="1">
      <c r="A573" s="24"/>
      <c r="B573" s="24"/>
      <c r="C573" s="24"/>
      <c r="D573" s="24"/>
    </row>
    <row r="574" spans="1:4" ht="14.1" customHeight="1">
      <c r="A574" s="24"/>
      <c r="B574" s="24"/>
      <c r="C574" s="24"/>
      <c r="D574" s="24"/>
    </row>
    <row r="575" spans="1:4" ht="14.1" customHeight="1">
      <c r="A575" s="24"/>
      <c r="B575" s="24"/>
      <c r="C575" s="24"/>
      <c r="D575" s="24"/>
    </row>
    <row r="576" spans="1:4" ht="14.1" customHeight="1">
      <c r="A576" s="24"/>
      <c r="B576" s="24"/>
      <c r="C576" s="24"/>
      <c r="D576" s="24"/>
    </row>
    <row r="577" spans="1:4" ht="14.1" customHeight="1">
      <c r="A577" s="24"/>
      <c r="B577" s="24"/>
      <c r="C577" s="24"/>
      <c r="D577" s="24"/>
    </row>
    <row r="578" spans="1:4" ht="14.1" customHeight="1">
      <c r="A578" s="24"/>
      <c r="B578" s="24"/>
      <c r="C578" s="24"/>
      <c r="D578" s="24"/>
    </row>
    <row r="579" spans="1:4" ht="14.1" customHeight="1">
      <c r="A579" s="24"/>
      <c r="B579" s="24"/>
      <c r="C579" s="24"/>
      <c r="D579" s="24"/>
    </row>
    <row r="580" spans="1:4" ht="14.1" customHeight="1">
      <c r="A580" s="24"/>
      <c r="B580" s="24"/>
      <c r="C580" s="24"/>
      <c r="D580" s="24"/>
    </row>
    <row r="581" spans="1:4" ht="14.1" customHeight="1">
      <c r="A581" s="24"/>
      <c r="B581" s="24"/>
      <c r="C581" s="24"/>
      <c r="D581" s="24"/>
    </row>
    <row r="582" spans="1:4" ht="14.1" customHeight="1">
      <c r="A582" s="24"/>
      <c r="B582" s="24"/>
      <c r="C582" s="24"/>
      <c r="D582" s="24"/>
    </row>
    <row r="583" spans="1:4" ht="14.1" customHeight="1">
      <c r="A583" s="24"/>
      <c r="B583" s="24"/>
      <c r="C583" s="24"/>
      <c r="D583" s="24"/>
    </row>
    <row r="584" spans="1:4" ht="14.1" customHeight="1">
      <c r="A584" s="24"/>
      <c r="B584" s="24"/>
      <c r="C584" s="24"/>
      <c r="D584" s="24"/>
    </row>
    <row r="585" spans="1:4" ht="14.1" customHeight="1">
      <c r="A585" s="24"/>
      <c r="B585" s="24"/>
      <c r="C585" s="24"/>
      <c r="D585" s="24"/>
    </row>
    <row r="586" spans="1:4" ht="14.1" customHeight="1">
      <c r="A586" s="24"/>
      <c r="B586" s="24"/>
      <c r="C586" s="24"/>
      <c r="D586" s="24"/>
    </row>
    <row r="587" spans="1:4" ht="14.1" customHeight="1">
      <c r="A587" s="24"/>
      <c r="B587" s="24"/>
      <c r="C587" s="24"/>
      <c r="D587" s="24"/>
    </row>
    <row r="588" spans="1:4" ht="14.1" customHeight="1">
      <c r="A588" s="24"/>
      <c r="B588" s="24"/>
      <c r="C588" s="24"/>
      <c r="D588" s="24"/>
    </row>
    <row r="589" spans="1:4" ht="14.1" customHeight="1">
      <c r="A589" s="24"/>
      <c r="B589" s="24"/>
      <c r="C589" s="24"/>
      <c r="D589" s="24"/>
    </row>
    <row r="590" spans="1:4" ht="14.1" customHeight="1">
      <c r="A590" s="24"/>
      <c r="B590" s="24"/>
      <c r="C590" s="24"/>
      <c r="D590" s="24"/>
    </row>
    <row r="591" spans="1:4" ht="14.1" customHeight="1">
      <c r="A591" s="24"/>
      <c r="B591" s="24"/>
      <c r="C591" s="24"/>
      <c r="D591" s="24"/>
    </row>
    <row r="592" spans="1:4" ht="14.1" customHeight="1">
      <c r="A592" s="24"/>
      <c r="B592" s="24"/>
      <c r="C592" s="24"/>
      <c r="D592" s="24"/>
    </row>
    <row r="593" spans="1:4" ht="14.1" customHeight="1">
      <c r="A593" s="24"/>
      <c r="B593" s="24"/>
      <c r="C593" s="24"/>
      <c r="D593" s="24"/>
    </row>
    <row r="594" spans="1:4" ht="14.1" customHeight="1">
      <c r="A594" s="24"/>
      <c r="B594" s="24"/>
      <c r="C594" s="24"/>
      <c r="D594" s="24"/>
    </row>
    <row r="595" spans="1:4" ht="14.1" customHeight="1">
      <c r="A595" s="24"/>
      <c r="B595" s="24"/>
      <c r="C595" s="24"/>
      <c r="D595" s="24"/>
    </row>
    <row r="596" spans="1:4" ht="14.1" customHeight="1">
      <c r="A596" s="24"/>
      <c r="B596" s="24"/>
      <c r="C596" s="24"/>
      <c r="D596" s="24"/>
    </row>
    <row r="597" spans="1:4" ht="14.1" customHeight="1">
      <c r="A597" s="24"/>
      <c r="B597" s="24"/>
      <c r="C597" s="24"/>
      <c r="D597" s="24"/>
    </row>
    <row r="598" spans="1:4" ht="14.1" customHeight="1">
      <c r="A598" s="24"/>
      <c r="B598" s="24"/>
      <c r="C598" s="24"/>
      <c r="D598" s="24"/>
    </row>
    <row r="599" spans="1:4" ht="14.1" customHeight="1">
      <c r="A599" s="24"/>
      <c r="B599" s="24"/>
      <c r="C599" s="24"/>
      <c r="D599" s="24"/>
    </row>
    <row r="600" spans="1:4" ht="14.1" customHeight="1">
      <c r="A600" s="24"/>
      <c r="B600" s="24"/>
      <c r="C600" s="24"/>
      <c r="D600" s="24"/>
    </row>
    <row r="601" spans="1:4" ht="14.1" customHeight="1">
      <c r="A601" s="24"/>
      <c r="B601" s="24"/>
      <c r="C601" s="24"/>
      <c r="D601" s="24"/>
    </row>
    <row r="602" spans="1:4" ht="14.1" customHeight="1">
      <c r="A602" s="24"/>
      <c r="B602" s="24"/>
      <c r="C602" s="24"/>
      <c r="D602" s="24"/>
    </row>
    <row r="603" spans="1:4" ht="14.1" customHeight="1">
      <c r="A603" s="10"/>
    </row>
    <row r="604" spans="1:4" ht="14.1" customHeight="1">
      <c r="A604" s="10"/>
    </row>
    <row r="605" spans="1:4" ht="14.1" customHeight="1">
      <c r="A605" s="10"/>
    </row>
    <row r="606" spans="1:4" ht="14.1" customHeight="1">
      <c r="A606" s="25"/>
      <c r="B606" s="25"/>
      <c r="C606" s="25"/>
      <c r="D606" s="25"/>
    </row>
    <row r="607" spans="1:4" ht="14.1" customHeight="1">
      <c r="A607" s="24"/>
      <c r="B607" s="24"/>
      <c r="C607" s="24"/>
      <c r="D607" s="24"/>
    </row>
    <row r="608" spans="1:4" ht="14.1" customHeight="1">
      <c r="A608" s="24"/>
      <c r="B608" s="24"/>
      <c r="C608" s="24"/>
      <c r="D608" s="24"/>
    </row>
    <row r="609" spans="1:4" ht="14.1" customHeight="1">
      <c r="A609" s="24"/>
      <c r="B609" s="24"/>
      <c r="C609" s="24"/>
      <c r="D609" s="24"/>
    </row>
    <row r="610" spans="1:4" ht="14.1" customHeight="1">
      <c r="A610" s="24"/>
      <c r="B610" s="24"/>
      <c r="C610" s="24"/>
      <c r="D610" s="24"/>
    </row>
    <row r="611" spans="1:4" ht="14.1" customHeight="1">
      <c r="A611" s="24"/>
      <c r="B611" s="24"/>
      <c r="C611" s="24"/>
      <c r="D611" s="24"/>
    </row>
    <row r="612" spans="1:4" ht="14.1" customHeight="1">
      <c r="A612" s="24"/>
      <c r="B612" s="24"/>
      <c r="C612" s="24"/>
      <c r="D612" s="24"/>
    </row>
    <row r="613" spans="1:4" ht="14.1" customHeight="1">
      <c r="A613" s="24"/>
      <c r="B613" s="24"/>
      <c r="C613" s="24"/>
      <c r="D613" s="24"/>
    </row>
    <row r="614" spans="1:4" ht="14.1" customHeight="1">
      <c r="A614" s="24"/>
      <c r="B614" s="24"/>
      <c r="C614" s="24"/>
      <c r="D614" s="24"/>
    </row>
    <row r="615" spans="1:4" ht="14.1" customHeight="1">
      <c r="A615" s="24"/>
      <c r="B615" s="24"/>
      <c r="C615" s="24"/>
      <c r="D615" s="24"/>
    </row>
    <row r="616" spans="1:4" ht="14.1" customHeight="1">
      <c r="A616" s="24"/>
      <c r="B616" s="24"/>
      <c r="C616" s="24"/>
      <c r="D616" s="24"/>
    </row>
    <row r="617" spans="1:4" ht="14.1" customHeight="1">
      <c r="A617" s="24"/>
      <c r="B617" s="24"/>
      <c r="C617" s="24"/>
      <c r="D617" s="24"/>
    </row>
    <row r="618" spans="1:4" ht="14.1" customHeight="1">
      <c r="A618" s="24"/>
      <c r="B618" s="24"/>
      <c r="C618" s="24"/>
      <c r="D618" s="24"/>
    </row>
    <row r="619" spans="1:4" ht="14.1" customHeight="1">
      <c r="A619" s="24"/>
      <c r="B619" s="24"/>
      <c r="C619" s="24"/>
      <c r="D619" s="24"/>
    </row>
    <row r="620" spans="1:4" ht="14.1" customHeight="1">
      <c r="A620" s="24"/>
      <c r="B620" s="24"/>
      <c r="C620" s="24"/>
      <c r="D620" s="24"/>
    </row>
    <row r="621" spans="1:4" ht="14.1" customHeight="1">
      <c r="A621" s="24"/>
      <c r="B621" s="24"/>
      <c r="C621" s="24"/>
      <c r="D621" s="24"/>
    </row>
    <row r="622" spans="1:4" ht="14.1" customHeight="1">
      <c r="A622" s="24"/>
      <c r="B622" s="24"/>
      <c r="C622" s="24"/>
      <c r="D622" s="24"/>
    </row>
    <row r="623" spans="1:4" ht="14.1" customHeight="1">
      <c r="A623" s="24"/>
      <c r="B623" s="24"/>
      <c r="C623" s="24"/>
      <c r="D623" s="24"/>
    </row>
    <row r="624" spans="1:4" ht="14.1" customHeight="1">
      <c r="A624" s="24"/>
      <c r="B624" s="24"/>
      <c r="C624" s="24"/>
      <c r="D624" s="24"/>
    </row>
    <row r="625" spans="1:4" ht="14.1" customHeight="1">
      <c r="A625" s="24"/>
      <c r="B625" s="24"/>
      <c r="C625" s="24"/>
      <c r="D625" s="24"/>
    </row>
    <row r="626" spans="1:4" ht="14.1" customHeight="1">
      <c r="A626" s="24"/>
      <c r="B626" s="24"/>
      <c r="C626" s="24"/>
      <c r="D626" s="24"/>
    </row>
    <row r="627" spans="1:4" ht="14.1" customHeight="1">
      <c r="A627" s="24"/>
      <c r="B627" s="24"/>
      <c r="C627" s="24"/>
      <c r="D627" s="24"/>
    </row>
    <row r="628" spans="1:4" ht="14.1" customHeight="1">
      <c r="A628" s="24"/>
      <c r="B628" s="24"/>
      <c r="C628" s="24"/>
      <c r="D628" s="24"/>
    </row>
    <row r="629" spans="1:4" ht="14.1" customHeight="1">
      <c r="A629" s="24"/>
      <c r="B629" s="24"/>
      <c r="C629" s="24"/>
      <c r="D629" s="24"/>
    </row>
    <row r="630" spans="1:4" ht="14.1" customHeight="1">
      <c r="A630" s="24"/>
      <c r="B630" s="24"/>
      <c r="C630" s="24"/>
      <c r="D630" s="24"/>
    </row>
    <row r="631" spans="1:4" ht="14.1" customHeight="1">
      <c r="A631" s="24"/>
      <c r="B631" s="24"/>
      <c r="C631" s="24"/>
      <c r="D631" s="24"/>
    </row>
    <row r="632" spans="1:4" ht="14.1" customHeight="1">
      <c r="A632" s="24"/>
      <c r="B632" s="24"/>
      <c r="C632" s="24"/>
      <c r="D632" s="24"/>
    </row>
    <row r="633" spans="1:4" ht="14.1" customHeight="1">
      <c r="A633" s="24"/>
      <c r="B633" s="24"/>
      <c r="C633" s="24"/>
      <c r="D633" s="24"/>
    </row>
    <row r="634" spans="1:4" ht="14.1" customHeight="1">
      <c r="A634" s="24"/>
      <c r="B634" s="24"/>
      <c r="C634" s="24"/>
      <c r="D634" s="24"/>
    </row>
    <row r="635" spans="1:4" ht="14.1" customHeight="1">
      <c r="A635" s="24"/>
      <c r="B635" s="24"/>
      <c r="C635" s="24"/>
      <c r="D635" s="24"/>
    </row>
    <row r="636" spans="1:4" ht="14.1" customHeight="1">
      <c r="A636" s="24"/>
      <c r="B636" s="24"/>
      <c r="C636" s="24"/>
      <c r="D636" s="24"/>
    </row>
    <row r="637" spans="1:4" ht="14.1" customHeight="1">
      <c r="A637" s="24"/>
      <c r="B637" s="24"/>
      <c r="C637" s="24"/>
      <c r="D637" s="24"/>
    </row>
    <row r="638" spans="1:4" ht="14.1" customHeight="1">
      <c r="A638" s="24"/>
      <c r="B638" s="24"/>
      <c r="C638" s="24"/>
      <c r="D638" s="24"/>
    </row>
  </sheetData>
  <sortState ref="A4:AS545">
    <sortCondition ref="A4:A545"/>
    <sortCondition ref="C4:C545"/>
  </sortState>
  <mergeCells count="4">
    <mergeCell ref="AF1:AF3"/>
    <mergeCell ref="AG1:AG3"/>
    <mergeCell ref="AC1:AC3"/>
    <mergeCell ref="AB1:AB3"/>
  </mergeCells>
  <phoneticPr fontId="0" type="noConversion"/>
  <printOptions horizontalCentered="1"/>
  <pageMargins left="0.1" right="0.1" top="0.4" bottom="0.37" header="0.28999999999999998" footer="0.24"/>
  <pageSetup paperSize="5" scale="58" pageOrder="overThenDown" orientation="landscape" r:id="rId1"/>
  <headerFooter alignWithMargins="0">
    <oddHeader>&amp;C&amp;"Times,Regular"&amp;F&amp;R&amp;"Times,Regular" 06/08/12</oddHeader>
    <oddFooter>&amp;C&amp;"Times,Regular"Page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060812 Final</vt:lpstr>
      <vt:lpstr>'060812 Final'!Print_Area</vt:lpstr>
      <vt:lpstr>'060812 Final'!Print_Titles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Ivester</dc:creator>
  <cp:lastModifiedBy>Kimberly Ivester</cp:lastModifiedBy>
  <cp:lastPrinted>2019-03-25T18:54:54Z</cp:lastPrinted>
  <dcterms:created xsi:type="dcterms:W3CDTF">2004-06-14T13:04:16Z</dcterms:created>
  <dcterms:modified xsi:type="dcterms:W3CDTF">2019-03-25T18:55:38Z</dcterms:modified>
</cp:coreProperties>
</file>