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externalLinks/externalLink3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FINANCIAL SERVICES\FINANCIAL MANAGEMENT\kellyt\Finance\Hospital\Assessment\SHOPP\SHOPP Assessment and UPL Calculations\2020 SHOPP final docs\"/>
    </mc:Choice>
  </mc:AlternateContent>
  <bookViews>
    <workbookView xWindow="0" yWindow="0" windowWidth="28800" windowHeight="11835"/>
  </bookViews>
  <sheets>
    <sheet name="Assessment" sheetId="1" r:id="rId1"/>
  </sheets>
  <externalReferences>
    <externalReference r:id="rId2"/>
    <externalReference r:id="rId3"/>
    <externalReference r:id="rId4"/>
  </externalReferences>
  <definedNames>
    <definedName name="__Tab2">#REF!</definedName>
    <definedName name="_Fill" localSheetId="0" hidden="1">#REF!</definedName>
    <definedName name="_Fill" hidden="1">#REF!</definedName>
    <definedName name="_Key1" localSheetId="0" hidden="1">'[1]Hospital Facility Data'!#REF!</definedName>
    <definedName name="_Key1" hidden="1">'[1]Hospital Facility Data'!#REF!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_Tab2" localSheetId="0">#REF!</definedName>
    <definedName name="_Tab2">#REF!</definedName>
    <definedName name="A" localSheetId="0">#REF!</definedName>
    <definedName name="A">#REF!</definedName>
    <definedName name="A_GME_wo_MC">[2]Hospital_Details!$A$158:$IV$158</definedName>
    <definedName name="AlphaList">#REF!</definedName>
    <definedName name="B" localSheetId="0">#REF!</definedName>
    <definedName name="B">#REF!</definedName>
    <definedName name="B_GME_wo_MC">[2]Hospital_Details!$A$159:$IV$159</definedName>
    <definedName name="BaseLineMatrix">{1,2;3,4}</definedName>
    <definedName name="Bx">#REF!</definedName>
    <definedName name="CCR_OUTPUT_SHOPP3">#REF!</definedName>
    <definedName name="CCR_OUTPUT_SHOPP4">#REF!</definedName>
    <definedName name="Cost_Add_Back">[2]Hospital_Details!$A$138:$IV$138</definedName>
    <definedName name="Cost_Red_Fact">[2]Hospital_Details!$A$137:$IV$137</definedName>
    <definedName name="Density_per_Discharge__Facility__Top_75_PCT__0_density_removed_" localSheetId="0">#REF!</definedName>
    <definedName name="Density_per_Discharge__Facility__Top_75_PCT__0_density_removed_">#REF!</definedName>
    <definedName name="EY_11">[2]Hospital_Details!$A$169:$IV$169</definedName>
    <definedName name="EY_11A">[2]Hospital_Details!$A$168:$IV$168</definedName>
    <definedName name="EY_18">[2]Hospital_Details!$A$172:$IV$172</definedName>
    <definedName name="EY_27">[2]Hospital_Details!$A$170:$IV$170</definedName>
    <definedName name="EY_29">[2]Hospital_Details!$A$171:$IV$171</definedName>
    <definedName name="F_1041">[2]Hospital_Details!$A$211:$IV$211</definedName>
    <definedName name="F_166">[2]Hospital_Details!$A$367:$IV$367</definedName>
    <definedName name="F_1818H1">[2]Hospital_Details!$A$312:$IV$312</definedName>
    <definedName name="F_1818H2">[2]Hospital_Details!$A$314:$IV$314</definedName>
    <definedName name="F_1818H3">[2]Hospital_Details!$A$315:$IV$315</definedName>
    <definedName name="F_1819AH1">[2]Hospital_Details!$A$318:$IV$318</definedName>
    <definedName name="F_1819AH2">[2]Hospital_Details!$A$319:$IV$319</definedName>
    <definedName name="F_1819AH3">[2]Hospital_Details!$A$320:$IV$320</definedName>
    <definedName name="F_1819H1">[2]Hospital_Details!$A$313:$IV$313</definedName>
    <definedName name="F_1820">[2]Hospital_Details!$A$300:$IV$300</definedName>
    <definedName name="F_1821">[2]Hospital_Details!$A$289:$IV$289</definedName>
    <definedName name="F_1826">[2]Hospital_Details!$A$26:$IV$26</definedName>
    <definedName name="F_1827" localSheetId="0">[2]Hospital_Details!#REF!</definedName>
    <definedName name="F_1827">[2]Hospital_Details!#REF!</definedName>
    <definedName name="F_1827x">[2]Hospital_Details!#REF!</definedName>
    <definedName name="F_1828">[2]Hospital_Details!$A$23:$IV$23</definedName>
    <definedName name="F_1833">[2]Hospital_Details!$A$22:$IV$22</definedName>
    <definedName name="F_1838">[2]Hospital_Details!$A$24:$IV$24</definedName>
    <definedName name="F_1838A">[2]Hospital_Details!$A$25:$IV$25</definedName>
    <definedName name="F_1854">[2]Hospital_Details!$A$64:$IV$64</definedName>
    <definedName name="F_1861">[2]Hospital_Details!$A$70:$IV$70</definedName>
    <definedName name="F_1861A">[2]Hospital_Details!$A$71:$IV$71</definedName>
    <definedName name="F_1875">[2]Hospital_Details!$A$65:$IV$65</definedName>
    <definedName name="F_1882">[2]Hospital_Details!$A$72:$IV$72</definedName>
    <definedName name="F_1882A">[2]Hospital_Details!$A$73:$IV$73</definedName>
    <definedName name="F_1896">[2]Hospital_Details!$A$66:$IV$66</definedName>
    <definedName name="F_1903">[2]Hospital_Details!$A$74:$IV$74</definedName>
    <definedName name="F_1903A">[2]Hospital_Details!$A$75:$IV$75</definedName>
    <definedName name="F_1912">[2]Hospital_Details!$A$61:$IV$61</definedName>
    <definedName name="F_1915">[2]Hospital_Details!$A$88:$IV$88</definedName>
    <definedName name="F_1917">[2]Hospital_Details!$A$62:$IV$62</definedName>
    <definedName name="F_1920">[2]Hospital_Details!$A$89:$IV$89</definedName>
    <definedName name="F_1922">[2]Hospital_Details!$A$63:$IV$63</definedName>
    <definedName name="F_1925">[2]Hospital_Details!$A$90:$IV$90</definedName>
    <definedName name="F_1946">[2]Hospital_Details!$A$187:$IV$187</definedName>
    <definedName name="F_1946x">[2]Hospital_Details!$A$188:$IV$188</definedName>
    <definedName name="F_1950">[2]Hospital_Details!$A$189:$IV$189</definedName>
    <definedName name="F_1950A">[2]Hospital_Details!$A$190:$IV$190</definedName>
    <definedName name="F_1962">[2]Hospital_Details!$A$204:$IV$204</definedName>
    <definedName name="F_1962x">[2]Hospital_Details!$A$205:$IV$205</definedName>
    <definedName name="F_1966">[2]Hospital_Details!$A$206:$IV$206</definedName>
    <definedName name="F_1966A">[2]Hospital_Details!$A$207:$IV$207</definedName>
    <definedName name="F_949">[2]Hospital_Details!$A$38:$IV$38</definedName>
    <definedName name="F_995">[2]Hospital_Details!$A$194:$IV$194</definedName>
    <definedName name="FORMULA_A">[2]Hospital_Details!$A$163:$IV$163</definedName>
    <definedName name="FORMULA_B">[2]Hospital_Details!$A$164:$IV$164</definedName>
    <definedName name="FORMULA_C">[2]Hospital_Details!$A$165:$IV$165</definedName>
    <definedName name="FORMULA_D">[2]Hospital_Details!$A$174:$IV$174</definedName>
    <definedName name="FORMULA_T">[2]Hospital_Details!$A$28:$IV$28</definedName>
    <definedName name="GME_COST">[2]Hospital_Details!$A$161:$IV$161</definedName>
    <definedName name="GME_GL">[2]Hospital_Details!$A$179:$IV$179</definedName>
    <definedName name="GME_MGN">[2]Hospital_Details!$A$181:$IV$181</definedName>
    <definedName name="GME_REV">[2]Hospital_Details!$A$153:$IV$153</definedName>
    <definedName name="H_109">[2]Hospital_Details!$A$220:$IV$220</definedName>
    <definedName name="H_110">[2]Hospital_Details!$A$221:$IV$221</definedName>
    <definedName name="H_111">[2]Hospital_Details!$A$222:$IV$222</definedName>
    <definedName name="H_133">[2]Hospital_Details!$A$167:$IV$167</definedName>
    <definedName name="H_134">[2]Hospital_Details!$A$175:$IV$175</definedName>
    <definedName name="H_135">[2]Hospital_Details!$A$176:$IV$176</definedName>
    <definedName name="H_136">[2]Hospital_Details!$A$155:$IV$155</definedName>
    <definedName name="H_137">[2]Hospital_Details!$A$156:$IV$156</definedName>
    <definedName name="H_170">[2]Hospital_Details!$A$247:$IV$247</definedName>
    <definedName name="H_171">[2]Hospital_Details!$A$248:$IV$248</definedName>
    <definedName name="H_172">[2]Hospital_Details!$A$249:$IV$249</definedName>
    <definedName name="H_173">[2]Hospital_Details!$A$239:$IV$239</definedName>
    <definedName name="H_174">[2]Hospital_Details!$A$240:$IV$240</definedName>
    <definedName name="H_180">[2]Hospital_Details!$A$369:$IV$369</definedName>
    <definedName name="H_183">[2]Hospital_Details!$A$118:$IV$118</definedName>
    <definedName name="H_187">[2]Hospital_Details!$A$177:$IV$177</definedName>
    <definedName name="H_190">[2]Hospital_Details!$A$241:$IV$241</definedName>
    <definedName name="H_219">[2]Hospital_Details!$A$258:$IV$258</definedName>
    <definedName name="H_236">[2]Hospital_Details!$A$328:$IV$328</definedName>
    <definedName name="H_236_A" localSheetId="0">[2]Hospital_Details!#REF!</definedName>
    <definedName name="H_236_A">[2]Hospital_Details!#REF!</definedName>
    <definedName name="H_237">[2]Hospital_Details!$A$242:$IV$242</definedName>
    <definedName name="H_238">[2]Hospital_Details!$A$243:$IV$243</definedName>
    <definedName name="H_33">[2]Hospital_Details!$A$134:$IV$134</definedName>
    <definedName name="H_331">[2]Hospital_Details!$A$115:$IV$115</definedName>
    <definedName name="H_332">[2]Hospital_Details!$A$123:$IV$123</definedName>
    <definedName name="H_333">[2]Hospital_Details!$A$130:$IV$130</definedName>
    <definedName name="H_336">[2]Hospital_Details!$A$67:$IV$67</definedName>
    <definedName name="H_337">[2]Hospital_Details!$A$68:$IV$68</definedName>
    <definedName name="H_338">[2]Hospital_Details!$A$69:$IV$69</definedName>
    <definedName name="H_36">[2]Hospital_Details!$A$135:$IV$135</definedName>
    <definedName name="H_47">[2]Hospital_Details!$A$226:$IV$226</definedName>
    <definedName name="H_48">[2]Hospital_Details!$A$227:$IV$227</definedName>
    <definedName name="H_51">[2]Hospital_Details!$A$111:$IV$111</definedName>
    <definedName name="H_52">[2]Hospital_Details!$A$112:$IV$112</definedName>
    <definedName name="H_53">[2]Hospital_Details!$A$113:$IV$113</definedName>
    <definedName name="H_532">[2]Hospital_Details!$A$259:$IV$259</definedName>
    <definedName name="H_553">[2]Hospital_Details!$A$116:$IV$116</definedName>
    <definedName name="H_554">[2]Hospital_Details!$A$124:$IV$124</definedName>
    <definedName name="H_555">[2]Hospital_Details!$A$131:$IV$131</definedName>
    <definedName name="H_556">[2]Hospital_Details!$A$117:$IV$117</definedName>
    <definedName name="H_557">[2]Hospital_Details!$A$125:$IV$125</definedName>
    <definedName name="H_558">[2]Hospital_Details!$A$132:$IV$132</definedName>
    <definedName name="H_559">[2]Hospital_Details!$A$76:$IV$76</definedName>
    <definedName name="H_56">[2]Hospital_Details!$A$114:$IV$114</definedName>
    <definedName name="H_560">[2]Hospital_Details!$A$79:$IV$79</definedName>
    <definedName name="H_561">[2]Hospital_Details!$A$82:$IV$82</definedName>
    <definedName name="H_562">[2]Hospital_Details!$A$85:$IV$85</definedName>
    <definedName name="H_563">[2]Hospital_Details!$A$77:$IV$77</definedName>
    <definedName name="H_564">[2]Hospital_Details!$A$80:$IV$80</definedName>
    <definedName name="H_565">[2]Hospital_Details!$A$83:$IV$83</definedName>
    <definedName name="H_566">[2]Hospital_Details!$A$86:$IV$86</definedName>
    <definedName name="H_567">[2]Hospital_Details!$A$78:$IV$78</definedName>
    <definedName name="H_568">[2]Hospital_Details!$A$81:$IV$81</definedName>
    <definedName name="H_569">[2]Hospital_Details!$A$84:$IV$84</definedName>
    <definedName name="H_57">[2]Hospital_Details!$A$119:$IV$119</definedName>
    <definedName name="H_570">[2]Hospital_Details!$A$87:$IV$87</definedName>
    <definedName name="H_58">[2]Hospital_Details!$A$120:$IV$120</definedName>
    <definedName name="H_580">[2]Hospital_Details!$A$133:$IV$133</definedName>
    <definedName name="H_581">[2]Hospital_Details!$A$157:$IV$157</definedName>
    <definedName name="H_59">[2]Hospital_Details!$A$121:$IV$121</definedName>
    <definedName name="H_60">[2]Hospital_Details!$A$122:$IV$122</definedName>
    <definedName name="H_61">[2]Hospital_Details!$A$126:$IV$126</definedName>
    <definedName name="H_62">[2]Hospital_Details!$A$127:$IV$127</definedName>
    <definedName name="H_626">[2]Hospital_Details!$A$32:$IV$32</definedName>
    <definedName name="H_627" localSheetId="0">[2]Hospital_Details!#REF!</definedName>
    <definedName name="H_627">[2]Hospital_Details!#REF!</definedName>
    <definedName name="H_628" localSheetId="0">[2]Hospital_Details!#REF!</definedName>
    <definedName name="H_628">[2]Hospital_Details!#REF!</definedName>
    <definedName name="H_63">[2]Hospital_Details!$A$128:$IV$128</definedName>
    <definedName name="H_64">[2]Hospital_Details!$A$129:$IV$129</definedName>
    <definedName name="H_65">[2]Hospital_Details!$A$39:$IV$39</definedName>
    <definedName name="H_66">[2]Hospital_Details!$A$40:$IV$40</definedName>
    <definedName name="H_67">[2]Hospital_Details!$A$41:$IV$41</definedName>
    <definedName name="H_68">[2]Hospital_Details!$A$42:$IV$42</definedName>
    <definedName name="H_805" localSheetId="0">[2]Hospital_Details!#REF!</definedName>
    <definedName name="H_805">[2]Hospital_Details!#REF!</definedName>
    <definedName name="H_806" localSheetId="0">[2]Hospital_Details!#REF!</definedName>
    <definedName name="H_806">[2]Hospital_Details!#REF!</definedName>
    <definedName name="H_83">[2]Hospital_Details!$A$368:$IV$368</definedName>
    <definedName name="H_93" localSheetId="0">[2]Hospital_Details!#REF!</definedName>
    <definedName name="H_93">[2]Hospital_Details!#REF!</definedName>
    <definedName name="HHA_COST">[2]Hospital_Details!$A$245:$IV$245</definedName>
    <definedName name="HHA_GL">[2]Hospital_Details!$A$251:$IV$251</definedName>
    <definedName name="HHA_REV">[2]Hospital_Details!$A$234:$IV$234</definedName>
    <definedName name="HospName" localSheetId="0">#REF!</definedName>
    <definedName name="HospName">#REF!</definedName>
    <definedName name="HospNum" localSheetId="0">#REF!</definedName>
    <definedName name="HospNum">#REF!</definedName>
    <definedName name="HTML_CodePage" hidden="1">1252</definedName>
    <definedName name="HTML_Control" hidden="1">{"'data dictionary'!$A$1:$C$26"}</definedName>
    <definedName name="HTML_Description" hidden="1">""</definedName>
    <definedName name="HTML_Email" hidden="1">""</definedName>
    <definedName name="HTML_Header" hidden="1">"data dictionary"</definedName>
    <definedName name="HTML_LastUpdate" hidden="1">"09/28/2000"</definedName>
    <definedName name="HTML_LineAfter" hidden="1">FALSE</definedName>
    <definedName name="HTML_LineBefore" hidden="1">FALSE</definedName>
    <definedName name="HTML_Name" hidden="1">"HCFA Software Control"</definedName>
    <definedName name="HTML_OBDlg2" hidden="1">TRUE</definedName>
    <definedName name="HTML_OBDlg4" hidden="1">TRUE</definedName>
    <definedName name="HTML_OS" hidden="1">0</definedName>
    <definedName name="HTML_PathFile" hidden="1">"d:\Data\MyFiles\MyHTML.htm"</definedName>
    <definedName name="HTML_Title" hidden="1">"data"</definedName>
    <definedName name="IME_ADJ_32">[2]Hospital_Details!$B$302</definedName>
    <definedName name="IME_FFS">[2]Hospital_Details!$A$301:$IV$301</definedName>
    <definedName name="INLIER_SIM_MC_PMTS">[2]Hospital_Details!$A$306:$IV$306</definedName>
    <definedName name="INP_COST">[2]Hospital_Details!$A$35:$IV$35</definedName>
    <definedName name="INP_GL">[2]Hospital_Details!$A$50:$IV$50</definedName>
    <definedName name="INP_GL_NODSH">[2]Hospital_Details!$A$291:$IV$291</definedName>
    <definedName name="INP_GL_NODSH_IME2.7">[2]Hospital_Details!$A$331:$IV$331</definedName>
    <definedName name="INP_GL_NODSH_IME3.2">[2]Hospital_Details!$A$331:$IV$331</definedName>
    <definedName name="INP_REV">[2]Hospital_Details!$A$19:$IV$19</definedName>
    <definedName name="INP_REV_NODSH">[2]Hospital_Details!$A$286:$IV$286</definedName>
    <definedName name="INP_REV_NODSH_IME2.7">[2]Hospital_Details!$A$296:$IV$296</definedName>
    <definedName name="INP_REV_NODSH_IME3.2">[2]Hospital_Details!$A$296:$IV$296</definedName>
    <definedName name="IRB">[2]Hospital_Details!$C$329</definedName>
    <definedName name="MCpct_103">[2]Hospital_Details!$A$323:$IV$323</definedName>
    <definedName name="MCpct_104">[2]Hospital_Details!$A$324:$IV$324</definedName>
    <definedName name="MCpct_105">[2]Hospital_Details!$A$325:$IV$325</definedName>
    <definedName name="MyName">"Ashton"</definedName>
    <definedName name="OkDataSet">#REF!</definedName>
    <definedName name="OKLAHOMA" localSheetId="0">#REF!</definedName>
    <definedName name="OKLAHOMA">#REF!</definedName>
    <definedName name="OUT_COST">[2]Hospital_Details!$A$109:$IV$109</definedName>
    <definedName name="OUT_GL">[2]Hospital_Details!$A$148:$IV$148</definedName>
    <definedName name="OUT_REV">[2]Hospital_Details!$A$55:$IV$55</definedName>
    <definedName name="PaymentDataSet">#REF!</definedName>
    <definedName name="_xlnm.Print_Area" localSheetId="0">Assessment!$A$1:$AK$70</definedName>
    <definedName name="Print_Area_1">#REF!</definedName>
    <definedName name="Print_Area_MI">'[3]table 2.5'!$B$4:$T$154</definedName>
    <definedName name="PUBUSE" localSheetId="0">#REF!</definedName>
    <definedName name="PUBUSE">#REF!</definedName>
    <definedName name="q_sum_ex">#REF!</definedName>
    <definedName name="second_version" hidden="1">{"'data dictionary'!$A$1:$C$26"}</definedName>
    <definedName name="shopp_ccr_20140618">#REF!</definedName>
    <definedName name="SIM_MC_PMTS">[2]Hospital_Details!$A$310:$IV$310</definedName>
    <definedName name="SNF_COST">[2]Hospital_Details!$A$224:$IV$224</definedName>
    <definedName name="SNF_GL">[2]Hospital_Details!$A$229:$IV$229</definedName>
    <definedName name="SNF_REV">[2]Hospital_Details!$A$218:$IV$218</definedName>
    <definedName name="SUB_I_COST">[2]Hospital_Details!$A$192:$IV$192</definedName>
    <definedName name="SUB_I_GL">[2]Hospital_Details!$A$196:$IV$196</definedName>
    <definedName name="SUB_I_REV">[2]Hospital_Details!$A$184:$IV$184</definedName>
    <definedName name="SUB_II_COST">[2]Hospital_Details!$A$209:$IV$209</definedName>
    <definedName name="SUB_II_GL">[2]Hospital_Details!$A$213:$IV$213</definedName>
    <definedName name="SUB_II_REV">[2]Hospital_Details!$A$201:$IV$201</definedName>
    <definedName name="SWING_COST">[2]Hospital_Details!$A$261:$IV$261</definedName>
    <definedName name="SWING_GL">[2]Hospital_Details!$A$281:$IV$281</definedName>
    <definedName name="SWING_MGN">[2]Hospital_Details!$A$283:$IV$283</definedName>
    <definedName name="SWING_REV">[2]Hospital_Details!$A$256:$IV$256</definedName>
    <definedName name="TABLE4J_FY07" localSheetId="0">#REF!</definedName>
    <definedName name="TABLE4J_FY07">#REF!</definedName>
    <definedName name="TaxDataSet">#REF!</definedName>
    <definedName name="TOT_COST">[2]Hospital_Details!$A$14:$IV$14</definedName>
    <definedName name="TOT_GL">[2]Hospital_Details!$A$15:$IV$15</definedName>
    <definedName name="TOT_REV">[2]Hospital_Details!$A$13:$IV$13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7" i="1" l="1"/>
  <c r="T67" i="1" s="1"/>
  <c r="G66" i="1"/>
  <c r="G65" i="1"/>
  <c r="T65" i="1" s="1"/>
  <c r="G64" i="1"/>
  <c r="P64" i="1" s="1"/>
  <c r="G63" i="1"/>
  <c r="T63" i="1" s="1"/>
  <c r="G62" i="1"/>
  <c r="G61" i="1"/>
  <c r="T61" i="1" s="1"/>
  <c r="G60" i="1"/>
  <c r="G59" i="1"/>
  <c r="T59" i="1" s="1"/>
  <c r="G58" i="1"/>
  <c r="P58" i="1" s="1"/>
  <c r="G57" i="1"/>
  <c r="T57" i="1" s="1"/>
  <c r="G55" i="1"/>
  <c r="T55" i="1" s="1"/>
  <c r="G53" i="1"/>
  <c r="G51" i="1"/>
  <c r="R51" i="1" s="1"/>
  <c r="G49" i="1"/>
  <c r="X49" i="1" s="1"/>
  <c r="G48" i="1"/>
  <c r="G47" i="1"/>
  <c r="G45" i="1"/>
  <c r="G44" i="1"/>
  <c r="G43" i="1"/>
  <c r="Q43" i="1" s="1"/>
  <c r="G37" i="1"/>
  <c r="S37" i="1" s="1"/>
  <c r="G36" i="1"/>
  <c r="Y36" i="1" s="1"/>
  <c r="G34" i="1"/>
  <c r="Y34" i="1" s="1"/>
  <c r="Q32" i="1"/>
  <c r="G32" i="1"/>
  <c r="Y32" i="1" s="1"/>
  <c r="G30" i="1"/>
  <c r="Y30" i="1" s="1"/>
  <c r="G29" i="1"/>
  <c r="S29" i="1" s="1"/>
  <c r="G27" i="1"/>
  <c r="S27" i="1" s="1"/>
  <c r="G26" i="1"/>
  <c r="Y26" i="1" s="1"/>
  <c r="G24" i="1"/>
  <c r="S24" i="1" s="1"/>
  <c r="G23" i="1"/>
  <c r="G22" i="1"/>
  <c r="S22" i="1" s="1"/>
  <c r="G21" i="1"/>
  <c r="S21" i="1" s="1"/>
  <c r="G18" i="1"/>
  <c r="R18" i="1" s="1"/>
  <c r="G17" i="1"/>
  <c r="R17" i="1" s="1"/>
  <c r="G16" i="1"/>
  <c r="R16" i="1" s="1"/>
  <c r="G15" i="1"/>
  <c r="Q15" i="1" s="1"/>
  <c r="G14" i="1"/>
  <c r="T14" i="1" s="1"/>
  <c r="G13" i="1"/>
  <c r="T13" i="1" s="1"/>
  <c r="G12" i="1"/>
  <c r="T12" i="1" s="1"/>
  <c r="Q11" i="1"/>
  <c r="G11" i="1"/>
  <c r="G10" i="1"/>
  <c r="T10" i="1" s="1"/>
  <c r="G9" i="1"/>
  <c r="T9" i="1" s="1"/>
  <c r="G8" i="1"/>
  <c r="R8" i="1" s="1"/>
  <c r="G7" i="1"/>
  <c r="G6" i="1"/>
  <c r="R6" i="1" s="1"/>
  <c r="G5" i="1"/>
  <c r="T5" i="1" s="1"/>
  <c r="G4" i="1"/>
  <c r="R4" i="1" s="1"/>
  <c r="G3" i="1"/>
  <c r="AI1" i="1"/>
  <c r="AH1" i="1"/>
  <c r="Y24" i="1" l="1"/>
  <c r="X34" i="1"/>
  <c r="P32" i="1"/>
  <c r="R49" i="1"/>
  <c r="P24" i="1"/>
  <c r="S49" i="1"/>
  <c r="Q49" i="1"/>
  <c r="Q24" i="1"/>
  <c r="S36" i="1"/>
  <c r="T64" i="1"/>
  <c r="T58" i="1"/>
  <c r="R24" i="1"/>
  <c r="Q7" i="1"/>
  <c r="S3" i="1"/>
  <c r="S7" i="1"/>
  <c r="X22" i="1"/>
  <c r="T26" i="1"/>
  <c r="AE26" i="1" s="1"/>
  <c r="T43" i="1"/>
  <c r="Q62" i="1"/>
  <c r="Y22" i="1"/>
  <c r="X30" i="1"/>
  <c r="R62" i="1"/>
  <c r="Q26" i="1"/>
  <c r="AD26" i="1" s="1"/>
  <c r="Q45" i="1"/>
  <c r="R26" i="1"/>
  <c r="S26" i="1"/>
  <c r="S45" i="1"/>
  <c r="Q36" i="1"/>
  <c r="P26" i="1"/>
  <c r="Q3" i="1"/>
  <c r="R45" i="1"/>
  <c r="P60" i="1"/>
  <c r="T60" i="1"/>
  <c r="P66" i="1"/>
  <c r="T66" i="1"/>
  <c r="S6" i="1"/>
  <c r="X29" i="1"/>
  <c r="Q8" i="1"/>
  <c r="R22" i="1"/>
  <c r="Y3" i="1"/>
  <c r="Y7" i="1"/>
  <c r="S17" i="1"/>
  <c r="X24" i="1"/>
  <c r="G31" i="1"/>
  <c r="S31" i="1" s="1"/>
  <c r="X32" i="1"/>
  <c r="G40" i="1"/>
  <c r="R40" i="1" s="1"/>
  <c r="S51" i="1"/>
  <c r="Q57" i="1"/>
  <c r="R60" i="1"/>
  <c r="X62" i="1"/>
  <c r="X65" i="1"/>
  <c r="X5" i="1"/>
  <c r="X6" i="1"/>
  <c r="Q12" i="1"/>
  <c r="S34" i="1"/>
  <c r="Y6" i="1"/>
  <c r="P3" i="1"/>
  <c r="X4" i="1"/>
  <c r="S5" i="1"/>
  <c r="Q6" i="1"/>
  <c r="R7" i="1"/>
  <c r="X8" i="1"/>
  <c r="S9" i="1"/>
  <c r="Q10" i="1"/>
  <c r="T11" i="1"/>
  <c r="X12" i="1"/>
  <c r="Q14" i="1"/>
  <c r="T15" i="1"/>
  <c r="X16" i="1"/>
  <c r="T17" i="1"/>
  <c r="G20" i="1"/>
  <c r="Y20" i="1" s="1"/>
  <c r="S23" i="1"/>
  <c r="G41" i="1"/>
  <c r="R41" i="1" s="1"/>
  <c r="G50" i="1"/>
  <c r="X50" i="1" s="1"/>
  <c r="G54" i="1"/>
  <c r="X54" i="1" s="1"/>
  <c r="Y62" i="1"/>
  <c r="Y4" i="1"/>
  <c r="Y8" i="1"/>
  <c r="X17" i="1"/>
  <c r="S18" i="1"/>
  <c r="Y21" i="1"/>
  <c r="T22" i="1"/>
  <c r="AE22" i="1" s="1"/>
  <c r="Y29" i="1"/>
  <c r="T30" i="1"/>
  <c r="S32" i="1"/>
  <c r="G42" i="1"/>
  <c r="G46" i="1"/>
  <c r="S46" i="1" s="1"/>
  <c r="X51" i="1"/>
  <c r="Q58" i="1"/>
  <c r="Q61" i="1"/>
  <c r="P62" i="1"/>
  <c r="T62" i="1"/>
  <c r="R64" i="1"/>
  <c r="X66" i="1"/>
  <c r="X13" i="1"/>
  <c r="X21" i="1"/>
  <c r="Y5" i="1"/>
  <c r="X18" i="1"/>
  <c r="G33" i="1"/>
  <c r="S33" i="1" s="1"/>
  <c r="G38" i="1"/>
  <c r="G56" i="1"/>
  <c r="Y56" i="1" s="1"/>
  <c r="X57" i="1"/>
  <c r="Y60" i="1"/>
  <c r="Q65" i="1"/>
  <c r="X9" i="1"/>
  <c r="R31" i="1"/>
  <c r="R58" i="1"/>
  <c r="Q4" i="1"/>
  <c r="X10" i="1"/>
  <c r="P17" i="1"/>
  <c r="R30" i="1"/>
  <c r="Q17" i="1"/>
  <c r="AD17" i="1" s="1"/>
  <c r="Q18" i="1"/>
  <c r="R21" i="1"/>
  <c r="P22" i="1"/>
  <c r="G28" i="1"/>
  <c r="R28" i="1" s="1"/>
  <c r="R29" i="1"/>
  <c r="P30" i="1"/>
  <c r="S30" i="1"/>
  <c r="Q38" i="1"/>
  <c r="G39" i="1"/>
  <c r="S39" i="1" s="1"/>
  <c r="R43" i="1"/>
  <c r="G52" i="1"/>
  <c r="Y52" i="1" s="1"/>
  <c r="X58" i="1"/>
  <c r="X61" i="1"/>
  <c r="Y64" i="1"/>
  <c r="Q66" i="1"/>
  <c r="AD24" i="1"/>
  <c r="Y66" i="1"/>
  <c r="X14" i="1"/>
  <c r="X3" i="1"/>
  <c r="S4" i="1"/>
  <c r="Q5" i="1"/>
  <c r="X7" i="1"/>
  <c r="S8" i="1"/>
  <c r="Q9" i="1"/>
  <c r="X11" i="1"/>
  <c r="Q13" i="1"/>
  <c r="X15" i="1"/>
  <c r="G19" i="1"/>
  <c r="R19" i="1" s="1"/>
  <c r="Q22" i="1"/>
  <c r="T24" i="1"/>
  <c r="G25" i="1"/>
  <c r="S25" i="1" s="1"/>
  <c r="X26" i="1"/>
  <c r="Q30" i="1"/>
  <c r="Y31" i="1"/>
  <c r="Q34" i="1"/>
  <c r="G35" i="1"/>
  <c r="S35" i="1" s="1"/>
  <c r="X36" i="1"/>
  <c r="P43" i="1"/>
  <c r="X45" i="1"/>
  <c r="Y58" i="1"/>
  <c r="R66" i="1"/>
  <c r="T3" i="1"/>
  <c r="AE3" i="1" s="1"/>
  <c r="P4" i="1"/>
  <c r="P5" i="1"/>
  <c r="P6" i="1"/>
  <c r="P9" i="1"/>
  <c r="S10" i="1"/>
  <c r="P10" i="1"/>
  <c r="S11" i="1"/>
  <c r="P11" i="1"/>
  <c r="S12" i="1"/>
  <c r="P12" i="1"/>
  <c r="S13" i="1"/>
  <c r="P13" i="1"/>
  <c r="S14" i="1"/>
  <c r="P14" i="1"/>
  <c r="S15" i="1"/>
  <c r="P15" i="1"/>
  <c r="S16" i="1"/>
  <c r="Q16" i="1"/>
  <c r="Q23" i="1"/>
  <c r="T48" i="1"/>
  <c r="P48" i="1"/>
  <c r="R48" i="1"/>
  <c r="Y48" i="1"/>
  <c r="P16" i="1"/>
  <c r="T16" i="1"/>
  <c r="Y17" i="1"/>
  <c r="P18" i="1"/>
  <c r="T18" i="1"/>
  <c r="AE18" i="1" s="1"/>
  <c r="S20" i="1"/>
  <c r="Q21" i="1"/>
  <c r="X23" i="1"/>
  <c r="R27" i="1"/>
  <c r="Y27" i="1"/>
  <c r="Q29" i="1"/>
  <c r="R37" i="1"/>
  <c r="Y37" i="1"/>
  <c r="T44" i="1"/>
  <c r="R44" i="1"/>
  <c r="Y44" i="1"/>
  <c r="T4" i="1"/>
  <c r="P7" i="1"/>
  <c r="T7" i="1"/>
  <c r="P8" i="1"/>
  <c r="T8" i="1"/>
  <c r="R3" i="1"/>
  <c r="R5" i="1"/>
  <c r="R9" i="1"/>
  <c r="R10" i="1"/>
  <c r="R11" i="1"/>
  <c r="R12" i="1"/>
  <c r="R13" i="1"/>
  <c r="R14" i="1"/>
  <c r="R15" i="1"/>
  <c r="Q27" i="1"/>
  <c r="Q37" i="1"/>
  <c r="T6" i="1"/>
  <c r="Y9" i="1"/>
  <c r="Y10" i="1"/>
  <c r="Y11" i="1"/>
  <c r="Y12" i="1"/>
  <c r="Y13" i="1"/>
  <c r="Y14" i="1"/>
  <c r="Y15" i="1"/>
  <c r="Y16" i="1"/>
  <c r="Y18" i="1"/>
  <c r="Y19" i="1"/>
  <c r="R23" i="1"/>
  <c r="Y23" i="1"/>
  <c r="X27" i="1"/>
  <c r="Q31" i="1"/>
  <c r="X37" i="1"/>
  <c r="Q39" i="1"/>
  <c r="P21" i="1"/>
  <c r="T21" i="1"/>
  <c r="AE21" i="1" s="1"/>
  <c r="P23" i="1"/>
  <c r="T23" i="1"/>
  <c r="P27" i="1"/>
  <c r="T27" i="1"/>
  <c r="P29" i="1"/>
  <c r="T29" i="1"/>
  <c r="P31" i="1"/>
  <c r="T31" i="1"/>
  <c r="P35" i="1"/>
  <c r="T35" i="1"/>
  <c r="AE35" i="1" s="1"/>
  <c r="P37" i="1"/>
  <c r="T37" i="1"/>
  <c r="AE37" i="1" s="1"/>
  <c r="P39" i="1"/>
  <c r="P42" i="1"/>
  <c r="X47" i="1"/>
  <c r="Y43" i="1"/>
  <c r="X43" i="1"/>
  <c r="T47" i="1"/>
  <c r="P47" i="1"/>
  <c r="T32" i="1"/>
  <c r="AC32" i="1" s="1"/>
  <c r="AI32" i="1" s="1"/>
  <c r="R32" i="1"/>
  <c r="AB32" i="1" s="1"/>
  <c r="AH32" i="1" s="1"/>
  <c r="P34" i="1"/>
  <c r="T34" i="1"/>
  <c r="AE34" i="1" s="1"/>
  <c r="R34" i="1"/>
  <c r="P36" i="1"/>
  <c r="T36" i="1"/>
  <c r="R36" i="1"/>
  <c r="P38" i="1"/>
  <c r="T38" i="1"/>
  <c r="R38" i="1"/>
  <c r="Y42" i="1"/>
  <c r="Q44" i="1"/>
  <c r="X44" i="1"/>
  <c r="S47" i="1"/>
  <c r="R47" i="1"/>
  <c r="X48" i="1"/>
  <c r="Y53" i="1"/>
  <c r="R53" i="1"/>
  <c r="P53" i="1"/>
  <c r="T53" i="1"/>
  <c r="S53" i="1"/>
  <c r="S42" i="1"/>
  <c r="S43" i="1"/>
  <c r="S44" i="1"/>
  <c r="T45" i="1"/>
  <c r="P45" i="1"/>
  <c r="Y45" i="1"/>
  <c r="S48" i="1"/>
  <c r="T49" i="1"/>
  <c r="P49" i="1"/>
  <c r="Y49" i="1"/>
  <c r="X52" i="1"/>
  <c r="P52" i="1"/>
  <c r="T52" i="1"/>
  <c r="S52" i="1"/>
  <c r="R52" i="1"/>
  <c r="S54" i="1"/>
  <c r="Y55" i="1"/>
  <c r="S59" i="1"/>
  <c r="P59" i="1"/>
  <c r="S67" i="1"/>
  <c r="P67" i="1"/>
  <c r="P44" i="1"/>
  <c r="Q47" i="1"/>
  <c r="Q51" i="1"/>
  <c r="S55" i="1"/>
  <c r="P55" i="1"/>
  <c r="Y47" i="1"/>
  <c r="Q48" i="1"/>
  <c r="T51" i="1"/>
  <c r="P51" i="1"/>
  <c r="Y51" i="1"/>
  <c r="Q53" i="1"/>
  <c r="X53" i="1"/>
  <c r="S63" i="1"/>
  <c r="P63" i="1"/>
  <c r="Q52" i="1"/>
  <c r="R57" i="1"/>
  <c r="Y57" i="1"/>
  <c r="S58" i="1"/>
  <c r="Q60" i="1"/>
  <c r="X60" i="1"/>
  <c r="R61" i="1"/>
  <c r="Y61" i="1"/>
  <c r="S62" i="1"/>
  <c r="Q64" i="1"/>
  <c r="X64" i="1"/>
  <c r="R65" i="1"/>
  <c r="Y65" i="1"/>
  <c r="S66" i="1"/>
  <c r="Q55" i="1"/>
  <c r="X55" i="1"/>
  <c r="S57" i="1"/>
  <c r="P57" i="1"/>
  <c r="Q59" i="1"/>
  <c r="X59" i="1"/>
  <c r="S61" i="1"/>
  <c r="P61" i="1"/>
  <c r="Q63" i="1"/>
  <c r="X63" i="1"/>
  <c r="S65" i="1"/>
  <c r="P65" i="1"/>
  <c r="Q67" i="1"/>
  <c r="X67" i="1"/>
  <c r="R55" i="1"/>
  <c r="R59" i="1"/>
  <c r="Y59" i="1"/>
  <c r="S60" i="1"/>
  <c r="R63" i="1"/>
  <c r="Y63" i="1"/>
  <c r="S64" i="1"/>
  <c r="R67" i="1"/>
  <c r="Y67" i="1"/>
  <c r="V24" i="1" l="1"/>
  <c r="AA24" i="1" s="1"/>
  <c r="AD22" i="1"/>
  <c r="T41" i="1"/>
  <c r="T54" i="1"/>
  <c r="T46" i="1"/>
  <c r="P54" i="1"/>
  <c r="AE36" i="1"/>
  <c r="T25" i="1"/>
  <c r="AE25" i="1" s="1"/>
  <c r="Y25" i="1"/>
  <c r="P25" i="1"/>
  <c r="AE8" i="1"/>
  <c r="AD66" i="1"/>
  <c r="V26" i="1"/>
  <c r="AA26" i="1" s="1"/>
  <c r="Q41" i="1"/>
  <c r="AB41" i="1" s="1"/>
  <c r="AH41" i="1" s="1"/>
  <c r="X41" i="1"/>
  <c r="X39" i="1"/>
  <c r="S41" i="1"/>
  <c r="Q50" i="1"/>
  <c r="V64" i="1"/>
  <c r="AA64" i="1" s="1"/>
  <c r="Y50" i="1"/>
  <c r="T19" i="1"/>
  <c r="R50" i="1"/>
  <c r="AD50" i="1" s="1"/>
  <c r="P50" i="1"/>
  <c r="Y41" i="1"/>
  <c r="P19" i="1"/>
  <c r="AE31" i="1"/>
  <c r="S50" i="1"/>
  <c r="T50" i="1"/>
  <c r="AE50" i="1" s="1"/>
  <c r="Y35" i="1"/>
  <c r="X19" i="1"/>
  <c r="AB19" i="1" s="1"/>
  <c r="AH19" i="1" s="1"/>
  <c r="R25" i="1"/>
  <c r="AC5" i="1"/>
  <c r="AI5" i="1" s="1"/>
  <c r="AB24" i="1"/>
  <c r="AH24" i="1" s="1"/>
  <c r="AC22" i="1"/>
  <c r="AI22" i="1" s="1"/>
  <c r="AE5" i="1"/>
  <c r="AB60" i="1"/>
  <c r="AH60" i="1" s="1"/>
  <c r="AC3" i="1"/>
  <c r="AI3" i="1" s="1"/>
  <c r="AE51" i="1"/>
  <c r="AC24" i="1"/>
  <c r="AI24" i="1" s="1"/>
  <c r="AC30" i="1"/>
  <c r="AI30" i="1" s="1"/>
  <c r="AJ30" i="1" s="1"/>
  <c r="AD62" i="1"/>
  <c r="AB58" i="1"/>
  <c r="AH58" i="1" s="1"/>
  <c r="AE24" i="1"/>
  <c r="AB62" i="1"/>
  <c r="AH62" i="1" s="1"/>
  <c r="AC6" i="1"/>
  <c r="AI6" i="1" s="1"/>
  <c r="AE32" i="1"/>
  <c r="X31" i="1"/>
  <c r="AC31" i="1" s="1"/>
  <c r="AI31" i="1" s="1"/>
  <c r="V17" i="1"/>
  <c r="AA17" i="1" s="1"/>
  <c r="AG17" i="1" s="1"/>
  <c r="X25" i="1"/>
  <c r="AE45" i="1"/>
  <c r="P40" i="1"/>
  <c r="P41" i="1"/>
  <c r="AB30" i="1"/>
  <c r="AH30" i="1" s="1"/>
  <c r="AB66" i="1"/>
  <c r="AH66" i="1" s="1"/>
  <c r="X40" i="1"/>
  <c r="R39" i="1"/>
  <c r="AD39" i="1" s="1"/>
  <c r="AB3" i="1"/>
  <c r="AH3" i="1" s="1"/>
  <c r="AE17" i="1"/>
  <c r="V66" i="1"/>
  <c r="AA66" i="1" s="1"/>
  <c r="AG66" i="1" s="1"/>
  <c r="AB64" i="1"/>
  <c r="AH64" i="1" s="1"/>
  <c r="Q35" i="1"/>
  <c r="AC26" i="1"/>
  <c r="AI26" i="1" s="1"/>
  <c r="V22" i="1"/>
  <c r="AA22" i="1" s="1"/>
  <c r="AG22" i="1" s="1"/>
  <c r="R54" i="1"/>
  <c r="Q40" i="1"/>
  <c r="AC23" i="1"/>
  <c r="AI23" i="1" s="1"/>
  <c r="T40" i="1"/>
  <c r="Y33" i="1"/>
  <c r="AC4" i="1"/>
  <c r="AI4" i="1" s="1"/>
  <c r="X33" i="1"/>
  <c r="AD43" i="1"/>
  <c r="AC9" i="1"/>
  <c r="AI9" i="1" s="1"/>
  <c r="Y54" i="1"/>
  <c r="V3" i="1"/>
  <c r="AA3" i="1" s="1"/>
  <c r="AG3" i="1" s="1"/>
  <c r="X56" i="1"/>
  <c r="V58" i="1"/>
  <c r="AA58" i="1" s="1"/>
  <c r="AG58" i="1" s="1"/>
  <c r="AC49" i="1"/>
  <c r="AI49" i="1" s="1"/>
  <c r="AE23" i="1"/>
  <c r="AD30" i="1"/>
  <c r="X20" i="1"/>
  <c r="AC20" i="1" s="1"/>
  <c r="AI20" i="1" s="1"/>
  <c r="AD3" i="1"/>
  <c r="Y38" i="1"/>
  <c r="S38" i="1"/>
  <c r="V38" i="1" s="1"/>
  <c r="AA38" i="1" s="1"/>
  <c r="R42" i="1"/>
  <c r="T42" i="1"/>
  <c r="Q42" i="1"/>
  <c r="AD42" i="1" s="1"/>
  <c r="X35" i="1"/>
  <c r="AB43" i="1"/>
  <c r="AH43" i="1" s="1"/>
  <c r="V30" i="1"/>
  <c r="AA30" i="1" s="1"/>
  <c r="AG30" i="1" s="1"/>
  <c r="V43" i="1"/>
  <c r="AA43" i="1" s="1"/>
  <c r="AG43" i="1" s="1"/>
  <c r="AE30" i="1"/>
  <c r="X46" i="1"/>
  <c r="R46" i="1"/>
  <c r="Y39" i="1"/>
  <c r="AC51" i="1"/>
  <c r="AI51" i="1" s="1"/>
  <c r="T56" i="1"/>
  <c r="AD58" i="1"/>
  <c r="Q46" i="1"/>
  <c r="S40" i="1"/>
  <c r="T20" i="1"/>
  <c r="T33" i="1"/>
  <c r="AC27" i="1"/>
  <c r="AI27" i="1" s="1"/>
  <c r="R33" i="1"/>
  <c r="Q25" i="1"/>
  <c r="V25" i="1" s="1"/>
  <c r="AA25" i="1" s="1"/>
  <c r="AG25" i="1" s="1"/>
  <c r="AB22" i="1"/>
  <c r="AH22" i="1" s="1"/>
  <c r="AJ22" i="1" s="1"/>
  <c r="X28" i="1"/>
  <c r="X38" i="1"/>
  <c r="AB38" i="1" s="1"/>
  <c r="AH38" i="1" s="1"/>
  <c r="Q19" i="1"/>
  <c r="Y28" i="1"/>
  <c r="AG64" i="1"/>
  <c r="AG24" i="1"/>
  <c r="AB26" i="1"/>
  <c r="AH26" i="1" s="1"/>
  <c r="R56" i="1"/>
  <c r="Q56" i="1"/>
  <c r="S56" i="1"/>
  <c r="Q20" i="1"/>
  <c r="AC8" i="1"/>
  <c r="AI8" i="1" s="1"/>
  <c r="Q54" i="1"/>
  <c r="AD64" i="1"/>
  <c r="P56" i="1"/>
  <c r="V56" i="1" s="1"/>
  <c r="AA56" i="1" s="1"/>
  <c r="AG56" i="1" s="1"/>
  <c r="Y46" i="1"/>
  <c r="AC36" i="1"/>
  <c r="AI36" i="1" s="1"/>
  <c r="P20" i="1"/>
  <c r="Y40" i="1"/>
  <c r="P33" i="1"/>
  <c r="AC7" i="1"/>
  <c r="AI7" i="1" s="1"/>
  <c r="AB17" i="1"/>
  <c r="AH17" i="1" s="1"/>
  <c r="Q33" i="1"/>
  <c r="R20" i="1"/>
  <c r="AE9" i="1"/>
  <c r="S19" i="1"/>
  <c r="R35" i="1"/>
  <c r="X42" i="1"/>
  <c r="AC46" i="1"/>
  <c r="AI46" i="1" s="1"/>
  <c r="T28" i="1"/>
  <c r="P28" i="1"/>
  <c r="AC29" i="1"/>
  <c r="AI29" i="1" s="1"/>
  <c r="V60" i="1"/>
  <c r="AA60" i="1" s="1"/>
  <c r="AG60" i="1" s="1"/>
  <c r="P46" i="1"/>
  <c r="T39" i="1"/>
  <c r="AE39" i="1" s="1"/>
  <c r="AG26" i="1"/>
  <c r="AC17" i="1"/>
  <c r="AI17" i="1" s="1"/>
  <c r="AE27" i="1"/>
  <c r="Q28" i="1"/>
  <c r="S28" i="1"/>
  <c r="AJ32" i="1"/>
  <c r="AD57" i="1"/>
  <c r="AB57" i="1"/>
  <c r="AH57" i="1" s="1"/>
  <c r="V57" i="1"/>
  <c r="AA57" i="1" s="1"/>
  <c r="AG57" i="1" s="1"/>
  <c r="AB51" i="1"/>
  <c r="AH51" i="1" s="1"/>
  <c r="V51" i="1"/>
  <c r="AA51" i="1" s="1"/>
  <c r="AG51" i="1" s="1"/>
  <c r="AD51" i="1"/>
  <c r="AD36" i="1"/>
  <c r="V36" i="1"/>
  <c r="AA36" i="1" s="1"/>
  <c r="AG36" i="1" s="1"/>
  <c r="AB36" i="1"/>
  <c r="AH36" i="1" s="1"/>
  <c r="AJ36" i="1" s="1"/>
  <c r="AB47" i="1"/>
  <c r="AH47" i="1" s="1"/>
  <c r="V47" i="1"/>
  <c r="AA47" i="1" s="1"/>
  <c r="AG47" i="1" s="1"/>
  <c r="AD47" i="1"/>
  <c r="V41" i="1"/>
  <c r="AA41" i="1" s="1"/>
  <c r="AG41" i="1" s="1"/>
  <c r="V32" i="1"/>
  <c r="AA32" i="1" s="1"/>
  <c r="AG32" i="1" s="1"/>
  <c r="AC38" i="1"/>
  <c r="AI38" i="1" s="1"/>
  <c r="AE46" i="1"/>
  <c r="AE29" i="1"/>
  <c r="AC21" i="1"/>
  <c r="AI21" i="1" s="1"/>
  <c r="AD19" i="1"/>
  <c r="AD15" i="1"/>
  <c r="AB15" i="1"/>
  <c r="AH15" i="1" s="1"/>
  <c r="V15" i="1"/>
  <c r="AA15" i="1" s="1"/>
  <c r="AG15" i="1" s="1"/>
  <c r="AD13" i="1"/>
  <c r="AB13" i="1"/>
  <c r="AH13" i="1" s="1"/>
  <c r="V13" i="1"/>
  <c r="AA13" i="1" s="1"/>
  <c r="AG13" i="1" s="1"/>
  <c r="AD11" i="1"/>
  <c r="AB11" i="1"/>
  <c r="AH11" i="1" s="1"/>
  <c r="V11" i="1"/>
  <c r="AA11" i="1" s="1"/>
  <c r="AG11" i="1" s="1"/>
  <c r="AD4" i="1"/>
  <c r="AB4" i="1"/>
  <c r="AH4" i="1" s="1"/>
  <c r="V4" i="1"/>
  <c r="AA4" i="1" s="1"/>
  <c r="AG4" i="1" s="1"/>
  <c r="AC60" i="1"/>
  <c r="AI60" i="1" s="1"/>
  <c r="AE60" i="1"/>
  <c r="AC65" i="1"/>
  <c r="AI65" i="1" s="1"/>
  <c r="AE65" i="1"/>
  <c r="AC61" i="1"/>
  <c r="AI61" i="1" s="1"/>
  <c r="AE61" i="1"/>
  <c r="AC57" i="1"/>
  <c r="AI57" i="1" s="1"/>
  <c r="AE57" i="1"/>
  <c r="AC66" i="1"/>
  <c r="AI66" i="1" s="1"/>
  <c r="AE66" i="1"/>
  <c r="AC63" i="1"/>
  <c r="AI63" i="1" s="1"/>
  <c r="AE63" i="1"/>
  <c r="AB55" i="1"/>
  <c r="AH55" i="1" s="1"/>
  <c r="V55" i="1"/>
  <c r="AA55" i="1" s="1"/>
  <c r="AG55" i="1" s="1"/>
  <c r="AD55" i="1"/>
  <c r="AB44" i="1"/>
  <c r="AH44" i="1" s="1"/>
  <c r="V44" i="1"/>
  <c r="AA44" i="1" s="1"/>
  <c r="AG44" i="1" s="1"/>
  <c r="AD44" i="1"/>
  <c r="AD60" i="1"/>
  <c r="AF60" i="1" s="1"/>
  <c r="AC52" i="1"/>
  <c r="AI52" i="1" s="1"/>
  <c r="AE52" i="1"/>
  <c r="AE48" i="1"/>
  <c r="AC48" i="1"/>
  <c r="AI48" i="1" s="1"/>
  <c r="AC45" i="1"/>
  <c r="AI45" i="1" s="1"/>
  <c r="AC41" i="1"/>
  <c r="AI41" i="1" s="1"/>
  <c r="AE41" i="1"/>
  <c r="AB53" i="1"/>
  <c r="AH53" i="1" s="1"/>
  <c r="V53" i="1"/>
  <c r="AA53" i="1" s="1"/>
  <c r="AG53" i="1" s="1"/>
  <c r="AD53" i="1"/>
  <c r="AD38" i="1"/>
  <c r="V29" i="1"/>
  <c r="AA29" i="1" s="1"/>
  <c r="AG29" i="1" s="1"/>
  <c r="AB29" i="1"/>
  <c r="AH29" i="1" s="1"/>
  <c r="AD29" i="1"/>
  <c r="V21" i="1"/>
  <c r="AA21" i="1" s="1"/>
  <c r="AG21" i="1" s="1"/>
  <c r="AB21" i="1"/>
  <c r="AH21" i="1" s="1"/>
  <c r="AD21" i="1"/>
  <c r="AC37" i="1"/>
  <c r="AI37" i="1" s="1"/>
  <c r="AD7" i="1"/>
  <c r="AB7" i="1"/>
  <c r="AH7" i="1" s="1"/>
  <c r="V7" i="1"/>
  <c r="AA7" i="1" s="1"/>
  <c r="AG7" i="1" s="1"/>
  <c r="AD32" i="1"/>
  <c r="AF26" i="1"/>
  <c r="AC18" i="1"/>
  <c r="AI18" i="1" s="1"/>
  <c r="AB48" i="1"/>
  <c r="AH48" i="1" s="1"/>
  <c r="V48" i="1"/>
  <c r="AA48" i="1" s="1"/>
  <c r="AG48" i="1" s="1"/>
  <c r="AD48" i="1"/>
  <c r="AE15" i="1"/>
  <c r="AC15" i="1"/>
  <c r="AI15" i="1" s="1"/>
  <c r="AE13" i="1"/>
  <c r="AC13" i="1"/>
  <c r="AI13" i="1" s="1"/>
  <c r="AE11" i="1"/>
  <c r="AC11" i="1"/>
  <c r="AI11" i="1" s="1"/>
  <c r="AD9" i="1"/>
  <c r="AB9" i="1"/>
  <c r="AH9" i="1" s="1"/>
  <c r="V9" i="1"/>
  <c r="AA9" i="1" s="1"/>
  <c r="AG9" i="1" s="1"/>
  <c r="AE7" i="1"/>
  <c r="AD61" i="1"/>
  <c r="AB61" i="1"/>
  <c r="AH61" i="1" s="1"/>
  <c r="V61" i="1"/>
  <c r="AA61" i="1" s="1"/>
  <c r="AG61" i="1" s="1"/>
  <c r="AD63" i="1"/>
  <c r="AB63" i="1"/>
  <c r="AH63" i="1" s="1"/>
  <c r="V63" i="1"/>
  <c r="AA63" i="1" s="1"/>
  <c r="AG63" i="1" s="1"/>
  <c r="V27" i="1"/>
  <c r="AA27" i="1" s="1"/>
  <c r="AG27" i="1" s="1"/>
  <c r="AB27" i="1"/>
  <c r="AH27" i="1" s="1"/>
  <c r="AD27" i="1"/>
  <c r="AC64" i="1"/>
  <c r="AI64" i="1" s="1"/>
  <c r="AE64" i="1"/>
  <c r="AC62" i="1"/>
  <c r="AI62" i="1" s="1"/>
  <c r="AE62" i="1"/>
  <c r="V62" i="1"/>
  <c r="AA62" i="1" s="1"/>
  <c r="AG62" i="1" s="1"/>
  <c r="AC55" i="1"/>
  <c r="AI55" i="1" s="1"/>
  <c r="AE55" i="1"/>
  <c r="AD67" i="1"/>
  <c r="AB67" i="1"/>
  <c r="AH67" i="1" s="1"/>
  <c r="V67" i="1"/>
  <c r="AA67" i="1" s="1"/>
  <c r="AG67" i="1" s="1"/>
  <c r="AD59" i="1"/>
  <c r="AB59" i="1"/>
  <c r="AH59" i="1" s="1"/>
  <c r="V59" i="1"/>
  <c r="AA59" i="1" s="1"/>
  <c r="AG59" i="1" s="1"/>
  <c r="AE44" i="1"/>
  <c r="AC44" i="1"/>
  <c r="AI44" i="1" s="1"/>
  <c r="AE47" i="1"/>
  <c r="AC47" i="1"/>
  <c r="AI47" i="1" s="1"/>
  <c r="V31" i="1"/>
  <c r="AA31" i="1" s="1"/>
  <c r="AB31" i="1"/>
  <c r="AH31" i="1" s="1"/>
  <c r="AD31" i="1"/>
  <c r="V23" i="1"/>
  <c r="AA23" i="1" s="1"/>
  <c r="AG23" i="1" s="1"/>
  <c r="AB23" i="1"/>
  <c r="AH23" i="1" s="1"/>
  <c r="AD23" i="1"/>
  <c r="AC34" i="1"/>
  <c r="AI34" i="1" s="1"/>
  <c r="AE20" i="1"/>
  <c r="AD16" i="1"/>
  <c r="V16" i="1"/>
  <c r="AA16" i="1" s="1"/>
  <c r="AG16" i="1" s="1"/>
  <c r="AB16" i="1"/>
  <c r="AH16" i="1" s="1"/>
  <c r="AD14" i="1"/>
  <c r="AB14" i="1"/>
  <c r="AH14" i="1" s="1"/>
  <c r="V14" i="1"/>
  <c r="AA14" i="1" s="1"/>
  <c r="AG14" i="1" s="1"/>
  <c r="AD12" i="1"/>
  <c r="AB12" i="1"/>
  <c r="AH12" i="1" s="1"/>
  <c r="V12" i="1"/>
  <c r="AA12" i="1" s="1"/>
  <c r="AG12" i="1" s="1"/>
  <c r="AD10" i="1"/>
  <c r="AB10" i="1"/>
  <c r="AH10" i="1" s="1"/>
  <c r="V10" i="1"/>
  <c r="AA10" i="1" s="1"/>
  <c r="AG10" i="1" s="1"/>
  <c r="AD6" i="1"/>
  <c r="AB6" i="1"/>
  <c r="AH6" i="1" s="1"/>
  <c r="AJ6" i="1" s="1"/>
  <c r="V6" i="1"/>
  <c r="AA6" i="1" s="1"/>
  <c r="AG6" i="1" s="1"/>
  <c r="AE6" i="1"/>
  <c r="AE4" i="1"/>
  <c r="AD65" i="1"/>
  <c r="AB65" i="1"/>
  <c r="AH65" i="1" s="1"/>
  <c r="V65" i="1"/>
  <c r="AA65" i="1" s="1"/>
  <c r="AG65" i="1" s="1"/>
  <c r="AB45" i="1"/>
  <c r="AH45" i="1" s="1"/>
  <c r="AJ45" i="1" s="1"/>
  <c r="V45" i="1"/>
  <c r="AA45" i="1" s="1"/>
  <c r="AG45" i="1" s="1"/>
  <c r="AD45" i="1"/>
  <c r="AC58" i="1"/>
  <c r="AI58" i="1" s="1"/>
  <c r="AJ58" i="1" s="1"/>
  <c r="AE58" i="1"/>
  <c r="AF58" i="1" s="1"/>
  <c r="AE49" i="1"/>
  <c r="AC67" i="1"/>
  <c r="AI67" i="1" s="1"/>
  <c r="AE67" i="1"/>
  <c r="AC59" i="1"/>
  <c r="AI59" i="1" s="1"/>
  <c r="AE59" i="1"/>
  <c r="AE54" i="1"/>
  <c r="AC54" i="1"/>
  <c r="AI54" i="1" s="1"/>
  <c r="AB52" i="1"/>
  <c r="AH52" i="1" s="1"/>
  <c r="AJ52" i="1" s="1"/>
  <c r="V52" i="1"/>
  <c r="AA52" i="1" s="1"/>
  <c r="AG52" i="1" s="1"/>
  <c r="AD52" i="1"/>
  <c r="AB49" i="1"/>
  <c r="AH49" i="1" s="1"/>
  <c r="V49" i="1"/>
  <c r="AA49" i="1" s="1"/>
  <c r="AG49" i="1" s="1"/>
  <c r="AD49" i="1"/>
  <c r="AC43" i="1"/>
  <c r="AI43" i="1" s="1"/>
  <c r="AE43" i="1"/>
  <c r="AE53" i="1"/>
  <c r="AC53" i="1"/>
  <c r="AI53" i="1" s="1"/>
  <c r="AD34" i="1"/>
  <c r="V34" i="1"/>
  <c r="AA34" i="1" s="1"/>
  <c r="AG34" i="1" s="1"/>
  <c r="AB34" i="1"/>
  <c r="AH34" i="1" s="1"/>
  <c r="AJ34" i="1" s="1"/>
  <c r="V37" i="1"/>
  <c r="AA37" i="1" s="1"/>
  <c r="AG37" i="1" s="1"/>
  <c r="AB37" i="1"/>
  <c r="AH37" i="1" s="1"/>
  <c r="AJ37" i="1" s="1"/>
  <c r="AD37" i="1"/>
  <c r="AB25" i="1"/>
  <c r="AH25" i="1" s="1"/>
  <c r="AD8" i="1"/>
  <c r="AB8" i="1"/>
  <c r="AH8" i="1" s="1"/>
  <c r="AJ8" i="1" s="1"/>
  <c r="V8" i="1"/>
  <c r="AA8" i="1" s="1"/>
  <c r="AG8" i="1" s="1"/>
  <c r="AD18" i="1"/>
  <c r="V18" i="1"/>
  <c r="AA18" i="1" s="1"/>
  <c r="AG18" i="1" s="1"/>
  <c r="AB18" i="1"/>
  <c r="AH18" i="1" s="1"/>
  <c r="AE16" i="1"/>
  <c r="AC16" i="1"/>
  <c r="AI16" i="1" s="1"/>
  <c r="AE14" i="1"/>
  <c r="AC14" i="1"/>
  <c r="AI14" i="1" s="1"/>
  <c r="AE12" i="1"/>
  <c r="AC12" i="1"/>
  <c r="AI12" i="1" s="1"/>
  <c r="AE10" i="1"/>
  <c r="AC10" i="1"/>
  <c r="AI10" i="1" s="1"/>
  <c r="AD5" i="1"/>
  <c r="AB5" i="1"/>
  <c r="AH5" i="1" s="1"/>
  <c r="V5" i="1"/>
  <c r="AA5" i="1" s="1"/>
  <c r="AG5" i="1" s="1"/>
  <c r="AJ5" i="1" l="1"/>
  <c r="AD25" i="1"/>
  <c r="AD41" i="1"/>
  <c r="AB33" i="1"/>
  <c r="AH33" i="1" s="1"/>
  <c r="AB54" i="1"/>
  <c r="AH54" i="1" s="1"/>
  <c r="AB39" i="1"/>
  <c r="AH39" i="1" s="1"/>
  <c r="AJ9" i="1"/>
  <c r="AJ3" i="1"/>
  <c r="AB50" i="1"/>
  <c r="AH50" i="1" s="1"/>
  <c r="AJ43" i="1"/>
  <c r="AJ48" i="1"/>
  <c r="AC25" i="1"/>
  <c r="AI25" i="1" s="1"/>
  <c r="V19" i="1"/>
  <c r="AA19" i="1" s="1"/>
  <c r="AG19" i="1" s="1"/>
  <c r="AD20" i="1"/>
  <c r="AC56" i="1"/>
  <c r="AI56" i="1" s="1"/>
  <c r="AB56" i="1"/>
  <c r="AH56" i="1" s="1"/>
  <c r="AJ56" i="1" s="1"/>
  <c r="AD40" i="1"/>
  <c r="AF24" i="1"/>
  <c r="AF17" i="1"/>
  <c r="AJ24" i="1"/>
  <c r="AF66" i="1"/>
  <c r="AJ62" i="1"/>
  <c r="AJ23" i="1"/>
  <c r="AC35" i="1"/>
  <c r="AI35" i="1" s="1"/>
  <c r="AB40" i="1"/>
  <c r="AH40" i="1" s="1"/>
  <c r="V40" i="1"/>
  <c r="AA40" i="1" s="1"/>
  <c r="AG40" i="1" s="1"/>
  <c r="V50" i="1"/>
  <c r="AA50" i="1" s="1"/>
  <c r="AG50" i="1" s="1"/>
  <c r="AJ60" i="1"/>
  <c r="AC50" i="1"/>
  <c r="AI50" i="1" s="1"/>
  <c r="V35" i="1"/>
  <c r="AA35" i="1" s="1"/>
  <c r="AG35" i="1" s="1"/>
  <c r="AF32" i="1"/>
  <c r="AD33" i="1"/>
  <c r="AF33" i="1" s="1"/>
  <c r="AJ51" i="1"/>
  <c r="AF64" i="1"/>
  <c r="V33" i="1"/>
  <c r="AA33" i="1" s="1"/>
  <c r="AG33" i="1" s="1"/>
  <c r="AF43" i="1"/>
  <c r="AC40" i="1"/>
  <c r="AI40" i="1" s="1"/>
  <c r="AJ4" i="1"/>
  <c r="AD35" i="1"/>
  <c r="AF35" i="1" s="1"/>
  <c r="AF30" i="1"/>
  <c r="AG38" i="1"/>
  <c r="AF22" i="1"/>
  <c r="AG31" i="1"/>
  <c r="AB35" i="1"/>
  <c r="AH35" i="1" s="1"/>
  <c r="AF36" i="1"/>
  <c r="AD56" i="1"/>
  <c r="AF3" i="1"/>
  <c r="AJ49" i="1"/>
  <c r="AC33" i="1"/>
  <c r="AI33" i="1" s="1"/>
  <c r="AJ33" i="1" s="1"/>
  <c r="AB46" i="1"/>
  <c r="AH46" i="1" s="1"/>
  <c r="AJ46" i="1" s="1"/>
  <c r="AC42" i="1"/>
  <c r="AI42" i="1" s="1"/>
  <c r="AE38" i="1"/>
  <c r="AF34" i="1"/>
  <c r="AF52" i="1"/>
  <c r="AF45" i="1"/>
  <c r="AJ31" i="1"/>
  <c r="AE40" i="1"/>
  <c r="AF62" i="1"/>
  <c r="AB20" i="1"/>
  <c r="AH20" i="1" s="1"/>
  <c r="AJ20" i="1" s="1"/>
  <c r="AJ64" i="1"/>
  <c r="AJ25" i="1"/>
  <c r="V20" i="1"/>
  <c r="AA20" i="1" s="1"/>
  <c r="AG20" i="1" s="1"/>
  <c r="AF27" i="1"/>
  <c r="AJ29" i="1"/>
  <c r="AJ66" i="1"/>
  <c r="AJ26" i="1"/>
  <c r="AE56" i="1"/>
  <c r="V42" i="1"/>
  <c r="AA42" i="1" s="1"/>
  <c r="AG42" i="1" s="1"/>
  <c r="AJ7" i="1"/>
  <c r="AF8" i="1"/>
  <c r="AF16" i="1"/>
  <c r="AD54" i="1"/>
  <c r="V39" i="1"/>
  <c r="AA39" i="1" s="1"/>
  <c r="AG39" i="1" s="1"/>
  <c r="AF15" i="1"/>
  <c r="AF57" i="1"/>
  <c r="AF37" i="1"/>
  <c r="V54" i="1"/>
  <c r="AA54" i="1" s="1"/>
  <c r="AG54" i="1" s="1"/>
  <c r="AE42" i="1"/>
  <c r="AJ44" i="1"/>
  <c r="AC19" i="1"/>
  <c r="AI19" i="1" s="1"/>
  <c r="AJ19" i="1" s="1"/>
  <c r="AE19" i="1"/>
  <c r="AF19" i="1" s="1"/>
  <c r="AJ27" i="1"/>
  <c r="AD46" i="1"/>
  <c r="AC28" i="1"/>
  <c r="AI28" i="1" s="1"/>
  <c r="AE28" i="1"/>
  <c r="V46" i="1"/>
  <c r="AA46" i="1" s="1"/>
  <c r="AG46" i="1" s="1"/>
  <c r="AJ61" i="1"/>
  <c r="AF38" i="1"/>
  <c r="AD28" i="1"/>
  <c r="AB28" i="1"/>
  <c r="AH28" i="1" s="1"/>
  <c r="V28" i="1"/>
  <c r="AA28" i="1" s="1"/>
  <c r="AG28" i="1" s="1"/>
  <c r="AF6" i="1"/>
  <c r="AJ14" i="1"/>
  <c r="AB42" i="1"/>
  <c r="AH42" i="1" s="1"/>
  <c r="AF18" i="1"/>
  <c r="AC39" i="1"/>
  <c r="AI39" i="1" s="1"/>
  <c r="AJ39" i="1" s="1"/>
  <c r="AF55" i="1"/>
  <c r="AJ17" i="1"/>
  <c r="AE33" i="1"/>
  <c r="AJ13" i="1"/>
  <c r="AF41" i="1"/>
  <c r="AF5" i="1"/>
  <c r="AF49" i="1"/>
  <c r="AJ65" i="1"/>
  <c r="AJ12" i="1"/>
  <c r="AF14" i="1"/>
  <c r="AF31" i="1"/>
  <c r="AF40" i="1"/>
  <c r="AJ59" i="1"/>
  <c r="AJ67" i="1"/>
  <c r="AJ63" i="1"/>
  <c r="AF61" i="1"/>
  <c r="AF9" i="1"/>
  <c r="AF48" i="1"/>
  <c r="AF7" i="1"/>
  <c r="AF29" i="1"/>
  <c r="AF53" i="1"/>
  <c r="AF50" i="1"/>
  <c r="AJ11" i="1"/>
  <c r="AF13" i="1"/>
  <c r="AF47" i="1"/>
  <c r="AF25" i="1"/>
  <c r="AF65" i="1"/>
  <c r="AJ10" i="1"/>
  <c r="AF12" i="1"/>
  <c r="AJ16" i="1"/>
  <c r="AF23" i="1"/>
  <c r="AJ54" i="1"/>
  <c r="AF59" i="1"/>
  <c r="AF67" i="1"/>
  <c r="AF63" i="1"/>
  <c r="AF21" i="1"/>
  <c r="AJ38" i="1"/>
  <c r="AF44" i="1"/>
  <c r="AJ55" i="1"/>
  <c r="AF11" i="1"/>
  <c r="AJ41" i="1"/>
  <c r="AJ18" i="1"/>
  <c r="AF10" i="1"/>
  <c r="AF46" i="1"/>
  <c r="AJ21" i="1"/>
  <c r="AJ53" i="1"/>
  <c r="AJ50" i="1"/>
  <c r="AF4" i="1"/>
  <c r="AJ15" i="1"/>
  <c r="AJ47" i="1"/>
  <c r="AF51" i="1"/>
  <c r="AJ57" i="1"/>
  <c r="AF20" i="1" l="1"/>
  <c r="AJ42" i="1"/>
  <c r="AJ35" i="1"/>
  <c r="AJ40" i="1"/>
  <c r="AI68" i="1"/>
  <c r="AH68" i="1"/>
  <c r="AF56" i="1"/>
  <c r="AF42" i="1"/>
  <c r="AF54" i="1"/>
  <c r="AF28" i="1"/>
  <c r="AJ28" i="1"/>
  <c r="AF39" i="1"/>
  <c r="AJ68" i="1" l="1"/>
</calcChain>
</file>

<file path=xl/sharedStrings.xml><?xml version="1.0" encoding="utf-8"?>
<sst xmlns="http://schemas.openxmlformats.org/spreadsheetml/2006/main" count="173" uniqueCount="172">
  <si>
    <t>G200000_01700_00100</t>
  </si>
  <si>
    <t>G200000_01800_00100</t>
  </si>
  <si>
    <t>G200000_01900_00100</t>
  </si>
  <si>
    <t>G200000_01800_00200</t>
  </si>
  <si>
    <t>G200000_01900_00200</t>
  </si>
  <si>
    <t>G200000_02800_00300</t>
  </si>
  <si>
    <t>G300000_00300_00100</t>
  </si>
  <si>
    <t>Medicaid Prov ID</t>
  </si>
  <si>
    <t>Hosp Name</t>
  </si>
  <si>
    <t>CR Months</t>
  </si>
  <si>
    <t>Medicare Prov ID</t>
  </si>
  <si>
    <t>Hosp FY Begin</t>
  </si>
  <si>
    <t>Hosp FY End</t>
  </si>
  <si>
    <t>Flag</t>
  </si>
  <si>
    <t>total inpatient routine care services</t>
  </si>
  <si>
    <t>ancillary services inpatient</t>
  </si>
  <si>
    <t>outpatient services inpatient</t>
  </si>
  <si>
    <t>ancillary services outpatient</t>
  </si>
  <si>
    <t>outpatient services outpatient</t>
  </si>
  <si>
    <t>total patient revenues</t>
  </si>
  <si>
    <t>net patient revenues</t>
  </si>
  <si>
    <t>Annualized if applicable</t>
  </si>
  <si>
    <t>G2, Col 1, Ln 17</t>
  </si>
  <si>
    <t>G2, Col 1, Ln 18</t>
  </si>
  <si>
    <t>G2, Col 1, Ln 19</t>
  </si>
  <si>
    <t>G2, Col 2, Ln 18</t>
  </si>
  <si>
    <t>G2, Col 2, Ln 19</t>
  </si>
  <si>
    <t>Total Patient Revenue</t>
  </si>
  <si>
    <t>G3, Col 1, Ln 1</t>
  </si>
  <si>
    <t>G3, Col 1, Ln 3</t>
  </si>
  <si>
    <t>Gross Hosp Revenue</t>
  </si>
  <si>
    <t>Net Inpt Revenue</t>
  </si>
  <si>
    <t>Net Outpt Revenue</t>
  </si>
  <si>
    <t>Gross Inpt Revenue</t>
  </si>
  <si>
    <t>Gross Outpt Revenue</t>
  </si>
  <si>
    <t>check</t>
  </si>
  <si>
    <t xml:space="preserve">Net Patient  Revenue      (TAX BASE) </t>
  </si>
  <si>
    <t>Inpatient Provider Fee (2.80%)</t>
  </si>
  <si>
    <t>Outpatient Provider Fee (2.80%)</t>
  </si>
  <si>
    <t>Total Provider Fee (2.80%)</t>
  </si>
  <si>
    <t>Taxed</t>
  </si>
  <si>
    <t>200439230A</t>
  </si>
  <si>
    <t>AHS SOUTHCREST HOSPITAL, LLC</t>
  </si>
  <si>
    <t>100696610B</t>
  </si>
  <si>
    <t>ALLIANCEHEALTH DURANT</t>
  </si>
  <si>
    <t>200102450A</t>
  </si>
  <si>
    <t>BAILEY MEDICAL CENTER LLC</t>
  </si>
  <si>
    <t>200668710A</t>
  </si>
  <si>
    <t>BLACKWELL REGIONAL HOSPITAL</t>
  </si>
  <si>
    <t>200573000A</t>
  </si>
  <si>
    <t>BRISTOW ENDEAVOR HEALTHCARE, LLC</t>
  </si>
  <si>
    <t>100701410E</t>
  </si>
  <si>
    <t>BROOKHAVEN HOSPITAL INC</t>
  </si>
  <si>
    <t>200085660H</t>
  </si>
  <si>
    <t>CEDAR RIDGE PSYCHIATRIC HOSPITAL</t>
  </si>
  <si>
    <t>100700720A</t>
  </si>
  <si>
    <t>CHOCTAW MEMORIAL HOSPITAL</t>
  </si>
  <si>
    <t>100700010G</t>
  </si>
  <si>
    <t>CLINTON HMA LLC</t>
  </si>
  <si>
    <t>100749570S</t>
  </si>
  <si>
    <t>COMANCHE CO MEM HSP</t>
  </si>
  <si>
    <t>100700120A</t>
  </si>
  <si>
    <t>DUNCAN REGIONAL HOSPITAL</t>
  </si>
  <si>
    <t>100700880A</t>
  </si>
  <si>
    <t>ELKVIEW GEN HSP</t>
  </si>
  <si>
    <t>100700820A</t>
  </si>
  <si>
    <t>GRADY MEMORIAL HOSPITAL</t>
  </si>
  <si>
    <t>100699410A</t>
  </si>
  <si>
    <t>GREAT PLAINS REGIONAL MEDICAL CENTER</t>
  </si>
  <si>
    <t>200045700C</t>
  </si>
  <si>
    <t>HENRYETTA MEDICAL CENTER</t>
  </si>
  <si>
    <t>200435950A</t>
  </si>
  <si>
    <t>HILLCREST HOSPITAL CLAREMORE</t>
  </si>
  <si>
    <t>200044190A</t>
  </si>
  <si>
    <t>HILLCREST HOSPITAL CUSHING</t>
  </si>
  <si>
    <t>200735850A</t>
  </si>
  <si>
    <t>HILLCREST HOSPITAL PRYOR</t>
  </si>
  <si>
    <t>200044210A</t>
  </si>
  <si>
    <t>HILLCREST MEDICAL CENTER</t>
  </si>
  <si>
    <t>100806400C</t>
  </si>
  <si>
    <t>INTEGRIS BAPTIST MEDICAL C</t>
  </si>
  <si>
    <t>100699500A</t>
  </si>
  <si>
    <t>INTEGRIS BASS MEM BAP</t>
  </si>
  <si>
    <t>100700610A</t>
  </si>
  <si>
    <t>INTEGRIS CANADIAN VALLEY HOSPITAL</t>
  </si>
  <si>
    <t>100699700A</t>
  </si>
  <si>
    <t>INTEGRIS GROVE HOSPITAL</t>
  </si>
  <si>
    <t>200405550A</t>
  </si>
  <si>
    <t>INTEGRIS HEALTH EDMOND, INC.</t>
  </si>
  <si>
    <t>100699440A</t>
  </si>
  <si>
    <t>INTEGRIS MIAMI HOSPITAL</t>
  </si>
  <si>
    <t>100700200A</t>
  </si>
  <si>
    <t>INTEGRIS SOUTHWEST MEDICAL</t>
  </si>
  <si>
    <t>100699350A</t>
  </si>
  <si>
    <t>JACKSON CO MEM HSP</t>
  </si>
  <si>
    <t>100699490A</t>
  </si>
  <si>
    <t>JANE PHILLIPS EP HSP</t>
  </si>
  <si>
    <t>100699420A</t>
  </si>
  <si>
    <t>KAY COUNTY OKLAHOMA HOSPITAL</t>
  </si>
  <si>
    <t>100700380P</t>
  </si>
  <si>
    <t>LAUREATE PSYCHIATRIC CLINIC &amp; HOSPITAL INC</t>
  </si>
  <si>
    <t>100710530D</t>
  </si>
  <si>
    <t>MCALESTER REGIONAL</t>
  </si>
  <si>
    <t>100700030A</t>
  </si>
  <si>
    <t>MEMORIAL HOSPITAL</t>
  </si>
  <si>
    <t>100699390A</t>
  </si>
  <si>
    <t>MERCY HEALTH CENTER</t>
  </si>
  <si>
    <t>200509290A</t>
  </si>
  <si>
    <t>MERCY HOSPITAL ADA, INC.</t>
  </si>
  <si>
    <t>100262320C</t>
  </si>
  <si>
    <t>MERCY HOSPITAL ARDMORE</t>
  </si>
  <si>
    <t>200479750A</t>
  </si>
  <si>
    <t>MERCY REHABILITATION HOSPITAL, LLC</t>
  </si>
  <si>
    <t>100700490A</t>
  </si>
  <si>
    <t>MIDWEST REGIONAL MEDICAL</t>
  </si>
  <si>
    <t>100700690A</t>
  </si>
  <si>
    <t>NORMAN REGIONAL HOSPITAL</t>
  </si>
  <si>
    <t>100700680A</t>
  </si>
  <si>
    <t>NORTHEASTERN HEALTH SYSTEM</t>
  </si>
  <si>
    <t>200718040B</t>
  </si>
  <si>
    <t>OAKWOOD SPRINGS</t>
  </si>
  <si>
    <t>200242900A</t>
  </si>
  <si>
    <t>OKLAHOMA STATE UNIVERSITY MEDICAL TRUST</t>
  </si>
  <si>
    <t>100738360L</t>
  </si>
  <si>
    <t>PARKSIDE PSYCHIATRIC HOSPITAL &amp; CLINIC</t>
  </si>
  <si>
    <t>200417790W</t>
  </si>
  <si>
    <t>PERRY MEMORIAL HOSPITAL</t>
  </si>
  <si>
    <t>100699900A</t>
  </si>
  <si>
    <t>PURCELL MUNICIPAL HOSPITAL</t>
  </si>
  <si>
    <t>100700770A</t>
  </si>
  <si>
    <t>PUSHMATAHA HSP</t>
  </si>
  <si>
    <t>100701680L</t>
  </si>
  <si>
    <t>ROLLING HILLS HOSPITAL, LLC</t>
  </si>
  <si>
    <t>100699570A</t>
  </si>
  <si>
    <t>SAINT FRANCIS HOSPITAL</t>
  </si>
  <si>
    <t>200700900A</t>
  </si>
  <si>
    <t>SAINT FRANCIS HOSPITAL MUSKOGEE INC</t>
  </si>
  <si>
    <t xml:space="preserve"> </t>
  </si>
  <si>
    <t>200031310A</t>
  </si>
  <si>
    <t>SAINT FRANCIS HOSPITAL SOUTH</t>
  </si>
  <si>
    <t>200702430B</t>
  </si>
  <si>
    <t>SAINT FRANCIS HOSPITAL VINITA</t>
  </si>
  <si>
    <t>200196450C</t>
  </si>
  <si>
    <t>SEMINOLE HMA LLC</t>
  </si>
  <si>
    <t>100700190A</t>
  </si>
  <si>
    <t>SEQUOYAH COUNTY CITY OF SALLISAW HOSPITAL AUTHORIT</t>
  </si>
  <si>
    <t>100697950B</t>
  </si>
  <si>
    <t>SOUTHWESTERN MEDICAL CENTER</t>
  </si>
  <si>
    <t>100699540A</t>
  </si>
  <si>
    <t>SSM HEALTH ST. ANTHONY HOSPITAL-OKC</t>
  </si>
  <si>
    <t>100740840B</t>
  </si>
  <si>
    <t>SSM HEALTH ST. ANTHONY HOSPITAL-SHAWNEE</t>
  </si>
  <si>
    <t>200310990A</t>
  </si>
  <si>
    <t>ST JOHN BROKEN ARROW, INC</t>
  </si>
  <si>
    <t>100699400A</t>
  </si>
  <si>
    <t>ST JOHN MED CTR</t>
  </si>
  <si>
    <t>200106410A</t>
  </si>
  <si>
    <t>ST JOHN OWASSO</t>
  </si>
  <si>
    <t>100690020A</t>
  </si>
  <si>
    <t>ST MARY'S REGIONAL CTR</t>
  </si>
  <si>
    <t>100699950A</t>
  </si>
  <si>
    <t>STILLWATER MEDICAL CENTER</t>
  </si>
  <si>
    <t>200006260A</t>
  </si>
  <si>
    <t>TULSA SPINE HOSPITAL</t>
  </si>
  <si>
    <t>200028650A</t>
  </si>
  <si>
    <t>VALIR REHABILITATION HOSPITAL OF OKC</t>
  </si>
  <si>
    <t>200100890B</t>
  </si>
  <si>
    <t>WAGONER COMMUNITY HOSPITAL</t>
  </si>
  <si>
    <t>200673510G</t>
  </si>
  <si>
    <t>WILLOW CREST HOSPITAL</t>
  </si>
  <si>
    <t>200019120A</t>
  </si>
  <si>
    <t>WOODWARD HEALTH SYSTEM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</si>
</sst>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9"/>
      <color indexed="8"/>
      <name val="Calibri"/>
      <family val="2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</font>
    <font>
      <sz val="10"/>
      <name val="MS Sans Serif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/>
        <bgColor indexed="64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0" fontId="2" fillId="0" borderId="0"/>
    <xf numFmtId="0" fontId="1" fillId="0" borderId="0"/>
    <xf numFmtId="43" fontId="5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11" fillId="0" borderId="0"/>
    <xf numFmtId="0" fontId="12" fillId="0" borderId="0"/>
  </cellStyleXfs>
  <cellXfs count="47">
    <xf numFmtId="0" fontId="0" fillId="0" borderId="0" xfId="0"/>
    <xf numFmtId="0" fontId="3" fillId="0" borderId="0" xfId="1" applyFont="1" applyBorder="1"/>
    <xf numFmtId="0" fontId="4" fillId="0" borderId="0" xfId="2" applyFont="1" applyFill="1" applyBorder="1"/>
    <xf numFmtId="0" fontId="4" fillId="0" borderId="0" xfId="3" applyNumberFormat="1" applyFont="1" applyFill="1" applyBorder="1" applyAlignment="1">
      <alignment horizontal="center"/>
    </xf>
    <xf numFmtId="0" fontId="4" fillId="0" borderId="0" xfId="2" applyNumberFormat="1" applyFont="1" applyFill="1" applyBorder="1" applyAlignment="1">
      <alignment horizontal="right"/>
    </xf>
    <xf numFmtId="14" fontId="4" fillId="0" borderId="0" xfId="2" applyNumberFormat="1" applyFont="1" applyFill="1" applyBorder="1"/>
    <xf numFmtId="1" fontId="4" fillId="0" borderId="0" xfId="2" applyNumberFormat="1" applyFont="1" applyFill="1" applyBorder="1"/>
    <xf numFmtId="0" fontId="7" fillId="0" borderId="1" xfId="4" applyFont="1" applyFill="1" applyBorder="1" applyAlignment="1"/>
    <xf numFmtId="164" fontId="3" fillId="0" borderId="0" xfId="3" applyNumberFormat="1" applyFont="1" applyFill="1" applyBorder="1"/>
    <xf numFmtId="164" fontId="3" fillId="0" borderId="0" xfId="3" applyNumberFormat="1" applyFont="1" applyBorder="1"/>
    <xf numFmtId="10" fontId="8" fillId="0" borderId="2" xfId="1" applyNumberFormat="1" applyFont="1" applyFill="1" applyBorder="1" applyAlignment="1">
      <alignment horizontal="center" wrapText="1"/>
    </xf>
    <xf numFmtId="10" fontId="8" fillId="2" borderId="2" xfId="1" applyNumberFormat="1" applyFont="1" applyFill="1" applyBorder="1" applyAlignment="1">
      <alignment horizontal="center" wrapText="1"/>
    </xf>
    <xf numFmtId="10" fontId="8" fillId="0" borderId="0" xfId="1" applyNumberFormat="1" applyFont="1" applyFill="1" applyBorder="1" applyAlignment="1">
      <alignment horizontal="center" wrapText="1"/>
    </xf>
    <xf numFmtId="0" fontId="8" fillId="3" borderId="2" xfId="1" applyFont="1" applyFill="1" applyBorder="1" applyAlignment="1">
      <alignment horizontal="center" wrapText="1"/>
    </xf>
    <xf numFmtId="0" fontId="9" fillId="3" borderId="2" xfId="2" applyFont="1" applyFill="1" applyBorder="1" applyAlignment="1">
      <alignment horizontal="center" wrapText="1"/>
    </xf>
    <xf numFmtId="0" fontId="9" fillId="3" borderId="2" xfId="3" applyNumberFormat="1" applyFont="1" applyFill="1" applyBorder="1" applyAlignment="1">
      <alignment horizontal="center" wrapText="1"/>
    </xf>
    <xf numFmtId="14" fontId="9" fillId="3" borderId="2" xfId="2" applyNumberFormat="1" applyFont="1" applyFill="1" applyBorder="1" applyAlignment="1">
      <alignment horizontal="center" wrapText="1"/>
    </xf>
    <xf numFmtId="1" fontId="9" fillId="3" borderId="2" xfId="2" applyNumberFormat="1" applyFont="1" applyFill="1" applyBorder="1" applyAlignment="1">
      <alignment horizontal="center" wrapText="1"/>
    </xf>
    <xf numFmtId="164" fontId="8" fillId="3" borderId="2" xfId="3" applyNumberFormat="1" applyFont="1" applyFill="1" applyBorder="1" applyAlignment="1">
      <alignment horizontal="center" wrapText="1"/>
    </xf>
    <xf numFmtId="164" fontId="8" fillId="0" borderId="2" xfId="3" applyNumberFormat="1" applyFont="1" applyFill="1" applyBorder="1" applyAlignment="1">
      <alignment horizontal="center" wrapText="1"/>
    </xf>
    <xf numFmtId="0" fontId="8" fillId="0" borderId="2" xfId="1" applyFont="1" applyFill="1" applyBorder="1" applyAlignment="1">
      <alignment horizontal="center" wrapText="1"/>
    </xf>
    <xf numFmtId="0" fontId="9" fillId="0" borderId="2" xfId="2" applyFont="1" applyFill="1" applyBorder="1" applyAlignment="1">
      <alignment horizontal="center" wrapText="1"/>
    </xf>
    <xf numFmtId="0" fontId="8" fillId="0" borderId="0" xfId="1" applyFont="1" applyFill="1" applyBorder="1" applyAlignment="1">
      <alignment horizontal="center" wrapText="1"/>
    </xf>
    <xf numFmtId="165" fontId="4" fillId="0" borderId="0" xfId="2" applyNumberFormat="1" applyFont="1" applyFill="1" applyBorder="1"/>
    <xf numFmtId="164" fontId="4" fillId="0" borderId="0" xfId="3" applyNumberFormat="1" applyFont="1" applyBorder="1"/>
    <xf numFmtId="164" fontId="3" fillId="0" borderId="0" xfId="1" applyNumberFormat="1" applyFont="1" applyBorder="1"/>
    <xf numFmtId="164" fontId="3" fillId="4" borderId="0" xfId="3" applyNumberFormat="1" applyFont="1" applyFill="1" applyBorder="1"/>
    <xf numFmtId="0" fontId="3" fillId="0" borderId="0" xfId="3" applyNumberFormat="1" applyFont="1" applyFill="1" applyBorder="1"/>
    <xf numFmtId="0" fontId="3" fillId="0" borderId="0" xfId="5" applyFont="1" applyBorder="1"/>
    <xf numFmtId="0" fontId="3" fillId="0" borderId="0" xfId="1" applyFont="1" applyFill="1" applyBorder="1"/>
    <xf numFmtId="0" fontId="10" fillId="0" borderId="0" xfId="6" applyFont="1" applyFill="1" applyBorder="1" applyAlignment="1">
      <alignment wrapText="1"/>
    </xf>
    <xf numFmtId="164" fontId="3" fillId="0" borderId="0" xfId="1" applyNumberFormat="1" applyFont="1" applyFill="1" applyBorder="1"/>
    <xf numFmtId="0" fontId="3" fillId="0" borderId="0" xfId="5" applyFont="1" applyFill="1" applyBorder="1"/>
    <xf numFmtId="49" fontId="4" fillId="0" borderId="0" xfId="2" applyNumberFormat="1" applyFont="1" applyFill="1" applyBorder="1" applyAlignment="1">
      <alignment horizontal="right"/>
    </xf>
    <xf numFmtId="0" fontId="4" fillId="5" borderId="0" xfId="3" applyNumberFormat="1" applyFont="1" applyFill="1" applyBorder="1" applyAlignment="1">
      <alignment horizontal="center"/>
    </xf>
    <xf numFmtId="165" fontId="4" fillId="5" borderId="0" xfId="2" applyNumberFormat="1" applyFont="1" applyFill="1" applyBorder="1"/>
    <xf numFmtId="0" fontId="4" fillId="2" borderId="0" xfId="2" applyNumberFormat="1" applyFont="1" applyFill="1" applyBorder="1" applyAlignment="1">
      <alignment horizontal="right"/>
    </xf>
    <xf numFmtId="14" fontId="4" fillId="2" borderId="0" xfId="2" applyNumberFormat="1" applyFont="1" applyFill="1" applyBorder="1"/>
    <xf numFmtId="165" fontId="4" fillId="2" borderId="0" xfId="2" applyNumberFormat="1" applyFont="1" applyFill="1" applyBorder="1"/>
    <xf numFmtId="0" fontId="4" fillId="0" borderId="0" xfId="3" applyNumberFormat="1" applyFont="1" applyBorder="1"/>
    <xf numFmtId="164" fontId="8" fillId="0" borderId="3" xfId="3" applyNumberFormat="1" applyFont="1" applyFill="1" applyBorder="1"/>
    <xf numFmtId="164" fontId="8" fillId="4" borderId="3" xfId="3" applyNumberFormat="1" applyFont="1" applyFill="1" applyBorder="1"/>
    <xf numFmtId="164" fontId="8" fillId="0" borderId="0" xfId="3" applyNumberFormat="1" applyFont="1" applyFill="1" applyBorder="1"/>
    <xf numFmtId="164" fontId="14" fillId="0" borderId="0" xfId="3" applyNumberFormat="1" applyFont="1" applyFill="1" applyBorder="1"/>
    <xf numFmtId="0" fontId="14" fillId="0" borderId="0" xfId="3" applyNumberFormat="1" applyFont="1" applyFill="1" applyBorder="1"/>
    <xf numFmtId="0" fontId="3" fillId="0" borderId="0" xfId="7" quotePrefix="1" applyNumberFormat="1" applyFont="1" applyFill="1"/>
    <xf numFmtId="0" fontId="13" fillId="0" borderId="0" xfId="8" applyFont="1" applyFill="1"/>
  </cellXfs>
  <cellStyles count="9">
    <cellStyle name="£Z_x0004_Ç_x0006_^_x0004_ 2" xfId="1"/>
    <cellStyle name="Comma 2" xfId="3"/>
    <cellStyle name="Normal" xfId="0" builtinId="0"/>
    <cellStyle name="Normal 14" xfId="8"/>
    <cellStyle name="Normal 2" xfId="2"/>
    <cellStyle name="Normal 2 2" xfId="7"/>
    <cellStyle name="Normal_prov fee mcare #s" xfId="5"/>
    <cellStyle name="Normal_Sheet1" xfId="4"/>
    <cellStyle name="Normal_Sheet1 2" xfId="6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SYS\Dept\EFI\Shared\Projects\Forecaster\Hospital%20Files\330203v7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SYS\Shared\Projects\State%20Assoc%20Clients\2005\Templates\Medicare%20Margins\STATE%20Medicare%20Margins%206_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SYS\DOCUME~1\KKRAWIEC\LOCALS~1\Temp\Temporary%20Directory%201%20for%20HURT%20Analysis%209.0.zip\MA%20Rate%20Growth%201997-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Ref Data"/>
      <sheetName val="Raw Data"/>
      <sheetName val="Hospital Facility Data"/>
      <sheetName val="CAH Data"/>
      <sheetName val="Post-Acute Care Data"/>
      <sheetName val="Hospital Trends"/>
      <sheetName val="Post-Acute Trends"/>
      <sheetName val="CAH Trends"/>
      <sheetName val="GME Residents"/>
      <sheetName val="CAH-PPS Factors"/>
      <sheetName val="CAH Inpatient"/>
      <sheetName val="CAH Outpatient"/>
      <sheetName val="GME Cap Increase"/>
      <sheetName val="Hospital Medicare Data"/>
      <sheetName val="SNF Medicare Data"/>
      <sheetName val="Inliers"/>
      <sheetName val="Outliers"/>
      <sheetName val="IME"/>
      <sheetName val="DSH"/>
      <sheetName val="Capital Inliers"/>
      <sheetName val="Capital Outliers"/>
      <sheetName val="SCH MDH"/>
      <sheetName val="DME"/>
      <sheetName val="BadDebt"/>
      <sheetName val="Psych"/>
      <sheetName val="Rehab"/>
      <sheetName val="Outpatient"/>
      <sheetName val="Fee Based"/>
      <sheetName val="Ambulance"/>
      <sheetName val="RHC"/>
      <sheetName val="SNF"/>
      <sheetName val="Swingbeds-PPS"/>
      <sheetName val="HomeHealth"/>
      <sheetName val="Network"/>
      <sheetName val="PPS Summary"/>
      <sheetName val="CAH Summary"/>
      <sheetName val="Appendix A"/>
      <sheetName val="Appendix 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Hospital_List"/>
      <sheetName val="Hospital_Services"/>
      <sheetName val="Hospital_Rpt"/>
      <sheetName val="Hospital_Details"/>
      <sheetName val="State_Rpt"/>
      <sheetName val="State_Distribution"/>
      <sheetName val="Custom_Groups"/>
      <sheetName val="Custom_Totals"/>
      <sheetName val="Custom_Rpt1"/>
      <sheetName val="Custom_Rpt2"/>
      <sheetName val="Custom_Rpt3"/>
      <sheetName val="Custom_Rpt4"/>
      <sheetName val="Hospital_Data"/>
      <sheetName val="Margin Data"/>
      <sheetName val="Cost Report Data"/>
    </sheetNames>
    <sheetDataSet>
      <sheetData sheetId="0"/>
      <sheetData sheetId="1"/>
      <sheetData sheetId="2"/>
      <sheetData sheetId="3" refreshError="1"/>
      <sheetData sheetId="4" refreshError="1"/>
      <sheetData sheetId="5" refreshError="1">
        <row r="13">
          <cell r="A13" t="str">
            <v xml:space="preserve">     Revenues</v>
          </cell>
          <cell r="B13" t="str">
            <v>TOT_REV</v>
          </cell>
          <cell r="C13" t="str">
            <v>INP_REV+OUT_REV+GME_REV+ SUB_I_REV+ SUB_II_REV+ SNF_REV+ HHA_REV</v>
          </cell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L13" t="e">
            <v>#VALUE!</v>
          </cell>
          <cell r="M13" t="e">
            <v>#VALUE!</v>
          </cell>
          <cell r="N13" t="e">
            <v>#VALUE!</v>
          </cell>
          <cell r="O13" t="e">
            <v>#VALUE!</v>
          </cell>
          <cell r="P13" t="e">
            <v>#VALUE!</v>
          </cell>
          <cell r="Q13" t="e">
            <v>#VALUE!</v>
          </cell>
          <cell r="R13" t="e">
            <v>#VALUE!</v>
          </cell>
        </row>
        <row r="14">
          <cell r="A14" t="str">
            <v xml:space="preserve">    Costs</v>
          </cell>
          <cell r="B14" t="str">
            <v>TOT_COST</v>
          </cell>
          <cell r="C14" t="str">
            <v>INP_COST+ OUT_COST+ GME_COST+ SUB_I_COST+ SUB_II_COST+ SNF_COST+ HHA_COST</v>
          </cell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L14" t="e">
            <v>#VALUE!</v>
          </cell>
          <cell r="M14" t="e">
            <v>#VALUE!</v>
          </cell>
          <cell r="N14" t="e">
            <v>#VALUE!</v>
          </cell>
          <cell r="O14" t="e">
            <v>#VALUE!</v>
          </cell>
          <cell r="P14" t="e">
            <v>#VALUE!</v>
          </cell>
          <cell r="Q14" t="e">
            <v>#VALUE!</v>
          </cell>
          <cell r="R14" t="e">
            <v>#VALUE!</v>
          </cell>
        </row>
        <row r="15">
          <cell r="A15" t="str">
            <v xml:space="preserve">    Gains/(Losses)</v>
          </cell>
          <cell r="B15" t="str">
            <v>TOT_GL</v>
          </cell>
          <cell r="C15" t="str">
            <v>TOT_REV - TOT_COST</v>
          </cell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L15" t="e">
            <v>#VALUE!</v>
          </cell>
          <cell r="M15" t="e">
            <v>#VALUE!</v>
          </cell>
          <cell r="N15" t="e">
            <v>#VALUE!</v>
          </cell>
          <cell r="O15" t="e">
            <v>#VALUE!</v>
          </cell>
          <cell r="P15" t="e">
            <v>#VALUE!</v>
          </cell>
          <cell r="Q15" t="e">
            <v>#VALUE!</v>
          </cell>
          <cell r="R15" t="e">
            <v>#VALUE!</v>
          </cell>
        </row>
        <row r="19">
          <cell r="A19" t="str">
            <v>Total Inpatient Revenue</v>
          </cell>
          <cell r="B19" t="str">
            <v>INP_REV</v>
          </cell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L19" t="str">
            <v/>
          </cell>
          <cell r="M19" t="str">
            <v/>
          </cell>
          <cell r="N19" t="str">
            <v/>
          </cell>
          <cell r="O19" t="str">
            <v/>
          </cell>
          <cell r="P19" t="str">
            <v/>
          </cell>
          <cell r="Q19" t="str">
            <v/>
          </cell>
          <cell r="R19" t="str">
            <v/>
          </cell>
        </row>
        <row r="22">
          <cell r="A22" t="str">
            <v>Total Payments (Lines 8-15)</v>
          </cell>
          <cell r="B22" t="str">
            <v>F1833</v>
          </cell>
          <cell r="C22" t="str">
            <v>Worksheet E, Pt A Column 1, Line 16</v>
          </cell>
          <cell r="D22" t="str">
            <v>No Data</v>
          </cell>
          <cell r="E22" t="str">
            <v>No Data</v>
          </cell>
          <cell r="F22" t="str">
            <v>No Data</v>
          </cell>
          <cell r="G22" t="str">
            <v>No Data</v>
          </cell>
          <cell r="H22" t="str">
            <v>No Data</v>
          </cell>
          <cell r="I22" t="str">
            <v>No Data</v>
          </cell>
          <cell r="J22" t="str">
            <v>No Data</v>
          </cell>
          <cell r="L22" t="str">
            <v>No Data</v>
          </cell>
          <cell r="M22" t="str">
            <v>No Data</v>
          </cell>
          <cell r="N22" t="str">
            <v>No Data</v>
          </cell>
          <cell r="O22" t="str">
            <v>No Data</v>
          </cell>
          <cell r="P22" t="str">
            <v>No Data</v>
          </cell>
          <cell r="Q22" t="str">
            <v>No Data</v>
          </cell>
          <cell r="R22" t="str">
            <v>No Data</v>
          </cell>
        </row>
        <row r="23">
          <cell r="A23" t="str">
            <v>Direct GME Payment</v>
          </cell>
          <cell r="B23" t="str">
            <v>F1828</v>
          </cell>
          <cell r="C23" t="str">
            <v>Worksheet E, Pt A Column 1, Line 11</v>
          </cell>
          <cell r="D23" t="str">
            <v>No Data</v>
          </cell>
          <cell r="E23" t="str">
            <v>No Data</v>
          </cell>
          <cell r="F23" t="str">
            <v>No Data</v>
          </cell>
          <cell r="G23" t="str">
            <v>No Data</v>
          </cell>
          <cell r="H23" t="str">
            <v>No Data</v>
          </cell>
          <cell r="I23" t="str">
            <v>No Data</v>
          </cell>
          <cell r="J23" t="str">
            <v>No Data</v>
          </cell>
          <cell r="L23" t="str">
            <v>No Data</v>
          </cell>
          <cell r="M23" t="str">
            <v>No Data</v>
          </cell>
          <cell r="N23" t="str">
            <v>No Data</v>
          </cell>
          <cell r="O23" t="str">
            <v>No Data</v>
          </cell>
          <cell r="P23" t="str">
            <v>No Data</v>
          </cell>
          <cell r="Q23" t="str">
            <v>No Data</v>
          </cell>
          <cell r="R23" t="str">
            <v>No Data</v>
          </cell>
        </row>
        <row r="24">
          <cell r="A24" t="str">
            <v>Reimbursable Bad Debt</v>
          </cell>
          <cell r="B24" t="str">
            <v>F1838</v>
          </cell>
          <cell r="C24" t="str">
            <v>Worksheet E, Pt A Column 1, Line 21</v>
          </cell>
          <cell r="D24" t="str">
            <v>No Data</v>
          </cell>
          <cell r="E24" t="str">
            <v>No Data</v>
          </cell>
          <cell r="F24" t="str">
            <v>No Data</v>
          </cell>
          <cell r="G24" t="str">
            <v>No Data</v>
          </cell>
          <cell r="H24" t="str">
            <v>No Data</v>
          </cell>
          <cell r="I24" t="str">
            <v>No Data</v>
          </cell>
          <cell r="J24" t="str">
            <v>No Data</v>
          </cell>
          <cell r="L24" t="str">
            <v>No Data</v>
          </cell>
          <cell r="M24" t="str">
            <v>No Data</v>
          </cell>
          <cell r="N24" t="str">
            <v>No Data</v>
          </cell>
          <cell r="O24" t="str">
            <v>No Data</v>
          </cell>
          <cell r="P24" t="str">
            <v>No Data</v>
          </cell>
          <cell r="Q24" t="str">
            <v>No Data</v>
          </cell>
          <cell r="R24" t="str">
            <v>No Data</v>
          </cell>
        </row>
        <row r="25">
          <cell r="A25" t="str">
            <v>Reimbursable Bad Debt Adjustment</v>
          </cell>
          <cell r="B25" t="str">
            <v>F1838A</v>
          </cell>
          <cell r="C25" t="str">
            <v>Worksheet E, Pt A Column 1, Line 21.01</v>
          </cell>
          <cell r="D25" t="str">
            <v>No Data</v>
          </cell>
          <cell r="E25" t="str">
            <v>No Data</v>
          </cell>
          <cell r="F25" t="str">
            <v>No Data</v>
          </cell>
          <cell r="G25" t="str">
            <v>No Data</v>
          </cell>
          <cell r="H25" t="str">
            <v>No Data</v>
          </cell>
          <cell r="I25" t="str">
            <v>No Data</v>
          </cell>
          <cell r="J25" t="str">
            <v>No Data</v>
          </cell>
          <cell r="L25" t="str">
            <v>No Data</v>
          </cell>
          <cell r="M25" t="str">
            <v>No Data</v>
          </cell>
          <cell r="N25" t="str">
            <v>No Data</v>
          </cell>
          <cell r="O25" t="str">
            <v>No Data</v>
          </cell>
          <cell r="P25" t="str">
            <v>No Data</v>
          </cell>
          <cell r="Q25" t="str">
            <v>No Data</v>
          </cell>
          <cell r="R25" t="str">
            <v>No Data</v>
          </cell>
        </row>
        <row r="26">
          <cell r="A26" t="str">
            <v>Payment for Inpatient Program Capital</v>
          </cell>
          <cell r="B26" t="str">
            <v>F1826</v>
          </cell>
          <cell r="C26" t="str">
            <v>Worksheet E, Pt A Column 1, Line 9</v>
          </cell>
          <cell r="D26" t="str">
            <v>No Data</v>
          </cell>
          <cell r="E26" t="str">
            <v>No Data</v>
          </cell>
          <cell r="F26" t="str">
            <v>No Data</v>
          </cell>
          <cell r="G26" t="str">
            <v>No Data</v>
          </cell>
          <cell r="H26" t="str">
            <v>No Data</v>
          </cell>
          <cell r="I26" t="str">
            <v>No Data</v>
          </cell>
          <cell r="J26" t="str">
            <v>No Data</v>
          </cell>
          <cell r="L26" t="str">
            <v>No Data</v>
          </cell>
          <cell r="M26" t="str">
            <v>No Data</v>
          </cell>
          <cell r="N26" t="str">
            <v>No Data</v>
          </cell>
          <cell r="O26" t="str">
            <v>No Data</v>
          </cell>
          <cell r="P26" t="str">
            <v>No Data</v>
          </cell>
          <cell r="Q26" t="str">
            <v>No Data</v>
          </cell>
          <cell r="R26" t="str">
            <v>No Data</v>
          </cell>
        </row>
        <row r="28">
          <cell r="A28" t="str">
            <v>Managed Care IME Payment</v>
          </cell>
          <cell r="B28" t="str">
            <v>FORMULA_T</v>
          </cell>
          <cell r="C28" t="str">
            <v>( [SIM_MC_PMTS] / [INLIER_SIM_MC_PMTS] ) * F_1820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</row>
        <row r="32">
          <cell r="A32" t="str">
            <v>Cost of covered services</v>
          </cell>
          <cell r="B32" t="str">
            <v>H635</v>
          </cell>
          <cell r="C32" t="str">
            <v>Worksheet E-3, Part II Column 1 , Line 19</v>
          </cell>
          <cell r="D32" t="str">
            <v>No Data</v>
          </cell>
          <cell r="E32" t="str">
            <v>No Data</v>
          </cell>
          <cell r="F32" t="str">
            <v>No Data</v>
          </cell>
          <cell r="G32" t="str">
            <v>No Data</v>
          </cell>
          <cell r="H32" t="str">
            <v>No Data</v>
          </cell>
          <cell r="I32" t="str">
            <v>No Data</v>
          </cell>
          <cell r="J32" t="str">
            <v>No Data</v>
          </cell>
          <cell r="L32" t="str">
            <v>No Data</v>
          </cell>
          <cell r="M32" t="str">
            <v>No Data</v>
          </cell>
          <cell r="N32" t="str">
            <v>No Data</v>
          </cell>
          <cell r="O32" t="str">
            <v>No Data</v>
          </cell>
          <cell r="P32" t="str">
            <v>No Data</v>
          </cell>
          <cell r="Q32" t="str">
            <v>No Data</v>
          </cell>
          <cell r="R32" t="str">
            <v>No Data</v>
          </cell>
        </row>
        <row r="35">
          <cell r="A35" t="str">
            <v>Total Inpatient Cost</v>
          </cell>
          <cell r="B35" t="str">
            <v>INP_COST</v>
          </cell>
          <cell r="D35" t="str">
            <v>No Data</v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L35" t="str">
            <v>No Data</v>
          </cell>
          <cell r="M35" t="e">
            <v>#VALUE!</v>
          </cell>
          <cell r="N35" t="e">
            <v>#VALUE!</v>
          </cell>
          <cell r="O35" t="e">
            <v>#VALUE!</v>
          </cell>
          <cell r="P35" t="e">
            <v>#VALUE!</v>
          </cell>
          <cell r="Q35" t="e">
            <v>#VALUE!</v>
          </cell>
          <cell r="R35" t="e">
            <v>#VALUE!</v>
          </cell>
        </row>
        <row r="38">
          <cell r="A38" t="str">
            <v>Total Medicare IP Operating Costs Incl. Pass Throughs</v>
          </cell>
          <cell r="B38" t="str">
            <v>F949</v>
          </cell>
          <cell r="C38" t="str">
            <v>Worksheet D-1, Pt II Column 1, Line 49</v>
          </cell>
          <cell r="D38" t="str">
            <v>No Data</v>
          </cell>
          <cell r="E38" t="str">
            <v>No Data</v>
          </cell>
          <cell r="F38" t="str">
            <v>No Data</v>
          </cell>
          <cell r="G38" t="str">
            <v>No Data</v>
          </cell>
          <cell r="H38" t="str">
            <v>No Data</v>
          </cell>
          <cell r="I38" t="str">
            <v>No Data</v>
          </cell>
          <cell r="J38" t="str">
            <v>No Data</v>
          </cell>
          <cell r="L38" t="str">
            <v>No Data</v>
          </cell>
          <cell r="M38" t="str">
            <v>No Data</v>
          </cell>
          <cell r="N38" t="str">
            <v>No Data</v>
          </cell>
          <cell r="O38" t="str">
            <v>No Data</v>
          </cell>
          <cell r="P38" t="str">
            <v>No Data</v>
          </cell>
          <cell r="Q38" t="str">
            <v>No Data</v>
          </cell>
          <cell r="R38" t="str">
            <v>No Data</v>
          </cell>
        </row>
        <row r="39">
          <cell r="A39" t="str">
            <v>Net Organ Acquisition Cost-kidney</v>
          </cell>
          <cell r="B39" t="str">
            <v>H65</v>
          </cell>
          <cell r="C39" t="str">
            <v>Worksheet D-6, Part III Column 1, Line 61-kidney</v>
          </cell>
          <cell r="D39" t="str">
            <v>No Data</v>
          </cell>
          <cell r="E39" t="str">
            <v>No Data</v>
          </cell>
          <cell r="F39" t="str">
            <v>No Data</v>
          </cell>
          <cell r="G39" t="str">
            <v>No Data</v>
          </cell>
          <cell r="H39" t="str">
            <v>No Data</v>
          </cell>
          <cell r="I39" t="str">
            <v>No Data</v>
          </cell>
          <cell r="J39" t="str">
            <v>No Data</v>
          </cell>
          <cell r="L39" t="str">
            <v>No Data</v>
          </cell>
          <cell r="M39" t="str">
            <v>No Data</v>
          </cell>
          <cell r="N39" t="str">
            <v>No Data</v>
          </cell>
          <cell r="O39" t="str">
            <v>No Data</v>
          </cell>
          <cell r="P39" t="str">
            <v>No Data</v>
          </cell>
          <cell r="Q39" t="str">
            <v>No Data</v>
          </cell>
          <cell r="R39" t="str">
            <v>No Data</v>
          </cell>
        </row>
        <row r="40">
          <cell r="A40" t="str">
            <v>Net Organ Acquisition Cost-heart</v>
          </cell>
          <cell r="B40" t="str">
            <v>H66</v>
          </cell>
          <cell r="C40" t="str">
            <v>Worksheet D-6, Part III Column 1, Line 61-heart</v>
          </cell>
          <cell r="D40" t="str">
            <v>No Data</v>
          </cell>
          <cell r="E40" t="str">
            <v>No Data</v>
          </cell>
          <cell r="F40" t="str">
            <v>No Data</v>
          </cell>
          <cell r="G40" t="str">
            <v>No Data</v>
          </cell>
          <cell r="H40" t="str">
            <v>No Data</v>
          </cell>
          <cell r="I40" t="str">
            <v>No Data</v>
          </cell>
          <cell r="J40" t="str">
            <v>No Data</v>
          </cell>
          <cell r="L40" t="str">
            <v>No Data</v>
          </cell>
          <cell r="M40" t="str">
            <v>No Data</v>
          </cell>
          <cell r="N40" t="str">
            <v>No Data</v>
          </cell>
          <cell r="O40" t="str">
            <v>No Data</v>
          </cell>
          <cell r="P40" t="str">
            <v>No Data</v>
          </cell>
          <cell r="Q40" t="str">
            <v>No Data</v>
          </cell>
          <cell r="R40" t="str">
            <v>No Data</v>
          </cell>
        </row>
        <row r="41">
          <cell r="A41" t="str">
            <v>Net Organ Acquisition Cost-liver</v>
          </cell>
          <cell r="B41" t="str">
            <v>H67</v>
          </cell>
          <cell r="C41" t="str">
            <v>Worksheet D-6, Part III Column 1, Line 61-liver</v>
          </cell>
          <cell r="D41" t="str">
            <v>No Data</v>
          </cell>
          <cell r="E41" t="str">
            <v>No Data</v>
          </cell>
          <cell r="F41" t="str">
            <v>No Data</v>
          </cell>
          <cell r="G41" t="str">
            <v>No Data</v>
          </cell>
          <cell r="H41" t="str">
            <v>No Data</v>
          </cell>
          <cell r="I41" t="str">
            <v>No Data</v>
          </cell>
          <cell r="J41" t="str">
            <v>No Data</v>
          </cell>
          <cell r="L41" t="str">
            <v>No Data</v>
          </cell>
          <cell r="M41" t="str">
            <v>No Data</v>
          </cell>
          <cell r="N41" t="str">
            <v>No Data</v>
          </cell>
          <cell r="O41" t="str">
            <v>No Data</v>
          </cell>
          <cell r="P41" t="str">
            <v>No Data</v>
          </cell>
          <cell r="Q41" t="str">
            <v>No Data</v>
          </cell>
          <cell r="R41" t="str">
            <v>No Data</v>
          </cell>
        </row>
        <row r="42">
          <cell r="A42" t="str">
            <v>Net Organ Acquisition Cost-lung</v>
          </cell>
          <cell r="B42" t="str">
            <v>H68</v>
          </cell>
          <cell r="C42" t="str">
            <v>Worksheet D-6, Part III Column 1, Line 61-lung</v>
          </cell>
          <cell r="D42" t="str">
            <v>No Data</v>
          </cell>
          <cell r="E42" t="str">
            <v>No Data</v>
          </cell>
          <cell r="F42" t="str">
            <v>No Data</v>
          </cell>
          <cell r="G42" t="str">
            <v>No Data</v>
          </cell>
          <cell r="H42" t="str">
            <v>No Data</v>
          </cell>
          <cell r="I42" t="str">
            <v>No Data</v>
          </cell>
          <cell r="J42" t="str">
            <v>No Data</v>
          </cell>
          <cell r="L42" t="str">
            <v>No Data</v>
          </cell>
          <cell r="M42" t="str">
            <v>No Data</v>
          </cell>
          <cell r="N42" t="str">
            <v>No Data</v>
          </cell>
          <cell r="O42" t="str">
            <v>No Data</v>
          </cell>
          <cell r="P42" t="str">
            <v>No Data</v>
          </cell>
          <cell r="Q42" t="str">
            <v>No Data</v>
          </cell>
          <cell r="R42" t="str">
            <v>No Data</v>
          </cell>
        </row>
        <row r="50">
          <cell r="A50" t="str">
            <v>Inpatient Gain/Loss</v>
          </cell>
          <cell r="B50" t="str">
            <v>INP_GL</v>
          </cell>
          <cell r="C50" t="str">
            <v>[INP_REV]-[IP_COST]</v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L50" t="e">
            <v>#VALUE!</v>
          </cell>
          <cell r="M50" t="e">
            <v>#VALUE!</v>
          </cell>
          <cell r="N50" t="e">
            <v>#VALUE!</v>
          </cell>
          <cell r="O50" t="e">
            <v>#VALUE!</v>
          </cell>
          <cell r="P50" t="e">
            <v>#VALUE!</v>
          </cell>
          <cell r="Q50" t="e">
            <v>#VALUE!</v>
          </cell>
          <cell r="R50" t="e">
            <v>#VALUE!</v>
          </cell>
        </row>
        <row r="55">
          <cell r="A55" t="str">
            <v xml:space="preserve">Total Outpatient Revenue </v>
          </cell>
          <cell r="B55" t="str">
            <v>OUT_REV</v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L55" t="e">
            <v>#VALUE!</v>
          </cell>
          <cell r="M55" t="e">
            <v>#VALUE!</v>
          </cell>
          <cell r="N55" t="e">
            <v>#VALUE!</v>
          </cell>
          <cell r="O55" t="e">
            <v>#VALUE!</v>
          </cell>
          <cell r="P55" t="e">
            <v>#VALUE!</v>
          </cell>
          <cell r="Q55" t="e">
            <v>#VALUE!</v>
          </cell>
          <cell r="R55" t="e">
            <v>#VALUE!</v>
          </cell>
        </row>
        <row r="61">
          <cell r="A61" t="str">
            <v>Deductibles &amp; Coinsurance (Col. 1.01, Line 20 for CRs beginning on or after 10/01/1997)</v>
          </cell>
          <cell r="B61" t="str">
            <v>F1912</v>
          </cell>
          <cell r="C61" t="str">
            <v>Worksheet E, Pt C Column 1+1.01,Line 15+20</v>
          </cell>
          <cell r="D61" t="str">
            <v>No Data</v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  <cell r="I61" t="str">
            <v/>
          </cell>
          <cell r="J61" t="str">
            <v/>
          </cell>
          <cell r="L61" t="str">
            <v>No Data</v>
          </cell>
        </row>
        <row r="62">
          <cell r="A62" t="str">
            <v>Deductibles &amp; Coinsurance (Col. 1.01, Line 20 for CRs beginning on or after 10/01/1997)</v>
          </cell>
          <cell r="B62" t="str">
            <v>F1917</v>
          </cell>
          <cell r="C62" t="str">
            <v>Worksheet E, Pt D Column 1+1.01,Line 15+20</v>
          </cell>
          <cell r="D62" t="str">
            <v>No Data</v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L62" t="str">
            <v>No Data</v>
          </cell>
        </row>
        <row r="63">
          <cell r="A63" t="str">
            <v>Deductibles &amp; Coinsurance (Col. 1.01, Line 20 for CRs beginning on or after 10/01/1997)</v>
          </cell>
          <cell r="B63" t="str">
            <v>F1922</v>
          </cell>
          <cell r="C63" t="str">
            <v>Worksheet E, Pt E Column 1+1.01,Line 15+20</v>
          </cell>
          <cell r="D63" t="str">
            <v>No Data</v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L63" t="str">
            <v>No Data</v>
          </cell>
        </row>
        <row r="64">
          <cell r="A64" t="str">
            <v>Lesser of Cost or Charges</v>
          </cell>
          <cell r="B64" t="str">
            <v>F1854</v>
          </cell>
          <cell r="C64" t="str">
            <v>Worksheet E, Pt B Column 1, Line 17</v>
          </cell>
          <cell r="D64" t="str">
            <v>No Data</v>
          </cell>
          <cell r="E64" t="str">
            <v>No Data</v>
          </cell>
          <cell r="F64" t="str">
            <v>No Data</v>
          </cell>
          <cell r="G64" t="str">
            <v>No Data</v>
          </cell>
          <cell r="H64" t="str">
            <v>No Data</v>
          </cell>
          <cell r="I64" t="str">
            <v>No Data</v>
          </cell>
          <cell r="J64" t="str">
            <v>No Data</v>
          </cell>
          <cell r="L64" t="str">
            <v>No Data</v>
          </cell>
          <cell r="M64" t="str">
            <v>No Data</v>
          </cell>
          <cell r="N64" t="str">
            <v>No Data</v>
          </cell>
          <cell r="O64" t="str">
            <v>No Data</v>
          </cell>
          <cell r="P64" t="str">
            <v>No Data</v>
          </cell>
          <cell r="Q64" t="str">
            <v>No Data</v>
          </cell>
          <cell r="R64" t="str">
            <v>No Data</v>
          </cell>
        </row>
        <row r="65">
          <cell r="A65" t="str">
            <v>Lesser of Cost or Charges</v>
          </cell>
          <cell r="B65" t="str">
            <v>F1875</v>
          </cell>
          <cell r="C65" t="str">
            <v>Worksheet E, Pt B Column 1, Line 17 Sub I</v>
          </cell>
          <cell r="D65" t="str">
            <v>No Data</v>
          </cell>
          <cell r="E65" t="str">
            <v>No Data</v>
          </cell>
          <cell r="F65" t="str">
            <v>No Data</v>
          </cell>
          <cell r="G65" t="str">
            <v>No Data</v>
          </cell>
          <cell r="H65" t="str">
            <v>No Data</v>
          </cell>
          <cell r="I65" t="str">
            <v>No Data</v>
          </cell>
          <cell r="J65" t="str">
            <v>No Data</v>
          </cell>
          <cell r="L65" t="str">
            <v>No Data</v>
          </cell>
          <cell r="M65" t="str">
            <v>No Data</v>
          </cell>
          <cell r="N65" t="str">
            <v>No Data</v>
          </cell>
          <cell r="O65" t="str">
            <v>No Data</v>
          </cell>
          <cell r="P65" t="str">
            <v>No Data</v>
          </cell>
          <cell r="Q65" t="str">
            <v>No Data</v>
          </cell>
          <cell r="R65" t="str">
            <v>No Data</v>
          </cell>
        </row>
        <row r="66">
          <cell r="A66" t="str">
            <v>Lesser of Cost or Charges</v>
          </cell>
          <cell r="B66" t="str">
            <v>F1896</v>
          </cell>
          <cell r="C66" t="str">
            <v>Worksheet E, Pt B Column 1, Line 17 Sub II</v>
          </cell>
          <cell r="D66" t="str">
            <v>No Data</v>
          </cell>
          <cell r="E66" t="str">
            <v>No Data</v>
          </cell>
          <cell r="F66" t="str">
            <v>No Data</v>
          </cell>
          <cell r="G66" t="str">
            <v>No Data</v>
          </cell>
          <cell r="H66" t="str">
            <v>No Data</v>
          </cell>
          <cell r="I66" t="str">
            <v>No Data</v>
          </cell>
          <cell r="J66" t="str">
            <v>No Data</v>
          </cell>
          <cell r="L66" t="str">
            <v>No Data</v>
          </cell>
          <cell r="M66" t="str">
            <v>No Data</v>
          </cell>
          <cell r="N66" t="str">
            <v>No Data</v>
          </cell>
          <cell r="O66" t="str">
            <v>No Data</v>
          </cell>
          <cell r="P66" t="str">
            <v>No Data</v>
          </cell>
          <cell r="Q66" t="str">
            <v>No Data</v>
          </cell>
          <cell r="R66" t="str">
            <v>No Data</v>
          </cell>
        </row>
        <row r="67">
          <cell r="A67" t="str">
            <v>Total PPS Payments</v>
          </cell>
          <cell r="B67" t="str">
            <v>H336</v>
          </cell>
          <cell r="C67" t="str">
            <v>Worksheet E, Pt B Column 1, Line 17.01</v>
          </cell>
          <cell r="D67" t="str">
            <v>No Data</v>
          </cell>
          <cell r="E67" t="str">
            <v>No Data</v>
          </cell>
          <cell r="F67" t="str">
            <v>No Data</v>
          </cell>
          <cell r="G67" t="str">
            <v>No Data</v>
          </cell>
          <cell r="H67" t="str">
            <v>No Data</v>
          </cell>
          <cell r="I67" t="str">
            <v>No Data</v>
          </cell>
          <cell r="J67" t="str">
            <v>No Data</v>
          </cell>
          <cell r="L67" t="str">
            <v>No Data</v>
          </cell>
          <cell r="M67" t="str">
            <v>No Data</v>
          </cell>
          <cell r="N67" t="str">
            <v>No Data</v>
          </cell>
          <cell r="O67" t="str">
            <v>No Data</v>
          </cell>
          <cell r="P67" t="str">
            <v>No Data</v>
          </cell>
          <cell r="Q67" t="str">
            <v>No Data</v>
          </cell>
          <cell r="R67" t="str">
            <v>No Data</v>
          </cell>
        </row>
        <row r="68">
          <cell r="A68" t="str">
            <v>Total PPS Payments</v>
          </cell>
          <cell r="B68" t="str">
            <v>H337</v>
          </cell>
          <cell r="C68" t="str">
            <v>Worksheet E, Pt B Column 1, Line 17.01 Sub I</v>
          </cell>
          <cell r="D68" t="str">
            <v>No Data</v>
          </cell>
          <cell r="E68" t="str">
            <v>No Data</v>
          </cell>
          <cell r="F68" t="str">
            <v>No Data</v>
          </cell>
          <cell r="G68" t="str">
            <v>No Data</v>
          </cell>
          <cell r="H68" t="str">
            <v>No Data</v>
          </cell>
          <cell r="I68" t="str">
            <v>No Data</v>
          </cell>
          <cell r="J68" t="str">
            <v>No Data</v>
          </cell>
          <cell r="L68" t="str">
            <v>No Data</v>
          </cell>
          <cell r="M68" t="str">
            <v>No Data</v>
          </cell>
          <cell r="N68" t="str">
            <v>No Data</v>
          </cell>
          <cell r="O68" t="str">
            <v>No Data</v>
          </cell>
          <cell r="P68" t="str">
            <v>No Data</v>
          </cell>
          <cell r="Q68" t="str">
            <v>No Data</v>
          </cell>
          <cell r="R68" t="str">
            <v>No Data</v>
          </cell>
        </row>
        <row r="69">
          <cell r="A69" t="str">
            <v>Total PPS Payments</v>
          </cell>
          <cell r="B69" t="str">
            <v>H338</v>
          </cell>
          <cell r="C69" t="str">
            <v>Worksheet E, Pt B Column 1, Line 17.01 Sub II</v>
          </cell>
          <cell r="D69" t="str">
            <v>No Data</v>
          </cell>
          <cell r="E69" t="str">
            <v>No Data</v>
          </cell>
          <cell r="F69" t="str">
            <v>No Data</v>
          </cell>
          <cell r="G69" t="str">
            <v>No Data</v>
          </cell>
          <cell r="H69" t="str">
            <v>No Data</v>
          </cell>
          <cell r="I69" t="str">
            <v>No Data</v>
          </cell>
          <cell r="J69" t="str">
            <v>No Data</v>
          </cell>
          <cell r="L69" t="str">
            <v>No Data</v>
          </cell>
          <cell r="M69" t="str">
            <v>No Data</v>
          </cell>
          <cell r="N69" t="str">
            <v>No Data</v>
          </cell>
          <cell r="O69" t="str">
            <v>No Data</v>
          </cell>
          <cell r="P69" t="str">
            <v>No Data</v>
          </cell>
          <cell r="Q69" t="str">
            <v>No Data</v>
          </cell>
          <cell r="R69" t="str">
            <v>No Data</v>
          </cell>
        </row>
        <row r="70">
          <cell r="A70" t="str">
            <v>All Other Bad Debts</v>
          </cell>
          <cell r="B70" t="str">
            <v>F1861</v>
          </cell>
          <cell r="C70" t="str">
            <v>Worksheet E, Pt B Column 1, Line 27</v>
          </cell>
          <cell r="D70" t="str">
            <v>No Data</v>
          </cell>
          <cell r="E70" t="str">
            <v>No Data</v>
          </cell>
          <cell r="F70" t="str">
            <v>No Data</v>
          </cell>
          <cell r="G70" t="str">
            <v>No Data</v>
          </cell>
          <cell r="H70" t="str">
            <v>No Data</v>
          </cell>
          <cell r="I70" t="str">
            <v>No Data</v>
          </cell>
          <cell r="J70" t="str">
            <v>No Data</v>
          </cell>
          <cell r="L70" t="str">
            <v>No Data</v>
          </cell>
          <cell r="M70" t="str">
            <v>No Data</v>
          </cell>
          <cell r="N70" t="str">
            <v>No Data</v>
          </cell>
          <cell r="O70" t="str">
            <v>No Data</v>
          </cell>
          <cell r="P70" t="str">
            <v>No Data</v>
          </cell>
          <cell r="Q70" t="str">
            <v>No Data</v>
          </cell>
          <cell r="R70" t="str">
            <v>No Data</v>
          </cell>
        </row>
        <row r="71">
          <cell r="A71" t="str">
            <v>Reimbursable Bad Debt Adjustment</v>
          </cell>
          <cell r="B71" t="str">
            <v>F1861A</v>
          </cell>
          <cell r="C71" t="str">
            <v>Worksheet E, Pt B Column 1, Line 27.01</v>
          </cell>
          <cell r="D71" t="str">
            <v>No Data</v>
          </cell>
          <cell r="E71" t="str">
            <v>No Data</v>
          </cell>
          <cell r="F71" t="str">
            <v>No Data</v>
          </cell>
          <cell r="G71" t="str">
            <v>No Data</v>
          </cell>
          <cell r="H71" t="str">
            <v>No Data</v>
          </cell>
          <cell r="I71" t="str">
            <v>No Data</v>
          </cell>
          <cell r="J71" t="str">
            <v>No Data</v>
          </cell>
          <cell r="L71" t="str">
            <v>No Data</v>
          </cell>
          <cell r="M71" t="str">
            <v>No Data</v>
          </cell>
          <cell r="N71" t="str">
            <v>No Data</v>
          </cell>
          <cell r="O71" t="str">
            <v>No Data</v>
          </cell>
          <cell r="P71" t="str">
            <v>No Data</v>
          </cell>
          <cell r="Q71" t="str">
            <v>No Data</v>
          </cell>
          <cell r="R71" t="str">
            <v>No Data</v>
          </cell>
        </row>
        <row r="72">
          <cell r="A72" t="str">
            <v>All Other Bad Debts</v>
          </cell>
          <cell r="B72" t="str">
            <v>F1882</v>
          </cell>
          <cell r="C72" t="str">
            <v>Worksheet E, Pt B Column 1, Line 27 Sub I</v>
          </cell>
          <cell r="D72" t="str">
            <v>No Data</v>
          </cell>
          <cell r="E72" t="str">
            <v>No Data</v>
          </cell>
          <cell r="F72" t="str">
            <v>No Data</v>
          </cell>
          <cell r="G72" t="str">
            <v>No Data</v>
          </cell>
          <cell r="H72" t="str">
            <v>No Data</v>
          </cell>
          <cell r="I72" t="str">
            <v>No Data</v>
          </cell>
          <cell r="J72" t="str">
            <v>No Data</v>
          </cell>
          <cell r="L72" t="str">
            <v>No Data</v>
          </cell>
          <cell r="M72" t="str">
            <v>No Data</v>
          </cell>
          <cell r="N72" t="str">
            <v>No Data</v>
          </cell>
          <cell r="O72" t="str">
            <v>No Data</v>
          </cell>
          <cell r="P72" t="str">
            <v>No Data</v>
          </cell>
          <cell r="Q72" t="str">
            <v>No Data</v>
          </cell>
          <cell r="R72" t="str">
            <v>No Data</v>
          </cell>
        </row>
        <row r="73">
          <cell r="A73" t="str">
            <v>Reimbursable Bad Debt Adjustment</v>
          </cell>
          <cell r="B73" t="str">
            <v>F1882A</v>
          </cell>
          <cell r="C73" t="str">
            <v>Worksheet E, Pt B Column 1, Line 27.01 Sub I</v>
          </cell>
          <cell r="D73" t="str">
            <v>No Data</v>
          </cell>
          <cell r="E73" t="str">
            <v>No Data</v>
          </cell>
          <cell r="F73" t="str">
            <v>No Data</v>
          </cell>
          <cell r="G73" t="str">
            <v>No Data</v>
          </cell>
          <cell r="H73" t="str">
            <v>No Data</v>
          </cell>
          <cell r="I73" t="str">
            <v>No Data</v>
          </cell>
          <cell r="J73" t="str">
            <v>No Data</v>
          </cell>
          <cell r="L73" t="str">
            <v>No Data</v>
          </cell>
          <cell r="M73" t="str">
            <v>No Data</v>
          </cell>
          <cell r="N73" t="str">
            <v>No Data</v>
          </cell>
          <cell r="O73" t="str">
            <v>No Data</v>
          </cell>
          <cell r="P73" t="str">
            <v>No Data</v>
          </cell>
          <cell r="Q73" t="str">
            <v>No Data</v>
          </cell>
          <cell r="R73" t="str">
            <v>No Data</v>
          </cell>
        </row>
        <row r="74">
          <cell r="A74" t="str">
            <v>All Other Bad Debts</v>
          </cell>
          <cell r="B74" t="str">
            <v>F1903</v>
          </cell>
          <cell r="C74" t="str">
            <v>Worksheet E, Pt B Column 1, Line 27 Sub II</v>
          </cell>
          <cell r="D74" t="str">
            <v>No Data</v>
          </cell>
          <cell r="E74" t="str">
            <v>No Data</v>
          </cell>
          <cell r="F74" t="str">
            <v>No Data</v>
          </cell>
          <cell r="G74" t="str">
            <v>No Data</v>
          </cell>
          <cell r="H74" t="str">
            <v>No Data</v>
          </cell>
          <cell r="I74" t="str">
            <v>No Data</v>
          </cell>
          <cell r="J74" t="str">
            <v>No Data</v>
          </cell>
          <cell r="L74" t="str">
            <v>No Data</v>
          </cell>
          <cell r="M74" t="str">
            <v>No Data</v>
          </cell>
          <cell r="N74" t="str">
            <v>No Data</v>
          </cell>
          <cell r="O74" t="str">
            <v>No Data</v>
          </cell>
          <cell r="P74" t="str">
            <v>No Data</v>
          </cell>
          <cell r="Q74" t="str">
            <v>No Data</v>
          </cell>
          <cell r="R74" t="str">
            <v>No Data</v>
          </cell>
        </row>
        <row r="75">
          <cell r="A75" t="str">
            <v>Reimbursable Bad Debt Adjustment</v>
          </cell>
          <cell r="B75" t="str">
            <v>F1903A</v>
          </cell>
          <cell r="C75" t="str">
            <v>Worksheet E, Pt B Column 1, Line 27.01 Sub II</v>
          </cell>
          <cell r="D75" t="str">
            <v>No Data</v>
          </cell>
          <cell r="E75" t="str">
            <v>No Data</v>
          </cell>
          <cell r="F75" t="str">
            <v>No Data</v>
          </cell>
          <cell r="G75" t="str">
            <v>No Data</v>
          </cell>
          <cell r="H75" t="str">
            <v>No Data</v>
          </cell>
          <cell r="I75" t="str">
            <v>No Data</v>
          </cell>
          <cell r="J75" t="str">
            <v>No Data</v>
          </cell>
          <cell r="L75" t="str">
            <v>No Data</v>
          </cell>
          <cell r="M75" t="str">
            <v>No Data</v>
          </cell>
          <cell r="N75" t="str">
            <v>No Data</v>
          </cell>
          <cell r="O75" t="str">
            <v>No Data</v>
          </cell>
          <cell r="P75" t="str">
            <v>No Data</v>
          </cell>
          <cell r="Q75" t="str">
            <v>No Data</v>
          </cell>
          <cell r="R75" t="str">
            <v>No Data</v>
          </cell>
        </row>
        <row r="76">
          <cell r="A76" t="str">
            <v>Lesser of Cost or Charges</v>
          </cell>
          <cell r="B76" t="str">
            <v>H559</v>
          </cell>
          <cell r="C76" t="str">
            <v>Worksheet E, Pt B Column 1.01, Line 17</v>
          </cell>
          <cell r="D76" t="str">
            <v>No Data</v>
          </cell>
          <cell r="E76" t="str">
            <v>No Data</v>
          </cell>
          <cell r="F76" t="str">
            <v>No Data</v>
          </cell>
          <cell r="G76" t="str">
            <v>No Data</v>
          </cell>
          <cell r="H76" t="str">
            <v>No Data</v>
          </cell>
          <cell r="I76" t="str">
            <v>No Data</v>
          </cell>
          <cell r="J76" t="str">
            <v>No Data</v>
          </cell>
          <cell r="L76" t="str">
            <v>No Data</v>
          </cell>
          <cell r="M76" t="str">
            <v>No Data</v>
          </cell>
          <cell r="N76" t="str">
            <v>No Data</v>
          </cell>
          <cell r="O76" t="str">
            <v>No Data</v>
          </cell>
          <cell r="P76" t="str">
            <v>No Data</v>
          </cell>
          <cell r="Q76" t="str">
            <v>No Data</v>
          </cell>
          <cell r="R76" t="str">
            <v>No Data</v>
          </cell>
        </row>
        <row r="77">
          <cell r="A77" t="str">
            <v>Lesser of Cost or Charges - SUB I</v>
          </cell>
          <cell r="B77" t="str">
            <v>H563</v>
          </cell>
          <cell r="C77" t="str">
            <v>Worksheet E, Pt B Column 1.01, Line 17 Sub I</v>
          </cell>
          <cell r="D77" t="str">
            <v>No Data</v>
          </cell>
          <cell r="E77" t="str">
            <v>No Data</v>
          </cell>
          <cell r="F77" t="str">
            <v>No Data</v>
          </cell>
          <cell r="G77" t="str">
            <v>No Data</v>
          </cell>
          <cell r="H77" t="str">
            <v>No Data</v>
          </cell>
          <cell r="I77" t="str">
            <v>No Data</v>
          </cell>
          <cell r="J77" t="str">
            <v>No Data</v>
          </cell>
          <cell r="L77" t="str">
            <v>No Data</v>
          </cell>
          <cell r="M77" t="str">
            <v>No Data</v>
          </cell>
          <cell r="N77" t="str">
            <v>No Data</v>
          </cell>
          <cell r="O77" t="str">
            <v>No Data</v>
          </cell>
          <cell r="P77" t="str">
            <v>No Data</v>
          </cell>
          <cell r="Q77" t="str">
            <v>No Data</v>
          </cell>
          <cell r="R77" t="str">
            <v>No Data</v>
          </cell>
        </row>
        <row r="78">
          <cell r="A78" t="str">
            <v>Lesser of Cost or Charges - SUB II</v>
          </cell>
          <cell r="B78" t="str">
            <v>H567</v>
          </cell>
          <cell r="C78" t="str">
            <v>Worksheet E, Pt B Column 1.01, Line 17 Sub II</v>
          </cell>
          <cell r="D78" t="str">
            <v>No Data</v>
          </cell>
          <cell r="E78" t="str">
            <v>No Data</v>
          </cell>
          <cell r="F78" t="str">
            <v>No Data</v>
          </cell>
          <cell r="G78" t="str">
            <v>No Data</v>
          </cell>
          <cell r="H78" t="str">
            <v>No Data</v>
          </cell>
          <cell r="I78" t="str">
            <v>No Data</v>
          </cell>
          <cell r="J78" t="str">
            <v>No Data</v>
          </cell>
          <cell r="L78" t="str">
            <v>No Data</v>
          </cell>
          <cell r="M78" t="str">
            <v>No Data</v>
          </cell>
          <cell r="N78" t="str">
            <v>No Data</v>
          </cell>
          <cell r="O78" t="str">
            <v>No Data</v>
          </cell>
          <cell r="P78" t="str">
            <v>No Data</v>
          </cell>
          <cell r="Q78" t="str">
            <v>No Data</v>
          </cell>
          <cell r="R78" t="str">
            <v>No Data</v>
          </cell>
        </row>
        <row r="79">
          <cell r="A79" t="str">
            <v>Total PPS Payments</v>
          </cell>
          <cell r="B79" t="str">
            <v>H560</v>
          </cell>
          <cell r="C79" t="str">
            <v>Worksheet E, Pt B Column 1.01, Line 17.01</v>
          </cell>
          <cell r="D79" t="str">
            <v>No Data</v>
          </cell>
          <cell r="E79" t="str">
            <v>No Data</v>
          </cell>
          <cell r="F79" t="str">
            <v>No Data</v>
          </cell>
          <cell r="G79" t="str">
            <v>No Data</v>
          </cell>
          <cell r="H79" t="str">
            <v>No Data</v>
          </cell>
          <cell r="I79" t="str">
            <v>No Data</v>
          </cell>
          <cell r="J79" t="str">
            <v>No Data</v>
          </cell>
          <cell r="L79" t="str">
            <v>No Data</v>
          </cell>
          <cell r="M79" t="str">
            <v>No Data</v>
          </cell>
          <cell r="N79" t="str">
            <v>No Data</v>
          </cell>
          <cell r="O79" t="str">
            <v>No Data</v>
          </cell>
          <cell r="P79" t="str">
            <v>No Data</v>
          </cell>
          <cell r="Q79" t="str">
            <v>No Data</v>
          </cell>
          <cell r="R79" t="str">
            <v>No Data</v>
          </cell>
        </row>
        <row r="80">
          <cell r="A80" t="str">
            <v>Total PPS Payments - SUB I</v>
          </cell>
          <cell r="B80" t="str">
            <v>H564</v>
          </cell>
          <cell r="C80" t="str">
            <v>Worksheet E, Pt B Column 1.01, Line 17.01 Sub I</v>
          </cell>
          <cell r="D80" t="str">
            <v>No Data</v>
          </cell>
          <cell r="E80" t="str">
            <v>No Data</v>
          </cell>
          <cell r="F80" t="str">
            <v>No Data</v>
          </cell>
          <cell r="G80" t="str">
            <v>No Data</v>
          </cell>
          <cell r="H80" t="str">
            <v>No Data</v>
          </cell>
          <cell r="I80" t="str">
            <v>No Data</v>
          </cell>
          <cell r="J80" t="str">
            <v>No Data</v>
          </cell>
          <cell r="L80" t="str">
            <v>No Data</v>
          </cell>
          <cell r="M80" t="str">
            <v>No Data</v>
          </cell>
          <cell r="N80" t="str">
            <v>No Data</v>
          </cell>
          <cell r="O80" t="str">
            <v>No Data</v>
          </cell>
          <cell r="P80" t="str">
            <v>No Data</v>
          </cell>
          <cell r="Q80" t="str">
            <v>No Data</v>
          </cell>
          <cell r="R80" t="str">
            <v>No Data</v>
          </cell>
        </row>
        <row r="81">
          <cell r="A81" t="str">
            <v>Total PPS Payments - SUB II</v>
          </cell>
          <cell r="B81" t="str">
            <v>H568</v>
          </cell>
          <cell r="C81" t="str">
            <v>Worksheet E, Pt B Column 1.01, Line 17.01 Sub II</v>
          </cell>
          <cell r="D81" t="str">
            <v>No Data</v>
          </cell>
          <cell r="E81" t="str">
            <v>No Data</v>
          </cell>
          <cell r="F81" t="str">
            <v>No Data</v>
          </cell>
          <cell r="G81" t="str">
            <v>No Data</v>
          </cell>
          <cell r="H81" t="str">
            <v>No Data</v>
          </cell>
          <cell r="I81" t="str">
            <v>No Data</v>
          </cell>
          <cell r="J81" t="str">
            <v>No Data</v>
          </cell>
          <cell r="L81" t="str">
            <v>No Data</v>
          </cell>
          <cell r="M81" t="str">
            <v>No Data</v>
          </cell>
          <cell r="N81" t="str">
            <v>No Data</v>
          </cell>
          <cell r="O81" t="str">
            <v>No Data</v>
          </cell>
          <cell r="P81" t="str">
            <v>No Data</v>
          </cell>
          <cell r="Q81" t="str">
            <v>No Data</v>
          </cell>
          <cell r="R81" t="str">
            <v>No Data</v>
          </cell>
        </row>
        <row r="82">
          <cell r="A82" t="str">
            <v xml:space="preserve">Bad Debts </v>
          </cell>
          <cell r="B82" t="str">
            <v>H561</v>
          </cell>
          <cell r="C82" t="str">
            <v>Worksheet E, Pt B Column 1.01, Line 27</v>
          </cell>
          <cell r="D82" t="str">
            <v>No Data</v>
          </cell>
          <cell r="E82" t="str">
            <v>No Data</v>
          </cell>
          <cell r="F82" t="str">
            <v>No Data</v>
          </cell>
          <cell r="G82" t="str">
            <v>No Data</v>
          </cell>
          <cell r="H82" t="str">
            <v>No Data</v>
          </cell>
          <cell r="I82" t="str">
            <v>No Data</v>
          </cell>
          <cell r="J82" t="str">
            <v>No Data</v>
          </cell>
          <cell r="L82" t="str">
            <v>No Data</v>
          </cell>
          <cell r="M82" t="str">
            <v>No Data</v>
          </cell>
          <cell r="N82" t="str">
            <v>No Data</v>
          </cell>
          <cell r="O82" t="str">
            <v>No Data</v>
          </cell>
          <cell r="P82" t="str">
            <v>No Data</v>
          </cell>
          <cell r="Q82" t="str">
            <v>No Data</v>
          </cell>
          <cell r="R82" t="str">
            <v>No Data</v>
          </cell>
        </row>
        <row r="83">
          <cell r="A83" t="str">
            <v>Bad Debts - SUB I</v>
          </cell>
          <cell r="B83" t="str">
            <v>H565</v>
          </cell>
          <cell r="C83" t="str">
            <v>Worksheet E, Pt B Column 1.01, Line 27.01</v>
          </cell>
          <cell r="D83" t="str">
            <v>No Data</v>
          </cell>
          <cell r="E83" t="str">
            <v>No Data</v>
          </cell>
          <cell r="F83" t="str">
            <v>No Data</v>
          </cell>
          <cell r="G83" t="str">
            <v>No Data</v>
          </cell>
          <cell r="H83" t="str">
            <v>No Data</v>
          </cell>
          <cell r="I83" t="str">
            <v>No Data</v>
          </cell>
          <cell r="J83" t="str">
            <v>No Data</v>
          </cell>
          <cell r="L83" t="str">
            <v>No Data</v>
          </cell>
          <cell r="M83" t="str">
            <v>No Data</v>
          </cell>
          <cell r="N83" t="str">
            <v>No Data</v>
          </cell>
          <cell r="O83" t="str">
            <v>No Data</v>
          </cell>
          <cell r="P83" t="str">
            <v>No Data</v>
          </cell>
          <cell r="Q83" t="str">
            <v>No Data</v>
          </cell>
          <cell r="R83" t="str">
            <v>No Data</v>
          </cell>
        </row>
        <row r="84">
          <cell r="A84" t="str">
            <v>Bad Debts - SUB II</v>
          </cell>
          <cell r="B84" t="str">
            <v>H569</v>
          </cell>
          <cell r="C84" t="str">
            <v>Worksheet E, Pt B Column 1.01, Line 27 Sub I</v>
          </cell>
          <cell r="D84" t="str">
            <v>No Data</v>
          </cell>
          <cell r="E84" t="str">
            <v>No Data</v>
          </cell>
          <cell r="F84" t="str">
            <v>No Data</v>
          </cell>
          <cell r="G84" t="str">
            <v>No Data</v>
          </cell>
          <cell r="H84" t="str">
            <v>No Data</v>
          </cell>
          <cell r="I84" t="str">
            <v>No Data</v>
          </cell>
          <cell r="J84" t="str">
            <v>No Data</v>
          </cell>
          <cell r="L84" t="str">
            <v>No Data</v>
          </cell>
          <cell r="M84" t="str">
            <v>No Data</v>
          </cell>
          <cell r="N84" t="str">
            <v>No Data</v>
          </cell>
          <cell r="O84" t="str">
            <v>No Data</v>
          </cell>
          <cell r="P84" t="str">
            <v>No Data</v>
          </cell>
          <cell r="Q84" t="str">
            <v>No Data</v>
          </cell>
          <cell r="R84" t="str">
            <v>No Data</v>
          </cell>
        </row>
        <row r="85">
          <cell r="A85" t="str">
            <v xml:space="preserve">Reduced Reimbursable Bad Debts </v>
          </cell>
          <cell r="B85" t="str">
            <v>H562</v>
          </cell>
          <cell r="C85" t="str">
            <v>Worksheet E, Pt B Column 1.01, Line 27.01 Sub I</v>
          </cell>
          <cell r="D85" t="str">
            <v>No Data</v>
          </cell>
          <cell r="E85" t="str">
            <v>No Data</v>
          </cell>
          <cell r="F85" t="str">
            <v>No Data</v>
          </cell>
          <cell r="G85" t="str">
            <v>No Data</v>
          </cell>
          <cell r="H85" t="str">
            <v>No Data</v>
          </cell>
          <cell r="I85" t="str">
            <v>No Data</v>
          </cell>
          <cell r="J85" t="str">
            <v>No Data</v>
          </cell>
          <cell r="L85" t="str">
            <v>No Data</v>
          </cell>
          <cell r="M85" t="str">
            <v>No Data</v>
          </cell>
          <cell r="N85" t="str">
            <v>No Data</v>
          </cell>
          <cell r="O85" t="str">
            <v>No Data</v>
          </cell>
          <cell r="P85" t="str">
            <v>No Data</v>
          </cell>
          <cell r="Q85" t="str">
            <v>No Data</v>
          </cell>
          <cell r="R85" t="str">
            <v>No Data</v>
          </cell>
        </row>
        <row r="86">
          <cell r="A86" t="str">
            <v>Reduced Reimbursable Bad Debts - SUB I</v>
          </cell>
          <cell r="B86" t="str">
            <v>H566</v>
          </cell>
          <cell r="C86" t="str">
            <v>Worksheet E, Pt B Column 1.01, Line 27 Sub II</v>
          </cell>
          <cell r="D86" t="str">
            <v>No Data</v>
          </cell>
          <cell r="E86" t="str">
            <v>No Data</v>
          </cell>
          <cell r="F86" t="str">
            <v>No Data</v>
          </cell>
          <cell r="G86" t="str">
            <v>No Data</v>
          </cell>
          <cell r="H86" t="str">
            <v>No Data</v>
          </cell>
          <cell r="I86" t="str">
            <v>No Data</v>
          </cell>
          <cell r="J86" t="str">
            <v>No Data</v>
          </cell>
          <cell r="L86" t="str">
            <v>No Data</v>
          </cell>
          <cell r="M86" t="str">
            <v>No Data</v>
          </cell>
          <cell r="N86" t="str">
            <v>No Data</v>
          </cell>
          <cell r="O86" t="str">
            <v>No Data</v>
          </cell>
          <cell r="P86" t="str">
            <v>No Data</v>
          </cell>
          <cell r="Q86" t="str">
            <v>No Data</v>
          </cell>
          <cell r="R86" t="str">
            <v>No Data</v>
          </cell>
        </row>
        <row r="87">
          <cell r="A87" t="str">
            <v>Reduced Reimbursable Bad Debts - SUB II</v>
          </cell>
          <cell r="B87" t="str">
            <v>H570</v>
          </cell>
          <cell r="C87" t="str">
            <v>Worksheet E, Pt B Column 1.01, Line 27.01 Sub II</v>
          </cell>
          <cell r="D87" t="str">
            <v>No Data</v>
          </cell>
          <cell r="E87" t="str">
            <v>No Data</v>
          </cell>
          <cell r="F87" t="str">
            <v>No Data</v>
          </cell>
          <cell r="G87" t="str">
            <v>No Data</v>
          </cell>
          <cell r="H87" t="str">
            <v>No Data</v>
          </cell>
          <cell r="I87" t="str">
            <v>No Data</v>
          </cell>
          <cell r="J87" t="str">
            <v>No Data</v>
          </cell>
          <cell r="L87" t="str">
            <v>No Data</v>
          </cell>
          <cell r="M87" t="str">
            <v>No Data</v>
          </cell>
          <cell r="N87" t="str">
            <v>No Data</v>
          </cell>
          <cell r="O87" t="str">
            <v>No Data</v>
          </cell>
          <cell r="P87" t="str">
            <v>No Data</v>
          </cell>
          <cell r="Q87" t="str">
            <v>No Data</v>
          </cell>
          <cell r="R87" t="str">
            <v>No Data</v>
          </cell>
        </row>
        <row r="88">
          <cell r="A88" t="str">
            <v>ASC Reimbursement (Lesser Ln 16 or 18)</v>
          </cell>
          <cell r="B88" t="str">
            <v>F1915</v>
          </cell>
          <cell r="C88" t="str">
            <v>Worksheet E, Pt C Column 1+1.01, Line 19</v>
          </cell>
          <cell r="D88" t="str">
            <v>No Data</v>
          </cell>
          <cell r="E88" t="str">
            <v>No Data</v>
          </cell>
          <cell r="F88" t="str">
            <v>No Data</v>
          </cell>
          <cell r="G88" t="str">
            <v>No Data</v>
          </cell>
          <cell r="H88" t="str">
            <v>No Data</v>
          </cell>
          <cell r="I88" t="str">
            <v>No Data</v>
          </cell>
          <cell r="J88" t="str">
            <v>No Data</v>
          </cell>
          <cell r="L88" t="str">
            <v>No Data</v>
          </cell>
          <cell r="M88" t="str">
            <v>No Data</v>
          </cell>
          <cell r="N88" t="str">
            <v>No Data</v>
          </cell>
          <cell r="O88" t="str">
            <v>No Data</v>
          </cell>
          <cell r="P88" t="str">
            <v>No Data</v>
          </cell>
          <cell r="Q88" t="str">
            <v>No Data</v>
          </cell>
          <cell r="R88" t="str">
            <v>No Data</v>
          </cell>
        </row>
        <row r="89">
          <cell r="A89" t="str">
            <v>Lesser of Line 16 or Line 18</v>
          </cell>
          <cell r="B89" t="str">
            <v>F1920</v>
          </cell>
          <cell r="C89" t="str">
            <v>Worksheet E, Pt D Column 1+1.01, Line 19</v>
          </cell>
          <cell r="D89" t="str">
            <v>No Data</v>
          </cell>
          <cell r="E89" t="str">
            <v>No Data</v>
          </cell>
          <cell r="F89" t="str">
            <v>No Data</v>
          </cell>
          <cell r="G89" t="str">
            <v>No Data</v>
          </cell>
          <cell r="H89" t="str">
            <v>No Data</v>
          </cell>
          <cell r="I89" t="str">
            <v>No Data</v>
          </cell>
          <cell r="J89" t="str">
            <v>No Data</v>
          </cell>
          <cell r="L89" t="str">
            <v>No Data</v>
          </cell>
          <cell r="M89" t="str">
            <v>No Data</v>
          </cell>
          <cell r="N89" t="str">
            <v>No Data</v>
          </cell>
          <cell r="O89" t="str">
            <v>No Data</v>
          </cell>
          <cell r="P89" t="str">
            <v>No Data</v>
          </cell>
          <cell r="Q89" t="str">
            <v>No Data</v>
          </cell>
          <cell r="R89" t="str">
            <v>No Data</v>
          </cell>
        </row>
        <row r="90">
          <cell r="A90" t="str">
            <v>Lesser of Line 16 or Line 18</v>
          </cell>
          <cell r="B90" t="str">
            <v>F1925</v>
          </cell>
          <cell r="C90" t="str">
            <v>Worksheet E, Pt E Column 1+1.01, Line 19</v>
          </cell>
          <cell r="D90" t="str">
            <v>No Data</v>
          </cell>
          <cell r="E90" t="str">
            <v>No Data</v>
          </cell>
          <cell r="F90" t="str">
            <v>No Data</v>
          </cell>
          <cell r="G90" t="str">
            <v>No Data</v>
          </cell>
          <cell r="H90" t="str">
            <v>No Data</v>
          </cell>
          <cell r="I90" t="str">
            <v>No Data</v>
          </cell>
          <cell r="J90" t="str">
            <v>No Data</v>
          </cell>
          <cell r="L90" t="str">
            <v>No Data</v>
          </cell>
          <cell r="M90" t="str">
            <v>No Data</v>
          </cell>
          <cell r="N90" t="str">
            <v>No Data</v>
          </cell>
          <cell r="O90" t="str">
            <v>No Data</v>
          </cell>
          <cell r="P90" t="str">
            <v>No Data</v>
          </cell>
          <cell r="Q90" t="str">
            <v>No Data</v>
          </cell>
          <cell r="R90" t="str">
            <v>No Data</v>
          </cell>
        </row>
        <row r="109">
          <cell r="A109" t="str">
            <v>Total Outpatient Cost</v>
          </cell>
          <cell r="B109" t="str">
            <v>OUT_COST</v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L109" t="e">
            <v>#VALUE!</v>
          </cell>
          <cell r="M109" t="e">
            <v>#VALUE!</v>
          </cell>
          <cell r="N109" t="e">
            <v>#VALUE!</v>
          </cell>
          <cell r="O109" t="e">
            <v>#VALUE!</v>
          </cell>
          <cell r="P109" t="e">
            <v>#VALUE!</v>
          </cell>
          <cell r="Q109" t="e">
            <v>#VALUE!</v>
          </cell>
          <cell r="R109" t="e">
            <v>#VALUE!</v>
          </cell>
        </row>
        <row r="111">
          <cell r="A111" t="str">
            <v>Subtotal Costs-Outpatient ASC-Hospital</v>
          </cell>
          <cell r="B111" t="str">
            <v>H51</v>
          </cell>
          <cell r="C111" t="str">
            <v>Worksheet D, Pt V Column 6, Line 104</v>
          </cell>
          <cell r="D111" t="str">
            <v>No Data</v>
          </cell>
          <cell r="E111" t="str">
            <v>No Data</v>
          </cell>
          <cell r="F111" t="str">
            <v>No Data</v>
          </cell>
          <cell r="G111" t="str">
            <v>No Data</v>
          </cell>
          <cell r="H111" t="str">
            <v>No Data</v>
          </cell>
          <cell r="I111" t="str">
            <v>No Data</v>
          </cell>
          <cell r="J111" t="str">
            <v>No Data</v>
          </cell>
          <cell r="L111" t="str">
            <v>No Data</v>
          </cell>
          <cell r="M111" t="str">
            <v>No Data</v>
          </cell>
          <cell r="N111" t="str">
            <v>No Data</v>
          </cell>
          <cell r="O111" t="str">
            <v>No Data</v>
          </cell>
          <cell r="P111" t="str">
            <v>No Data</v>
          </cell>
          <cell r="Q111" t="str">
            <v>No Data</v>
          </cell>
          <cell r="R111" t="str">
            <v>No Data</v>
          </cell>
        </row>
        <row r="112">
          <cell r="A112" t="str">
            <v>Subtotal Costs-Outpatient Radiology-Hospital</v>
          </cell>
          <cell r="B112" t="str">
            <v>H52</v>
          </cell>
          <cell r="C112" t="str">
            <v>Worksheet D, Pt V Column 7, Line 104</v>
          </cell>
          <cell r="D112" t="str">
            <v>No Data</v>
          </cell>
          <cell r="E112" t="str">
            <v>No Data</v>
          </cell>
          <cell r="F112" t="str">
            <v>No Data</v>
          </cell>
          <cell r="G112" t="str">
            <v>No Data</v>
          </cell>
          <cell r="H112" t="str">
            <v>No Data</v>
          </cell>
          <cell r="I112" t="str">
            <v>No Data</v>
          </cell>
          <cell r="J112" t="str">
            <v>No Data</v>
          </cell>
          <cell r="L112" t="str">
            <v>No Data</v>
          </cell>
          <cell r="M112" t="str">
            <v>No Data</v>
          </cell>
          <cell r="N112" t="str">
            <v>No Data</v>
          </cell>
          <cell r="O112" t="str">
            <v>No Data</v>
          </cell>
          <cell r="P112" t="str">
            <v>No Data</v>
          </cell>
          <cell r="Q112" t="str">
            <v>No Data</v>
          </cell>
          <cell r="R112" t="str">
            <v>No Data</v>
          </cell>
        </row>
        <row r="113">
          <cell r="A113" t="str">
            <v>Subtotal Costs-Other OP Diagnostic-Hospital</v>
          </cell>
          <cell r="B113" t="str">
            <v>H53</v>
          </cell>
          <cell r="C113" t="str">
            <v>Worksheet D, Pt V Column 8, Line 104</v>
          </cell>
          <cell r="D113" t="str">
            <v>No Data</v>
          </cell>
          <cell r="E113" t="str">
            <v>No Data</v>
          </cell>
          <cell r="F113" t="str">
            <v>No Data</v>
          </cell>
          <cell r="G113" t="str">
            <v>No Data</v>
          </cell>
          <cell r="H113" t="str">
            <v>No Data</v>
          </cell>
          <cell r="I113" t="str">
            <v>No Data</v>
          </cell>
          <cell r="J113" t="str">
            <v>No Data</v>
          </cell>
          <cell r="L113" t="str">
            <v>No Data</v>
          </cell>
          <cell r="M113" t="str">
            <v>No Data</v>
          </cell>
          <cell r="N113" t="str">
            <v>No Data</v>
          </cell>
          <cell r="O113" t="str">
            <v>No Data</v>
          </cell>
          <cell r="P113" t="str">
            <v>No Data</v>
          </cell>
          <cell r="Q113" t="str">
            <v>No Data</v>
          </cell>
          <cell r="R113" t="str">
            <v>No Data</v>
          </cell>
        </row>
        <row r="114">
          <cell r="A114" t="str">
            <v>Subtotal Costs-All Other Pt B-Hospital</v>
          </cell>
          <cell r="B114" t="str">
            <v>H56</v>
          </cell>
          <cell r="C114" t="str">
            <v>Worksheet D, Pt V Column 9, Line 104</v>
          </cell>
          <cell r="D114" t="str">
            <v>No Data</v>
          </cell>
          <cell r="E114" t="str">
            <v>No Data</v>
          </cell>
          <cell r="F114" t="str">
            <v>No Data</v>
          </cell>
          <cell r="G114" t="str">
            <v>No Data</v>
          </cell>
          <cell r="H114" t="str">
            <v>No Data</v>
          </cell>
          <cell r="I114" t="str">
            <v>No Data</v>
          </cell>
          <cell r="J114" t="str">
            <v>No Data</v>
          </cell>
          <cell r="L114" t="str">
            <v>No Data</v>
          </cell>
          <cell r="M114" t="str">
            <v>No Data</v>
          </cell>
          <cell r="N114" t="str">
            <v>No Data</v>
          </cell>
          <cell r="O114" t="str">
            <v>No Data</v>
          </cell>
          <cell r="P114" t="str">
            <v>No Data</v>
          </cell>
          <cell r="Q114" t="str">
            <v>No Data</v>
          </cell>
          <cell r="R114" t="str">
            <v>No Data</v>
          </cell>
        </row>
        <row r="115">
          <cell r="A115" t="str">
            <v>Subtotal Costs-PPS services</v>
          </cell>
          <cell r="B115" t="str">
            <v>H331</v>
          </cell>
          <cell r="C115" t="str">
            <v>Worksheet D, Pt V Column 9.01, Line 104</v>
          </cell>
          <cell r="D115" t="str">
            <v>No Data</v>
          </cell>
          <cell r="E115" t="str">
            <v>No Data</v>
          </cell>
          <cell r="F115" t="str">
            <v>No Data</v>
          </cell>
          <cell r="G115" t="str">
            <v>No Data</v>
          </cell>
          <cell r="H115" t="str">
            <v>No Data</v>
          </cell>
          <cell r="I115" t="str">
            <v>No Data</v>
          </cell>
          <cell r="J115" t="str">
            <v>No Data</v>
          </cell>
          <cell r="L115" t="str">
            <v>No Data</v>
          </cell>
          <cell r="M115" t="str">
            <v>No Data</v>
          </cell>
          <cell r="N115" t="str">
            <v>No Data</v>
          </cell>
          <cell r="O115" t="str">
            <v>No Data</v>
          </cell>
          <cell r="P115" t="str">
            <v>No Data</v>
          </cell>
          <cell r="Q115" t="str">
            <v>No Data</v>
          </cell>
          <cell r="R115" t="str">
            <v>No Data</v>
          </cell>
        </row>
        <row r="116">
          <cell r="A116" t="str">
            <v>Program Costs: All Other on or after August 1, 2000 - Hospital</v>
          </cell>
          <cell r="B116" t="str">
            <v>H553</v>
          </cell>
          <cell r="C116" t="str">
            <v>Worksheet D, Pt V Column 9.02, Line 104</v>
          </cell>
          <cell r="D116" t="str">
            <v>No Data</v>
          </cell>
          <cell r="E116" t="str">
            <v>No Data</v>
          </cell>
          <cell r="F116" t="str">
            <v>No Data</v>
          </cell>
          <cell r="G116" t="str">
            <v>No Data</v>
          </cell>
          <cell r="H116" t="str">
            <v>No Data</v>
          </cell>
          <cell r="I116" t="str">
            <v>No Data</v>
          </cell>
          <cell r="J116" t="str">
            <v>No Data</v>
          </cell>
          <cell r="L116" t="str">
            <v>No Data</v>
          </cell>
          <cell r="M116" t="str">
            <v>No Data</v>
          </cell>
          <cell r="N116" t="str">
            <v>No Data</v>
          </cell>
          <cell r="O116" t="str">
            <v>No Data</v>
          </cell>
          <cell r="P116" t="str">
            <v>No Data</v>
          </cell>
          <cell r="Q116" t="str">
            <v>No Data</v>
          </cell>
          <cell r="R116" t="str">
            <v>No Data</v>
          </cell>
        </row>
        <row r="117">
          <cell r="A117" t="str">
            <v>Program Costs: All Other on or after August 1, 2000 - Hospital</v>
          </cell>
          <cell r="B117" t="str">
            <v>H556</v>
          </cell>
          <cell r="C117" t="str">
            <v>Worksheet D, Pt V Column 9.03, Line 104</v>
          </cell>
          <cell r="D117" t="str">
            <v>No Data</v>
          </cell>
          <cell r="E117" t="str">
            <v>No Data</v>
          </cell>
          <cell r="F117" t="str">
            <v>No Data</v>
          </cell>
          <cell r="G117" t="str">
            <v>No Data</v>
          </cell>
          <cell r="H117" t="str">
            <v>No Data</v>
          </cell>
          <cell r="I117" t="str">
            <v>No Data</v>
          </cell>
          <cell r="J117" t="str">
            <v>No Data</v>
          </cell>
          <cell r="L117" t="str">
            <v>No Data</v>
          </cell>
          <cell r="M117" t="str">
            <v>No Data</v>
          </cell>
          <cell r="N117" t="str">
            <v>No Data</v>
          </cell>
          <cell r="O117" t="str">
            <v>No Data</v>
          </cell>
          <cell r="P117" t="str">
            <v>No Data</v>
          </cell>
          <cell r="Q117" t="str">
            <v>No Data</v>
          </cell>
          <cell r="R117" t="str">
            <v>No Data</v>
          </cell>
        </row>
        <row r="118">
          <cell r="A118" t="str">
            <v>Program Costs</v>
          </cell>
          <cell r="B118" t="str">
            <v>H183</v>
          </cell>
          <cell r="C118" t="str">
            <v>Worksheet D, Pt VI Column 1 Line 3</v>
          </cell>
          <cell r="D118" t="str">
            <v>No Data</v>
          </cell>
          <cell r="E118" t="str">
            <v>No Data</v>
          </cell>
          <cell r="F118" t="str">
            <v>No Data</v>
          </cell>
          <cell r="G118" t="str">
            <v>No Data</v>
          </cell>
          <cell r="H118" t="str">
            <v>No Data</v>
          </cell>
          <cell r="I118" t="str">
            <v>No Data</v>
          </cell>
          <cell r="J118" t="str">
            <v>No Data</v>
          </cell>
          <cell r="L118" t="str">
            <v>No Data</v>
          </cell>
          <cell r="M118" t="str">
            <v>No Data</v>
          </cell>
          <cell r="N118" t="str">
            <v>No Data</v>
          </cell>
          <cell r="O118" t="str">
            <v>No Data</v>
          </cell>
          <cell r="P118" t="str">
            <v>No Data</v>
          </cell>
          <cell r="Q118" t="str">
            <v>No Data</v>
          </cell>
          <cell r="R118" t="str">
            <v>No Data</v>
          </cell>
        </row>
        <row r="119">
          <cell r="A119" t="str">
            <v>Subtotal Costs-Outpatient ASC-Subprovider I</v>
          </cell>
          <cell r="B119" t="str">
            <v>H57</v>
          </cell>
          <cell r="C119" t="str">
            <v>Worksheet D, Pt V Column 6, Line 104 Sub I</v>
          </cell>
          <cell r="D119" t="str">
            <v>No Data</v>
          </cell>
          <cell r="E119" t="str">
            <v>No Data</v>
          </cell>
          <cell r="F119" t="str">
            <v>No Data</v>
          </cell>
          <cell r="G119" t="str">
            <v>No Data</v>
          </cell>
          <cell r="H119" t="str">
            <v>No Data</v>
          </cell>
          <cell r="I119" t="str">
            <v>No Data</v>
          </cell>
          <cell r="J119" t="str">
            <v>No Data</v>
          </cell>
          <cell r="L119" t="str">
            <v>No Data</v>
          </cell>
          <cell r="M119" t="str">
            <v>No Data</v>
          </cell>
          <cell r="N119" t="str">
            <v>No Data</v>
          </cell>
          <cell r="O119" t="str">
            <v>No Data</v>
          </cell>
          <cell r="P119" t="str">
            <v>No Data</v>
          </cell>
          <cell r="Q119" t="str">
            <v>No Data</v>
          </cell>
          <cell r="R119" t="str">
            <v>No Data</v>
          </cell>
        </row>
        <row r="120">
          <cell r="A120" t="str">
            <v>Subtotal Costs-Outpatient Radiology-Subprovider I</v>
          </cell>
          <cell r="B120" t="str">
            <v>H58</v>
          </cell>
          <cell r="C120" t="str">
            <v>Worksheet D, Pt V Column 7, Line 104 Sub I</v>
          </cell>
          <cell r="D120" t="str">
            <v>No Data</v>
          </cell>
          <cell r="E120" t="str">
            <v>No Data</v>
          </cell>
          <cell r="F120" t="str">
            <v>No Data</v>
          </cell>
          <cell r="G120" t="str">
            <v>No Data</v>
          </cell>
          <cell r="H120" t="str">
            <v>No Data</v>
          </cell>
          <cell r="I120" t="str">
            <v>No Data</v>
          </cell>
          <cell r="J120" t="str">
            <v>No Data</v>
          </cell>
          <cell r="L120" t="str">
            <v>No Data</v>
          </cell>
          <cell r="M120" t="str">
            <v>No Data</v>
          </cell>
          <cell r="N120" t="str">
            <v>No Data</v>
          </cell>
          <cell r="O120" t="str">
            <v>No Data</v>
          </cell>
          <cell r="P120" t="str">
            <v>No Data</v>
          </cell>
          <cell r="Q120" t="str">
            <v>No Data</v>
          </cell>
          <cell r="R120" t="str">
            <v>No Data</v>
          </cell>
        </row>
        <row r="121">
          <cell r="A121" t="str">
            <v>Subtotal Costs-Other OP Diagnostic-Subprovider I</v>
          </cell>
          <cell r="B121" t="str">
            <v>H59</v>
          </cell>
          <cell r="C121" t="str">
            <v>Worksheet D, Pt V Column 8, Line 104 Sub I</v>
          </cell>
          <cell r="D121" t="str">
            <v>No Data</v>
          </cell>
          <cell r="E121" t="str">
            <v>No Data</v>
          </cell>
          <cell r="F121" t="str">
            <v>No Data</v>
          </cell>
          <cell r="G121" t="str">
            <v>No Data</v>
          </cell>
          <cell r="H121" t="str">
            <v>No Data</v>
          </cell>
          <cell r="I121" t="str">
            <v>No Data</v>
          </cell>
          <cell r="J121" t="str">
            <v>No Data</v>
          </cell>
          <cell r="L121" t="str">
            <v>No Data</v>
          </cell>
          <cell r="M121" t="str">
            <v>No Data</v>
          </cell>
          <cell r="N121" t="str">
            <v>No Data</v>
          </cell>
          <cell r="O121" t="str">
            <v>No Data</v>
          </cell>
          <cell r="P121" t="str">
            <v>No Data</v>
          </cell>
          <cell r="Q121" t="str">
            <v>No Data</v>
          </cell>
          <cell r="R121" t="str">
            <v>No Data</v>
          </cell>
        </row>
        <row r="122">
          <cell r="A122" t="str">
            <v>Program Costs: All Other + PPS Services - SUB I</v>
          </cell>
          <cell r="B122" t="str">
            <v>H60</v>
          </cell>
          <cell r="C122" t="str">
            <v>Worksheet D, Pt V Column 9 + 9.01, Line 104 Sub I</v>
          </cell>
          <cell r="D122" t="str">
            <v>No Data</v>
          </cell>
          <cell r="E122" t="str">
            <v>No Data</v>
          </cell>
          <cell r="F122" t="str">
            <v>No Data</v>
          </cell>
          <cell r="G122" t="str">
            <v>No Data</v>
          </cell>
          <cell r="H122" t="str">
            <v>No Data</v>
          </cell>
          <cell r="I122" t="str">
            <v>No Data</v>
          </cell>
          <cell r="J122" t="str">
            <v>No Data</v>
          </cell>
          <cell r="L122" t="str">
            <v>No Data</v>
          </cell>
          <cell r="M122" t="str">
            <v>No Data</v>
          </cell>
          <cell r="N122" t="str">
            <v>No Data</v>
          </cell>
          <cell r="O122" t="str">
            <v>No Data</v>
          </cell>
          <cell r="P122" t="str">
            <v>No Data</v>
          </cell>
          <cell r="Q122" t="str">
            <v>No Data</v>
          </cell>
          <cell r="R122" t="str">
            <v>No Data</v>
          </cell>
        </row>
        <row r="123">
          <cell r="A123" t="str">
            <v>Subtotal Costs-PPS services</v>
          </cell>
          <cell r="B123" t="str">
            <v>H332</v>
          </cell>
          <cell r="C123" t="str">
            <v>Worksheet D, Pt V Column 9.01, Line 104 Sub I</v>
          </cell>
          <cell r="D123" t="str">
            <v>No Data</v>
          </cell>
          <cell r="E123" t="str">
            <v>No Data</v>
          </cell>
          <cell r="F123" t="str">
            <v>No Data</v>
          </cell>
          <cell r="G123" t="str">
            <v>No Data</v>
          </cell>
          <cell r="H123" t="str">
            <v>No Data</v>
          </cell>
          <cell r="I123" t="str">
            <v>No Data</v>
          </cell>
          <cell r="J123" t="str">
            <v>No Data</v>
          </cell>
          <cell r="L123" t="str">
            <v>No Data</v>
          </cell>
          <cell r="M123" t="str">
            <v>No Data</v>
          </cell>
          <cell r="N123" t="str">
            <v>No Data</v>
          </cell>
          <cell r="O123" t="str">
            <v>No Data</v>
          </cell>
          <cell r="P123" t="str">
            <v>No Data</v>
          </cell>
          <cell r="Q123" t="str">
            <v>No Data</v>
          </cell>
          <cell r="R123" t="str">
            <v>No Data</v>
          </cell>
        </row>
        <row r="124">
          <cell r="A124" t="str">
            <v>Program Costs: All Other on or after August 1, 2000 - SUB I</v>
          </cell>
          <cell r="B124" t="str">
            <v>H554</v>
          </cell>
          <cell r="C124" t="str">
            <v>Worksheet D, Pt V Column 9.02, Line 104 Sub I</v>
          </cell>
          <cell r="D124" t="str">
            <v>No Data</v>
          </cell>
          <cell r="E124" t="str">
            <v>No Data</v>
          </cell>
          <cell r="F124" t="str">
            <v>No Data</v>
          </cell>
          <cell r="G124" t="str">
            <v>No Data</v>
          </cell>
          <cell r="H124" t="str">
            <v>No Data</v>
          </cell>
          <cell r="I124" t="str">
            <v>No Data</v>
          </cell>
          <cell r="J124" t="str">
            <v>No Data</v>
          </cell>
          <cell r="L124" t="str">
            <v>No Data</v>
          </cell>
          <cell r="M124" t="str">
            <v>No Data</v>
          </cell>
          <cell r="N124" t="str">
            <v>No Data</v>
          </cell>
          <cell r="O124" t="str">
            <v>No Data</v>
          </cell>
          <cell r="P124" t="str">
            <v>No Data</v>
          </cell>
          <cell r="Q124" t="str">
            <v>No Data</v>
          </cell>
          <cell r="R124" t="str">
            <v>No Data</v>
          </cell>
        </row>
        <row r="125">
          <cell r="A125" t="str">
            <v>Program Costs: All Other on or after August 1, 2000 - SUB I</v>
          </cell>
          <cell r="B125" t="str">
            <v>H557</v>
          </cell>
          <cell r="C125" t="str">
            <v>Worksheet D, Pt V Column 9.03, Line 104 Sub I</v>
          </cell>
          <cell r="D125" t="str">
            <v>No Data</v>
          </cell>
          <cell r="E125" t="str">
            <v>No Data</v>
          </cell>
          <cell r="F125" t="str">
            <v>No Data</v>
          </cell>
          <cell r="G125" t="str">
            <v>No Data</v>
          </cell>
          <cell r="H125" t="str">
            <v>No Data</v>
          </cell>
          <cell r="I125" t="str">
            <v>No Data</v>
          </cell>
          <cell r="J125" t="str">
            <v>No Data</v>
          </cell>
          <cell r="L125" t="str">
            <v>No Data</v>
          </cell>
          <cell r="M125" t="str">
            <v>No Data</v>
          </cell>
          <cell r="N125" t="str">
            <v>No Data</v>
          </cell>
          <cell r="O125" t="str">
            <v>No Data</v>
          </cell>
          <cell r="P125" t="str">
            <v>No Data</v>
          </cell>
          <cell r="Q125" t="str">
            <v>No Data</v>
          </cell>
          <cell r="R125" t="str">
            <v>No Data</v>
          </cell>
        </row>
        <row r="126">
          <cell r="A126" t="str">
            <v>Subtotal Costs-Outpatient ASC-Subprovider II</v>
          </cell>
          <cell r="B126" t="str">
            <v>H61</v>
          </cell>
          <cell r="C126" t="str">
            <v>Worksheet D, Pt V Column 6, Line 104 Sub II</v>
          </cell>
          <cell r="D126" t="str">
            <v>No Data</v>
          </cell>
          <cell r="E126" t="str">
            <v>No Data</v>
          </cell>
          <cell r="F126" t="str">
            <v>No Data</v>
          </cell>
          <cell r="G126" t="str">
            <v>No Data</v>
          </cell>
          <cell r="H126" t="str">
            <v>No Data</v>
          </cell>
          <cell r="I126" t="str">
            <v>No Data</v>
          </cell>
          <cell r="J126" t="str">
            <v>No Data</v>
          </cell>
          <cell r="L126" t="str">
            <v>No Data</v>
          </cell>
          <cell r="M126" t="str">
            <v>No Data</v>
          </cell>
          <cell r="N126" t="str">
            <v>No Data</v>
          </cell>
          <cell r="O126" t="str">
            <v>No Data</v>
          </cell>
          <cell r="P126" t="str">
            <v>No Data</v>
          </cell>
          <cell r="Q126" t="str">
            <v>No Data</v>
          </cell>
          <cell r="R126" t="str">
            <v>No Data</v>
          </cell>
        </row>
        <row r="127">
          <cell r="A127" t="str">
            <v>Subtotal Costs-Outpatient Radiology-Subprovider II</v>
          </cell>
          <cell r="B127" t="str">
            <v>H62</v>
          </cell>
          <cell r="C127" t="str">
            <v>Worksheet D, Pt V Column 7, Line 104 Sub II</v>
          </cell>
          <cell r="D127" t="str">
            <v>No Data</v>
          </cell>
          <cell r="E127" t="str">
            <v>No Data</v>
          </cell>
          <cell r="F127" t="str">
            <v>No Data</v>
          </cell>
          <cell r="G127" t="str">
            <v>No Data</v>
          </cell>
          <cell r="H127" t="str">
            <v>No Data</v>
          </cell>
          <cell r="I127" t="str">
            <v>No Data</v>
          </cell>
          <cell r="J127" t="str">
            <v>No Data</v>
          </cell>
          <cell r="L127" t="str">
            <v>No Data</v>
          </cell>
          <cell r="M127" t="str">
            <v>No Data</v>
          </cell>
          <cell r="N127" t="str">
            <v>No Data</v>
          </cell>
          <cell r="O127" t="str">
            <v>No Data</v>
          </cell>
          <cell r="P127" t="str">
            <v>No Data</v>
          </cell>
          <cell r="Q127" t="str">
            <v>No Data</v>
          </cell>
          <cell r="R127" t="str">
            <v>No Data</v>
          </cell>
        </row>
        <row r="128">
          <cell r="A128" t="str">
            <v>Subtotal Costs-Other OP Diagnostic-Subprovider II</v>
          </cell>
          <cell r="B128" t="str">
            <v>H63</v>
          </cell>
          <cell r="C128" t="str">
            <v>Worksheet D, Pt V Column 8, Line 104 Sub II</v>
          </cell>
          <cell r="D128" t="str">
            <v>No Data</v>
          </cell>
          <cell r="E128" t="str">
            <v>No Data</v>
          </cell>
          <cell r="F128" t="str">
            <v>No Data</v>
          </cell>
          <cell r="G128" t="str">
            <v>No Data</v>
          </cell>
          <cell r="H128" t="str">
            <v>No Data</v>
          </cell>
          <cell r="I128" t="str">
            <v>No Data</v>
          </cell>
          <cell r="J128" t="str">
            <v>No Data</v>
          </cell>
          <cell r="L128" t="str">
            <v>No Data</v>
          </cell>
          <cell r="M128" t="str">
            <v>No Data</v>
          </cell>
          <cell r="N128" t="str">
            <v>No Data</v>
          </cell>
          <cell r="O128" t="str">
            <v>No Data</v>
          </cell>
          <cell r="P128" t="str">
            <v>No Data</v>
          </cell>
          <cell r="Q128" t="str">
            <v>No Data</v>
          </cell>
          <cell r="R128" t="str">
            <v>No Data</v>
          </cell>
        </row>
        <row r="129">
          <cell r="A129" t="str">
            <v>Program Costs: All Other + PPS Services - SUB II</v>
          </cell>
          <cell r="B129" t="str">
            <v>H64</v>
          </cell>
          <cell r="C129" t="str">
            <v>Worksheet D, Pt V Column 9 + 9.01, Line 104 Sub II</v>
          </cell>
          <cell r="D129" t="str">
            <v>No Data</v>
          </cell>
          <cell r="E129" t="str">
            <v>No Data</v>
          </cell>
          <cell r="F129" t="str">
            <v>No Data</v>
          </cell>
          <cell r="G129" t="str">
            <v>No Data</v>
          </cell>
          <cell r="H129" t="str">
            <v>No Data</v>
          </cell>
          <cell r="I129" t="str">
            <v>No Data</v>
          </cell>
          <cell r="J129" t="str">
            <v>No Data</v>
          </cell>
          <cell r="L129" t="str">
            <v>No Data</v>
          </cell>
          <cell r="M129" t="str">
            <v>No Data</v>
          </cell>
          <cell r="N129" t="str">
            <v>No Data</v>
          </cell>
          <cell r="O129" t="str">
            <v>No Data</v>
          </cell>
          <cell r="P129" t="str">
            <v>No Data</v>
          </cell>
          <cell r="Q129" t="str">
            <v>No Data</v>
          </cell>
          <cell r="R129" t="str">
            <v>No Data</v>
          </cell>
        </row>
        <row r="130">
          <cell r="A130" t="str">
            <v>Subtotal Costs-PPS services</v>
          </cell>
          <cell r="B130" t="str">
            <v>H333</v>
          </cell>
          <cell r="C130" t="str">
            <v>Worksheet D, Pt V Column 9.01, Line 104 Sub II</v>
          </cell>
          <cell r="D130" t="str">
            <v>No Data</v>
          </cell>
          <cell r="E130" t="str">
            <v>No Data</v>
          </cell>
          <cell r="F130" t="str">
            <v>No Data</v>
          </cell>
          <cell r="G130" t="str">
            <v>No Data</v>
          </cell>
          <cell r="H130" t="str">
            <v>No Data</v>
          </cell>
          <cell r="I130" t="str">
            <v>No Data</v>
          </cell>
          <cell r="J130" t="str">
            <v>No Data</v>
          </cell>
          <cell r="L130" t="str">
            <v>No Data</v>
          </cell>
          <cell r="M130" t="str">
            <v>No Data</v>
          </cell>
          <cell r="N130" t="str">
            <v>No Data</v>
          </cell>
          <cell r="O130" t="str">
            <v>No Data</v>
          </cell>
          <cell r="P130" t="str">
            <v>No Data</v>
          </cell>
          <cell r="Q130" t="str">
            <v>No Data</v>
          </cell>
          <cell r="R130" t="str">
            <v>No Data</v>
          </cell>
        </row>
        <row r="131">
          <cell r="A131" t="str">
            <v>Program Costs: All Other on or after August 1, 2000 - SUB II</v>
          </cell>
          <cell r="B131" t="str">
            <v>H555</v>
          </cell>
          <cell r="C131" t="str">
            <v>Worksheet D, Pt V Column 9.02, Line 104 Sub II</v>
          </cell>
          <cell r="D131" t="str">
            <v>No Data</v>
          </cell>
          <cell r="E131" t="str">
            <v>No Data</v>
          </cell>
          <cell r="F131" t="str">
            <v>No Data</v>
          </cell>
          <cell r="G131" t="str">
            <v>No Data</v>
          </cell>
          <cell r="H131" t="str">
            <v>No Data</v>
          </cell>
          <cell r="I131" t="str">
            <v>No Data</v>
          </cell>
          <cell r="J131" t="str">
            <v>No Data</v>
          </cell>
          <cell r="L131" t="str">
            <v>No Data</v>
          </cell>
          <cell r="M131" t="str">
            <v>No Data</v>
          </cell>
          <cell r="N131" t="str">
            <v>No Data</v>
          </cell>
          <cell r="O131" t="str">
            <v>No Data</v>
          </cell>
          <cell r="P131" t="str">
            <v>No Data</v>
          </cell>
          <cell r="Q131" t="str">
            <v>No Data</v>
          </cell>
          <cell r="R131" t="str">
            <v>No Data</v>
          </cell>
        </row>
        <row r="132">
          <cell r="A132" t="str">
            <v>Program Costs: All Other on or after August 1, 2000 - SUB II</v>
          </cell>
          <cell r="B132" t="str">
            <v>H558</v>
          </cell>
          <cell r="C132" t="str">
            <v>Worksheet D, Pt V Column 9.03, Line 104 Sub II</v>
          </cell>
          <cell r="D132" t="str">
            <v>No Data</v>
          </cell>
          <cell r="E132" t="str">
            <v>No Data</v>
          </cell>
          <cell r="F132" t="str">
            <v>No Data</v>
          </cell>
          <cell r="G132" t="str">
            <v>No Data</v>
          </cell>
          <cell r="H132" t="str">
            <v>No Data</v>
          </cell>
          <cell r="I132" t="str">
            <v>No Data</v>
          </cell>
          <cell r="J132" t="str">
            <v>No Data</v>
          </cell>
          <cell r="L132" t="str">
            <v>No Data</v>
          </cell>
          <cell r="M132" t="str">
            <v>No Data</v>
          </cell>
          <cell r="N132" t="str">
            <v>No Data</v>
          </cell>
          <cell r="O132" t="str">
            <v>No Data</v>
          </cell>
          <cell r="P132" t="str">
            <v>No Data</v>
          </cell>
          <cell r="Q132" t="str">
            <v>No Data</v>
          </cell>
          <cell r="R132" t="str">
            <v>No Data</v>
          </cell>
        </row>
        <row r="133">
          <cell r="A133" t="str">
            <v>Inpatient Part B Costs - Hospital</v>
          </cell>
          <cell r="B133" t="str">
            <v>H580</v>
          </cell>
          <cell r="C133" t="str">
            <v>Worksheet D, Pt V Column 11, Line 104</v>
          </cell>
          <cell r="D133" t="str">
            <v>No Data</v>
          </cell>
          <cell r="E133" t="str">
            <v>No Data</v>
          </cell>
          <cell r="F133" t="str">
            <v>No Data</v>
          </cell>
          <cell r="G133" t="str">
            <v>No Data</v>
          </cell>
          <cell r="H133" t="str">
            <v>No Data</v>
          </cell>
          <cell r="I133" t="str">
            <v>No Data</v>
          </cell>
          <cell r="J133" t="str">
            <v>No Data</v>
          </cell>
          <cell r="L133" t="str">
            <v>No Data</v>
          </cell>
          <cell r="M133" t="str">
            <v>No Data</v>
          </cell>
          <cell r="N133" t="str">
            <v>No Data</v>
          </cell>
          <cell r="O133" t="str">
            <v>No Data</v>
          </cell>
          <cell r="P133" t="str">
            <v>No Data</v>
          </cell>
          <cell r="Q133" t="str">
            <v>No Data</v>
          </cell>
          <cell r="R133" t="str">
            <v>No Data</v>
          </cell>
        </row>
        <row r="134">
          <cell r="A134" t="str">
            <v>Total Cost-Wksht B Pt I Col. 27</v>
          </cell>
          <cell r="B134" t="str">
            <v>H33</v>
          </cell>
          <cell r="C134" t="str">
            <v>Worksheet C, Part II Column 1, Line 103</v>
          </cell>
          <cell r="D134" t="str">
            <v>No Data</v>
          </cell>
          <cell r="E134" t="str">
            <v>No Data</v>
          </cell>
          <cell r="F134" t="str">
            <v>No Data</v>
          </cell>
          <cell r="G134" t="str">
            <v>No Data</v>
          </cell>
          <cell r="H134" t="str">
            <v>No Data</v>
          </cell>
          <cell r="I134" t="str">
            <v>No Data</v>
          </cell>
          <cell r="J134" t="str">
            <v>No Data</v>
          </cell>
          <cell r="L134" t="str">
            <v>No Data</v>
          </cell>
          <cell r="M134" t="str">
            <v>No Data</v>
          </cell>
          <cell r="N134" t="str">
            <v>No Data</v>
          </cell>
          <cell r="O134" t="str">
            <v>No Data</v>
          </cell>
          <cell r="P134" t="str">
            <v>No Data</v>
          </cell>
          <cell r="Q134" t="str">
            <v>No Data</v>
          </cell>
          <cell r="R134" t="str">
            <v>No Data</v>
          </cell>
        </row>
        <row r="135">
          <cell r="A135" t="str">
            <v>Total Cost Net of Capital &amp; Operating Reduction</v>
          </cell>
          <cell r="B135" t="str">
            <v>H36</v>
          </cell>
          <cell r="C135" t="str">
            <v>Worksheet C, Part II Column 6, Line 103</v>
          </cell>
          <cell r="D135" t="str">
            <v>No Data</v>
          </cell>
          <cell r="E135" t="str">
            <v>No Data</v>
          </cell>
          <cell r="F135" t="str">
            <v>No Data</v>
          </cell>
          <cell r="G135" t="str">
            <v>No Data</v>
          </cell>
          <cell r="H135" t="str">
            <v>No Data</v>
          </cell>
          <cell r="I135" t="str">
            <v>No Data</v>
          </cell>
          <cell r="J135" t="str">
            <v>No Data</v>
          </cell>
          <cell r="L135" t="str">
            <v>No Data</v>
          </cell>
          <cell r="M135" t="str">
            <v>No Data</v>
          </cell>
          <cell r="N135" t="str">
            <v>No Data</v>
          </cell>
          <cell r="O135" t="str">
            <v>No Data</v>
          </cell>
          <cell r="P135" t="str">
            <v>No Data</v>
          </cell>
          <cell r="Q135" t="str">
            <v>No Data</v>
          </cell>
          <cell r="R135" t="str">
            <v>No Data</v>
          </cell>
        </row>
        <row r="137">
          <cell r="A137" t="str">
            <v>Cost Reduction Factor</v>
          </cell>
          <cell r="B137" t="str">
            <v>Cost _Red_Factor</v>
          </cell>
          <cell r="C137" t="str">
            <v>(H33/H36)-1</v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  <cell r="I137" t="str">
            <v/>
          </cell>
          <cell r="J137" t="str">
            <v/>
          </cell>
          <cell r="L137" t="e">
            <v>#VALUE!</v>
          </cell>
          <cell r="M137" t="e">
            <v>#VALUE!</v>
          </cell>
          <cell r="N137" t="e">
            <v>#VALUE!</v>
          </cell>
          <cell r="O137" t="e">
            <v>#VALUE!</v>
          </cell>
          <cell r="P137" t="e">
            <v>#VALUE!</v>
          </cell>
          <cell r="Q137" t="e">
            <v>#VALUE!</v>
          </cell>
          <cell r="R137" t="e">
            <v>#VALUE!</v>
          </cell>
        </row>
        <row r="138">
          <cell r="A138" t="str">
            <v>Cost Add Back Amount</v>
          </cell>
          <cell r="B138" t="str">
            <v>Cost_Add_Back</v>
          </cell>
          <cell r="C138" t="str">
            <v>([H51]+[H52]+[H53]+[H56]+[H183]+[H57]+[H58]+[H59]+[H60]+[H61]+   [H62]+[H63]+[H64]+[H331]+[H332]+[H333])*(Cost_Red_Factor)</v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  <cell r="I138" t="str">
            <v/>
          </cell>
          <cell r="J138" t="str">
            <v/>
          </cell>
          <cell r="L138" t="e">
            <v>#VALUE!</v>
          </cell>
          <cell r="M138" t="e">
            <v>#VALUE!</v>
          </cell>
          <cell r="N138" t="e">
            <v>#VALUE!</v>
          </cell>
          <cell r="O138" t="e">
            <v>#VALUE!</v>
          </cell>
          <cell r="P138" t="e">
            <v>#VALUE!</v>
          </cell>
          <cell r="Q138" t="e">
            <v>#VALUE!</v>
          </cell>
          <cell r="R138" t="e">
            <v>#VALUE!</v>
          </cell>
        </row>
        <row r="148">
          <cell r="A148" t="str">
            <v>Outpatient Gain/Loss</v>
          </cell>
          <cell r="B148" t="str">
            <v>OUT_GL</v>
          </cell>
          <cell r="C148" t="str">
            <v>[OUT_REV]-[OUT_COST]</v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  <cell r="I148" t="str">
            <v/>
          </cell>
          <cell r="J148" t="str">
            <v/>
          </cell>
          <cell r="L148" t="e">
            <v>#VALUE!</v>
          </cell>
          <cell r="M148" t="e">
            <v>#VALUE!</v>
          </cell>
          <cell r="N148" t="e">
            <v>#VALUE!</v>
          </cell>
          <cell r="O148" t="e">
            <v>#VALUE!</v>
          </cell>
          <cell r="P148" t="e">
            <v>#VALUE!</v>
          </cell>
          <cell r="Q148" t="e">
            <v>#VALUE!</v>
          </cell>
          <cell r="R148" t="e">
            <v>#VALUE!</v>
          </cell>
        </row>
        <row r="153">
          <cell r="A153" t="str">
            <v>Direct Graduate Medical Education Revenue</v>
          </cell>
          <cell r="B153" t="str">
            <v>GME_REV</v>
          </cell>
          <cell r="C153" t="str">
            <v>[A_GME_wo_MC] + [B_GME_wo_MC]</v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  <cell r="I153" t="str">
            <v/>
          </cell>
          <cell r="J153" t="str">
            <v/>
          </cell>
          <cell r="L153" t="e">
            <v>#VALUE!</v>
          </cell>
          <cell r="M153" t="e">
            <v>#VALUE!</v>
          </cell>
          <cell r="N153" t="e">
            <v>#VALUE!</v>
          </cell>
          <cell r="O153" t="e">
            <v>#VALUE!</v>
          </cell>
          <cell r="P153" t="e">
            <v>#VALUE!</v>
          </cell>
          <cell r="Q153" t="e">
            <v>#VALUE!</v>
          </cell>
          <cell r="R153" t="e">
            <v>#VALUE!</v>
          </cell>
        </row>
        <row r="155">
          <cell r="A155" t="str">
            <v>Pt A Medicare GME Payment-Title XVIII Only</v>
          </cell>
          <cell r="B155" t="str">
            <v>H136</v>
          </cell>
          <cell r="C155" t="str">
            <v>Worksheet E-3, Pt IV Column 1, Line 24</v>
          </cell>
          <cell r="D155" t="str">
            <v>No Data</v>
          </cell>
          <cell r="E155" t="str">
            <v>No Data</v>
          </cell>
          <cell r="F155" t="str">
            <v>No Data</v>
          </cell>
          <cell r="G155" t="str">
            <v>No Data</v>
          </cell>
          <cell r="H155" t="str">
            <v>No Data</v>
          </cell>
          <cell r="I155" t="str">
            <v>No Data</v>
          </cell>
          <cell r="J155" t="str">
            <v>No Data</v>
          </cell>
          <cell r="L155" t="str">
            <v>No Data</v>
          </cell>
          <cell r="M155" t="str">
            <v>No Data</v>
          </cell>
          <cell r="N155" t="str">
            <v>No Data</v>
          </cell>
          <cell r="O155" t="str">
            <v>No Data</v>
          </cell>
          <cell r="P155" t="str">
            <v>No Data</v>
          </cell>
          <cell r="Q155" t="str">
            <v>No Data</v>
          </cell>
          <cell r="R155" t="str">
            <v>No Data</v>
          </cell>
        </row>
        <row r="156">
          <cell r="A156" t="str">
            <v>Pt B Medicare GME Payment-Title XVIII Only</v>
          </cell>
          <cell r="B156" t="str">
            <v>H137</v>
          </cell>
          <cell r="C156" t="str">
            <v>Worksheet E-3, Pt IV Column 1, Line 25</v>
          </cell>
          <cell r="D156" t="str">
            <v>No Data</v>
          </cell>
          <cell r="E156" t="str">
            <v>No Data</v>
          </cell>
          <cell r="F156" t="str">
            <v>No Data</v>
          </cell>
          <cell r="G156" t="str">
            <v>No Data</v>
          </cell>
          <cell r="H156" t="str">
            <v>No Data</v>
          </cell>
          <cell r="I156" t="str">
            <v>No Data</v>
          </cell>
          <cell r="J156" t="str">
            <v>No Data</v>
          </cell>
          <cell r="L156" t="str">
            <v>No Data</v>
          </cell>
          <cell r="M156" t="str">
            <v>No Data</v>
          </cell>
          <cell r="N156" t="str">
            <v>No Data</v>
          </cell>
          <cell r="O156" t="str">
            <v>No Data</v>
          </cell>
          <cell r="P156" t="str">
            <v>No Data</v>
          </cell>
          <cell r="Q156" t="str">
            <v>No Data</v>
          </cell>
          <cell r="R156" t="str">
            <v>No Data</v>
          </cell>
        </row>
        <row r="157">
          <cell r="A157" t="str">
            <v>Total Medicare GME Payment w/out Managed Care-Title XVIII Only</v>
          </cell>
          <cell r="B157" t="str">
            <v>H581</v>
          </cell>
          <cell r="C157" t="str">
            <v>Worksheet E-3, Pt IV Column 1, Line 6.01</v>
          </cell>
          <cell r="D157" t="str">
            <v>No Data</v>
          </cell>
          <cell r="E157" t="str">
            <v>No Data</v>
          </cell>
          <cell r="F157" t="str">
            <v>No Data</v>
          </cell>
          <cell r="G157" t="str">
            <v>No Data</v>
          </cell>
          <cell r="H157" t="str">
            <v>No Data</v>
          </cell>
          <cell r="I157" t="str">
            <v>No Data</v>
          </cell>
          <cell r="J157" t="str">
            <v>No Data</v>
          </cell>
          <cell r="L157" t="str">
            <v>No Data</v>
          </cell>
          <cell r="M157" t="str">
            <v>No Data</v>
          </cell>
          <cell r="N157" t="str">
            <v>No Data</v>
          </cell>
          <cell r="O157" t="str">
            <v>No Data</v>
          </cell>
          <cell r="P157" t="str">
            <v>No Data</v>
          </cell>
          <cell r="Q157" t="str">
            <v>No Data</v>
          </cell>
          <cell r="R157" t="str">
            <v>No Data</v>
          </cell>
        </row>
        <row r="158">
          <cell r="A158" t="str">
            <v>Pt A Medicare GME Payment w/out Managed Care-Title XVIII Only</v>
          </cell>
          <cell r="B158" t="str">
            <v>A_GME_wo_MC</v>
          </cell>
          <cell r="C158" t="str">
            <v>( [H581] / ([H136] + [H137] ) ) * [H136]</v>
          </cell>
          <cell r="D158" t="str">
            <v/>
          </cell>
          <cell r="E158" t="str">
            <v/>
          </cell>
          <cell r="F158" t="str">
            <v/>
          </cell>
          <cell r="G158" t="str">
            <v/>
          </cell>
          <cell r="H158" t="str">
            <v/>
          </cell>
          <cell r="I158" t="str">
            <v/>
          </cell>
          <cell r="J158" t="str">
            <v/>
          </cell>
          <cell r="L158" t="e">
            <v>#VALUE!</v>
          </cell>
          <cell r="M158" t="e">
            <v>#VALUE!</v>
          </cell>
          <cell r="N158" t="e">
            <v>#VALUE!</v>
          </cell>
          <cell r="O158" t="e">
            <v>#VALUE!</v>
          </cell>
          <cell r="P158" t="e">
            <v>#VALUE!</v>
          </cell>
          <cell r="Q158" t="e">
            <v>#VALUE!</v>
          </cell>
          <cell r="R158" t="e">
            <v>#VALUE!</v>
          </cell>
        </row>
        <row r="159">
          <cell r="A159" t="str">
            <v>Pt B Medicare GME Payment w/out Managed Care-Title XVIII Only</v>
          </cell>
          <cell r="B159" t="str">
            <v>B_GME_wo_MC</v>
          </cell>
          <cell r="C159" t="str">
            <v>( [H581] / ([H136] + [H137] ) ) * [H137]</v>
          </cell>
          <cell r="D159" t="str">
            <v/>
          </cell>
          <cell r="E159" t="str">
            <v/>
          </cell>
          <cell r="F159" t="str">
            <v/>
          </cell>
          <cell r="G159" t="str">
            <v/>
          </cell>
          <cell r="H159" t="str">
            <v/>
          </cell>
          <cell r="I159" t="str">
            <v/>
          </cell>
          <cell r="J159" t="str">
            <v/>
          </cell>
          <cell r="L159" t="e">
            <v>#VALUE!</v>
          </cell>
          <cell r="M159" t="e">
            <v>#VALUE!</v>
          </cell>
          <cell r="N159" t="e">
            <v>#VALUE!</v>
          </cell>
          <cell r="O159" t="e">
            <v>#VALUE!</v>
          </cell>
          <cell r="P159" t="e">
            <v>#VALUE!</v>
          </cell>
          <cell r="Q159" t="e">
            <v>#VALUE!</v>
          </cell>
          <cell r="R159" t="e">
            <v>#VALUE!</v>
          </cell>
        </row>
        <row r="161">
          <cell r="A161" t="str">
            <v>Direct Graduate Medical Education Cost</v>
          </cell>
          <cell r="B161" t="str">
            <v>GME_COST</v>
          </cell>
          <cell r="C161" t="str">
            <v>FORMULA_A + FORMULA_B + FORMULA_C</v>
          </cell>
          <cell r="D161" t="str">
            <v/>
          </cell>
          <cell r="E161" t="str">
            <v/>
          </cell>
          <cell r="F161" t="str">
            <v/>
          </cell>
          <cell r="G161" t="str">
            <v/>
          </cell>
          <cell r="H161" t="str">
            <v/>
          </cell>
          <cell r="I161" t="str">
            <v/>
          </cell>
          <cell r="J161" t="str">
            <v/>
          </cell>
          <cell r="L161" t="e">
            <v>#VALUE!</v>
          </cell>
          <cell r="M161" t="e">
            <v>#VALUE!</v>
          </cell>
          <cell r="N161" t="e">
            <v>#VALUE!</v>
          </cell>
          <cell r="O161" t="e">
            <v>#VALUE!</v>
          </cell>
          <cell r="P161" t="e">
            <v>#VALUE!</v>
          </cell>
          <cell r="Q161" t="e">
            <v>#VALUE!</v>
          </cell>
          <cell r="R161" t="e">
            <v>#VALUE!</v>
          </cell>
        </row>
        <row r="163">
          <cell r="A163" t="str">
            <v xml:space="preserve">Medicare Inpatient Routine DGME Costs </v>
          </cell>
          <cell r="B163" t="str">
            <v>FORMULA_A</v>
          </cell>
          <cell r="C163" t="str">
            <v>[H133]*[EY11a]</v>
          </cell>
          <cell r="D163" t="str">
            <v/>
          </cell>
          <cell r="E163" t="str">
            <v/>
          </cell>
          <cell r="F163" t="str">
            <v/>
          </cell>
          <cell r="G163" t="str">
            <v/>
          </cell>
          <cell r="H163" t="str">
            <v/>
          </cell>
          <cell r="I163" t="str">
            <v/>
          </cell>
          <cell r="J163" t="str">
            <v/>
          </cell>
          <cell r="L163" t="e">
            <v>#VALUE!</v>
          </cell>
          <cell r="M163" t="e">
            <v>#VALUE!</v>
          </cell>
          <cell r="N163" t="e">
            <v>#VALUE!</v>
          </cell>
          <cell r="O163" t="e">
            <v>#VALUE!</v>
          </cell>
          <cell r="P163" t="e">
            <v>#VALUE!</v>
          </cell>
          <cell r="Q163" t="e">
            <v>#VALUE!</v>
          </cell>
          <cell r="R163" t="e">
            <v>#VALUE!</v>
          </cell>
        </row>
        <row r="164">
          <cell r="A164" t="str">
            <v xml:space="preserve">Medicare Inpatient Ancillary DGME Costs </v>
          </cell>
          <cell r="B164" t="str">
            <v>FORMULA_B</v>
          </cell>
          <cell r="C164" t="str">
            <v>[EY11]*([EY27]/[EY18])</v>
          </cell>
          <cell r="D164" t="str">
            <v/>
          </cell>
          <cell r="E164" t="str">
            <v/>
          </cell>
          <cell r="F164" t="str">
            <v/>
          </cell>
          <cell r="G164" t="str">
            <v/>
          </cell>
          <cell r="H164" t="str">
            <v/>
          </cell>
          <cell r="I164" t="str">
            <v/>
          </cell>
          <cell r="J164" t="str">
            <v/>
          </cell>
          <cell r="L164" t="e">
            <v>#VALUE!</v>
          </cell>
          <cell r="M164" t="e">
            <v>#VALUE!</v>
          </cell>
          <cell r="N164" t="e">
            <v>#VALUE!</v>
          </cell>
          <cell r="O164" t="e">
            <v>#VALUE!</v>
          </cell>
          <cell r="P164" t="e">
            <v>#VALUE!</v>
          </cell>
          <cell r="Q164" t="e">
            <v>#VALUE!</v>
          </cell>
          <cell r="R164" t="e">
            <v>#VALUE!</v>
          </cell>
        </row>
        <row r="165">
          <cell r="A165" t="str">
            <v xml:space="preserve">Medicare Outpatient Ancillary DGME Costs </v>
          </cell>
          <cell r="B165" t="str">
            <v>FORMULA_C</v>
          </cell>
          <cell r="C165" t="str">
            <v>([EY11]*([EY29]/[EY18])</v>
          </cell>
          <cell r="D165" t="str">
            <v/>
          </cell>
          <cell r="E165" t="str">
            <v/>
          </cell>
          <cell r="F165" t="str">
            <v/>
          </cell>
          <cell r="G165" t="str">
            <v/>
          </cell>
          <cell r="H165" t="str">
            <v/>
          </cell>
          <cell r="I165" t="str">
            <v/>
          </cell>
          <cell r="J165" t="str">
            <v/>
          </cell>
          <cell r="L165" t="e">
            <v>#VALUE!</v>
          </cell>
          <cell r="M165" t="e">
            <v>#VALUE!</v>
          </cell>
          <cell r="N165" t="e">
            <v>#VALUE!</v>
          </cell>
          <cell r="O165" t="e">
            <v>#VALUE!</v>
          </cell>
          <cell r="P165" t="e">
            <v>#VALUE!</v>
          </cell>
          <cell r="Q165" t="e">
            <v>#VALUE!</v>
          </cell>
          <cell r="R165" t="e">
            <v>#VALUE!</v>
          </cell>
        </row>
        <row r="167">
          <cell r="A167" t="str">
            <v>Ratio Of Pgm IP Dys To Total IP Dys</v>
          </cell>
          <cell r="B167" t="str">
            <v>H133</v>
          </cell>
          <cell r="C167" t="str">
            <v>Worksheet E-3, Pt IV Column 1, Line 6</v>
          </cell>
          <cell r="D167" t="str">
            <v>No Data</v>
          </cell>
          <cell r="E167" t="str">
            <v>No Data</v>
          </cell>
          <cell r="F167" t="str">
            <v>No Data</v>
          </cell>
          <cell r="G167" t="str">
            <v>No Data</v>
          </cell>
          <cell r="H167" t="str">
            <v>No Data</v>
          </cell>
          <cell r="I167" t="str">
            <v>No Data</v>
          </cell>
          <cell r="J167" t="str">
            <v>No Data</v>
          </cell>
          <cell r="L167" t="str">
            <v>No Data</v>
          </cell>
          <cell r="M167" t="str">
            <v>No Data</v>
          </cell>
          <cell r="N167" t="str">
            <v>No Data</v>
          </cell>
          <cell r="O167" t="str">
            <v>No Data</v>
          </cell>
          <cell r="P167" t="str">
            <v>No Data</v>
          </cell>
          <cell r="Q167" t="str">
            <v>No Data</v>
          </cell>
          <cell r="R167" t="str">
            <v>No Data</v>
          </cell>
        </row>
        <row r="168">
          <cell r="A168" t="str">
            <v>Total IP Routine GME Costs</v>
          </cell>
          <cell r="B168" t="str">
            <v>EY11A</v>
          </cell>
          <cell r="C168" t="str">
            <v>Worksheet B, Part I Columns 22+23, Lines 25-36</v>
          </cell>
          <cell r="D168" t="str">
            <v>No Data</v>
          </cell>
          <cell r="E168" t="str">
            <v>No Data</v>
          </cell>
          <cell r="F168" t="str">
            <v>No Data</v>
          </cell>
          <cell r="G168" t="str">
            <v>No Data</v>
          </cell>
          <cell r="H168" t="str">
            <v>No Data</v>
          </cell>
          <cell r="I168" t="str">
            <v>No Data</v>
          </cell>
          <cell r="J168" t="str">
            <v>No Data</v>
          </cell>
          <cell r="L168" t="str">
            <v>No Data</v>
          </cell>
          <cell r="M168" t="str">
            <v>No Data</v>
          </cell>
          <cell r="N168" t="str">
            <v>No Data</v>
          </cell>
          <cell r="O168" t="str">
            <v>No Data</v>
          </cell>
          <cell r="P168" t="str">
            <v>No Data</v>
          </cell>
          <cell r="Q168" t="str">
            <v>No Data</v>
          </cell>
          <cell r="R168" t="str">
            <v>No Data</v>
          </cell>
        </row>
        <row r="169">
          <cell r="A169" t="str">
            <v>Total Ancillary GME Costs</v>
          </cell>
          <cell r="B169" t="str">
            <v>EY11</v>
          </cell>
          <cell r="C169" t="str">
            <v>Worksheet B, Part I Columns 22+23, Lines 37-94</v>
          </cell>
          <cell r="D169" t="str">
            <v>No Data</v>
          </cell>
          <cell r="E169" t="str">
            <v>No Data</v>
          </cell>
          <cell r="F169" t="str">
            <v>No Data</v>
          </cell>
          <cell r="G169" t="str">
            <v>No Data</v>
          </cell>
          <cell r="H169" t="str">
            <v>No Data</v>
          </cell>
          <cell r="I169" t="str">
            <v>No Data</v>
          </cell>
          <cell r="J169" t="str">
            <v>No Data</v>
          </cell>
          <cell r="L169" t="str">
            <v>No Data</v>
          </cell>
          <cell r="M169" t="str">
            <v>No Data</v>
          </cell>
          <cell r="N169" t="str">
            <v>No Data</v>
          </cell>
          <cell r="O169" t="str">
            <v>No Data</v>
          </cell>
          <cell r="P169" t="str">
            <v>No Data</v>
          </cell>
          <cell r="Q169" t="str">
            <v>No Data</v>
          </cell>
          <cell r="R169" t="str">
            <v>No Data</v>
          </cell>
        </row>
        <row r="170">
          <cell r="A170" t="str">
            <v>Total Medicare Pt A Ancillary Charges (Facility)</v>
          </cell>
          <cell r="B170" t="str">
            <v>EY27</v>
          </cell>
          <cell r="C170" t="str">
            <v>Worksheet D-4 Column 2, Lines 37-94</v>
          </cell>
          <cell r="D170" t="str">
            <v>No Data</v>
          </cell>
          <cell r="E170" t="str">
            <v>No Data</v>
          </cell>
          <cell r="F170" t="str">
            <v>No Data</v>
          </cell>
          <cell r="G170" t="str">
            <v>No Data</v>
          </cell>
          <cell r="H170" t="str">
            <v>No Data</v>
          </cell>
          <cell r="I170" t="str">
            <v>No Data</v>
          </cell>
          <cell r="J170" t="str">
            <v>No Data</v>
          </cell>
          <cell r="L170" t="str">
            <v>No Data</v>
          </cell>
          <cell r="M170" t="str">
            <v>No Data</v>
          </cell>
          <cell r="N170" t="str">
            <v>No Data</v>
          </cell>
          <cell r="O170" t="str">
            <v>No Data</v>
          </cell>
          <cell r="P170" t="str">
            <v>No Data</v>
          </cell>
          <cell r="Q170" t="str">
            <v>No Data</v>
          </cell>
          <cell r="R170" t="str">
            <v>No Data</v>
          </cell>
        </row>
        <row r="171">
          <cell r="A171" t="str">
            <v>Total Medicare OP Charges (Facility)</v>
          </cell>
          <cell r="B171" t="str">
            <v>EY29</v>
          </cell>
          <cell r="C171" t="str">
            <v>Worksheet D, Pt V Columns 2-5.04, Line 101</v>
          </cell>
          <cell r="D171" t="str">
            <v>No Data</v>
          </cell>
          <cell r="E171" t="str">
            <v>No Data</v>
          </cell>
          <cell r="F171" t="str">
            <v>No Data</v>
          </cell>
          <cell r="G171" t="str">
            <v>No Data</v>
          </cell>
          <cell r="H171" t="str">
            <v>No Data</v>
          </cell>
          <cell r="I171" t="str">
            <v>No Data</v>
          </cell>
          <cell r="J171" t="str">
            <v>No Data</v>
          </cell>
          <cell r="L171" t="str">
            <v>No Data</v>
          </cell>
          <cell r="M171" t="str">
            <v>No Data</v>
          </cell>
          <cell r="N171" t="str">
            <v>No Data</v>
          </cell>
          <cell r="O171" t="str">
            <v>No Data</v>
          </cell>
          <cell r="P171" t="str">
            <v>No Data</v>
          </cell>
          <cell r="Q171" t="str">
            <v>No Data</v>
          </cell>
          <cell r="R171" t="str">
            <v>No Data</v>
          </cell>
        </row>
        <row r="172">
          <cell r="A172" t="str">
            <v>Total Ancillary Charges</v>
          </cell>
          <cell r="B172" t="str">
            <v>EY18</v>
          </cell>
          <cell r="C172" t="str">
            <v>Worksheet C, Part I Columns 6+7, Lines 37-94</v>
          </cell>
          <cell r="D172" t="str">
            <v>No Data</v>
          </cell>
          <cell r="E172" t="str">
            <v>No Data</v>
          </cell>
          <cell r="F172" t="str">
            <v>No Data</v>
          </cell>
          <cell r="G172" t="str">
            <v>No Data</v>
          </cell>
          <cell r="H172" t="str">
            <v>No Data</v>
          </cell>
          <cell r="I172" t="str">
            <v>No Data</v>
          </cell>
          <cell r="J172" t="str">
            <v>No Data</v>
          </cell>
          <cell r="L172" t="str">
            <v>No Data</v>
          </cell>
          <cell r="M172" t="str">
            <v>No Data</v>
          </cell>
          <cell r="N172" t="str">
            <v>No Data</v>
          </cell>
          <cell r="O172" t="str">
            <v>No Data</v>
          </cell>
          <cell r="P172" t="str">
            <v>No Data</v>
          </cell>
          <cell r="Q172" t="str">
            <v>No Data</v>
          </cell>
          <cell r="R172" t="str">
            <v>No Data</v>
          </cell>
        </row>
        <row r="174">
          <cell r="A174" t="str">
            <v>GME cost associated with Managed Care patients</v>
          </cell>
          <cell r="B174" t="str">
            <v>FORMULA_D</v>
          </cell>
          <cell r="C174" t="str">
            <v>((([H134]+[H135])/[H187])*[EY11A])</v>
          </cell>
          <cell r="D174" t="str">
            <v/>
          </cell>
          <cell r="E174" t="str">
            <v/>
          </cell>
          <cell r="F174" t="str">
            <v/>
          </cell>
          <cell r="G174" t="str">
            <v/>
          </cell>
          <cell r="H174" t="str">
            <v/>
          </cell>
          <cell r="I174" t="str">
            <v/>
          </cell>
          <cell r="J174" t="str">
            <v/>
          </cell>
          <cell r="L174" t="e">
            <v>#VALUE!</v>
          </cell>
          <cell r="M174" t="e">
            <v>#VALUE!</v>
          </cell>
          <cell r="N174" t="e">
            <v>#VALUE!</v>
          </cell>
          <cell r="O174" t="e">
            <v>#VALUE!</v>
          </cell>
          <cell r="P174" t="e">
            <v>#VALUE!</v>
          </cell>
          <cell r="Q174" t="e">
            <v>#VALUE!</v>
          </cell>
          <cell r="R174" t="e">
            <v>#VALUE!</v>
          </cell>
        </row>
        <row r="175">
          <cell r="A175" t="str">
            <v>Pgm Managed Care Dys Occurring On Or After 1/1 Of This CR Period</v>
          </cell>
          <cell r="B175" t="str">
            <v>H134</v>
          </cell>
          <cell r="C175" t="str">
            <v>Worksheet E-3, Pt IV Column 1, Line 6.02</v>
          </cell>
          <cell r="D175" t="str">
            <v>No Data</v>
          </cell>
          <cell r="E175" t="str">
            <v>No Data</v>
          </cell>
          <cell r="F175" t="str">
            <v>No Data</v>
          </cell>
          <cell r="G175" t="str">
            <v>No Data</v>
          </cell>
          <cell r="H175" t="str">
            <v>No Data</v>
          </cell>
          <cell r="I175" t="str">
            <v>No Data</v>
          </cell>
          <cell r="J175" t="str">
            <v>No Data</v>
          </cell>
          <cell r="L175" t="str">
            <v>No Data</v>
          </cell>
          <cell r="M175" t="str">
            <v>No Data</v>
          </cell>
          <cell r="N175" t="str">
            <v>No Data</v>
          </cell>
          <cell r="O175" t="str">
            <v>No Data</v>
          </cell>
          <cell r="P175" t="str">
            <v>No Data</v>
          </cell>
          <cell r="Q175" t="str">
            <v>No Data</v>
          </cell>
          <cell r="R175" t="str">
            <v>No Data</v>
          </cell>
        </row>
        <row r="176">
          <cell r="A176" t="str">
            <v>Pgm Managed Care Dys Occurring Before 1/1 Of This CR Yr.</v>
          </cell>
          <cell r="B176" t="str">
            <v>H135</v>
          </cell>
          <cell r="C176" t="str">
            <v>Worksheet E-3, Pt IV Column 1, Line 6.06</v>
          </cell>
          <cell r="D176" t="str">
            <v>No Data</v>
          </cell>
          <cell r="E176" t="str">
            <v>No Data</v>
          </cell>
          <cell r="F176" t="str">
            <v>No Data</v>
          </cell>
          <cell r="G176" t="str">
            <v>No Data</v>
          </cell>
          <cell r="H176" t="str">
            <v>No Data</v>
          </cell>
          <cell r="I176" t="str">
            <v>No Data</v>
          </cell>
          <cell r="J176" t="str">
            <v>No Data</v>
          </cell>
          <cell r="L176" t="str">
            <v>No Data</v>
          </cell>
          <cell r="M176" t="str">
            <v>No Data</v>
          </cell>
          <cell r="N176" t="str">
            <v>No Data</v>
          </cell>
          <cell r="O176" t="str">
            <v>No Data</v>
          </cell>
          <cell r="P176" t="str">
            <v>No Data</v>
          </cell>
          <cell r="Q176" t="str">
            <v>No Data</v>
          </cell>
          <cell r="R176" t="str">
            <v>No Data</v>
          </cell>
        </row>
        <row r="177">
          <cell r="A177" t="str">
            <v>Total Inpatient Days</v>
          </cell>
          <cell r="B177" t="str">
            <v>H187</v>
          </cell>
          <cell r="C177" t="str">
            <v>Worksheet E-3, Pt IV Column 1, Line 5</v>
          </cell>
          <cell r="D177" t="str">
            <v>No Data</v>
          </cell>
          <cell r="E177" t="str">
            <v>No Data</v>
          </cell>
          <cell r="F177" t="str">
            <v>No Data</v>
          </cell>
          <cell r="G177" t="str">
            <v>No Data</v>
          </cell>
          <cell r="H177" t="str">
            <v>No Data</v>
          </cell>
          <cell r="I177" t="str">
            <v>No Data</v>
          </cell>
          <cell r="J177" t="str">
            <v>No Data</v>
          </cell>
          <cell r="L177" t="str">
            <v>No Data</v>
          </cell>
          <cell r="M177" t="str">
            <v>No Data</v>
          </cell>
          <cell r="N177" t="str">
            <v>No Data</v>
          </cell>
          <cell r="O177" t="str">
            <v>No Data</v>
          </cell>
          <cell r="P177" t="str">
            <v>No Data</v>
          </cell>
          <cell r="Q177" t="str">
            <v>No Data</v>
          </cell>
          <cell r="R177" t="str">
            <v>No Data</v>
          </cell>
        </row>
        <row r="179">
          <cell r="A179" t="str">
            <v>Direct Graduate Medical Education Gain/Loss</v>
          </cell>
          <cell r="B179" t="str">
            <v>GME_GL</v>
          </cell>
          <cell r="C179" t="str">
            <v>[GME_REV]-[GME_COST]</v>
          </cell>
          <cell r="D179" t="str">
            <v/>
          </cell>
          <cell r="E179" t="str">
            <v/>
          </cell>
          <cell r="F179" t="str">
            <v/>
          </cell>
          <cell r="G179" t="str">
            <v/>
          </cell>
          <cell r="H179" t="str">
            <v/>
          </cell>
          <cell r="I179" t="str">
            <v/>
          </cell>
          <cell r="J179" t="str">
            <v/>
          </cell>
          <cell r="L179" t="e">
            <v>#VALUE!</v>
          </cell>
          <cell r="M179" t="e">
            <v>#VALUE!</v>
          </cell>
          <cell r="N179" t="e">
            <v>#VALUE!</v>
          </cell>
          <cell r="O179" t="e">
            <v>#VALUE!</v>
          </cell>
          <cell r="P179" t="e">
            <v>#VALUE!</v>
          </cell>
          <cell r="Q179" t="e">
            <v>#VALUE!</v>
          </cell>
          <cell r="R179" t="e">
            <v>#VALUE!</v>
          </cell>
        </row>
        <row r="181">
          <cell r="A181" t="str">
            <v>Direct Graduate Medical Education Medicare Margin</v>
          </cell>
          <cell r="B181" t="str">
            <v>GME_MGN</v>
          </cell>
          <cell r="C181" t="str">
            <v>[GME_GL]/[GME_REV]</v>
          </cell>
          <cell r="D181" t="str">
            <v/>
          </cell>
          <cell r="E181" t="str">
            <v/>
          </cell>
          <cell r="F181" t="str">
            <v/>
          </cell>
          <cell r="G181" t="str">
            <v/>
          </cell>
          <cell r="H181" t="str">
            <v/>
          </cell>
          <cell r="I181" t="str">
            <v/>
          </cell>
          <cell r="J181" t="str">
            <v/>
          </cell>
          <cell r="L181" t="e">
            <v>#VALUE!</v>
          </cell>
          <cell r="M181" t="e">
            <v>#VALUE!</v>
          </cell>
          <cell r="N181" t="e">
            <v>#VALUE!</v>
          </cell>
          <cell r="O181" t="e">
            <v>#VALUE!</v>
          </cell>
          <cell r="P181" t="e">
            <v>#VALUE!</v>
          </cell>
          <cell r="Q181" t="e">
            <v>#VALUE!</v>
          </cell>
          <cell r="R181" t="e">
            <v>#VALUE!</v>
          </cell>
        </row>
        <row r="184">
          <cell r="A184" t="e">
            <v>#N/A</v>
          </cell>
          <cell r="B184" t="str">
            <v>SUB_I_REV</v>
          </cell>
          <cell r="C184" t="str">
            <v>[F1946]-[F1950]+[F1950A]</v>
          </cell>
          <cell r="D184" t="str">
            <v/>
          </cell>
          <cell r="E184" t="str">
            <v/>
          </cell>
          <cell r="F184" t="str">
            <v/>
          </cell>
          <cell r="G184" t="str">
            <v/>
          </cell>
          <cell r="H184" t="str">
            <v/>
          </cell>
          <cell r="I184" t="str">
            <v/>
          </cell>
          <cell r="J184" t="str">
            <v/>
          </cell>
          <cell r="L184" t="e">
            <v>#VALUE!</v>
          </cell>
          <cell r="M184" t="e">
            <v>#VALUE!</v>
          </cell>
          <cell r="N184" t="e">
            <v>#VALUE!</v>
          </cell>
          <cell r="O184" t="e">
            <v>#VALUE!</v>
          </cell>
          <cell r="P184" t="e">
            <v>#VALUE!</v>
          </cell>
          <cell r="Q184" t="e">
            <v>#VALUE!</v>
          </cell>
          <cell r="R184" t="e">
            <v>#VALUE!</v>
          </cell>
        </row>
        <row r="187">
          <cell r="A187" t="str">
            <v>Sum of Lines 1-3</v>
          </cell>
          <cell r="B187" t="str">
            <v>F1946</v>
          </cell>
          <cell r="C187" t="str">
            <v>Worksheet E-3, Pt I Column 1, Line 4 Sub I</v>
          </cell>
          <cell r="D187" t="str">
            <v>No Data</v>
          </cell>
          <cell r="E187" t="str">
            <v>No Data</v>
          </cell>
          <cell r="F187" t="str">
            <v>No Data</v>
          </cell>
          <cell r="G187" t="str">
            <v>No Data</v>
          </cell>
          <cell r="H187" t="str">
            <v>No Data</v>
          </cell>
          <cell r="I187" t="str">
            <v>No Data</v>
          </cell>
          <cell r="J187" t="str">
            <v>No Data</v>
          </cell>
          <cell r="L187" t="str">
            <v>No Data</v>
          </cell>
          <cell r="M187" t="str">
            <v>No Data</v>
          </cell>
          <cell r="N187" t="str">
            <v>No Data</v>
          </cell>
          <cell r="O187" t="str">
            <v>No Data</v>
          </cell>
          <cell r="P187" t="str">
            <v>No Data</v>
          </cell>
          <cell r="Q187" t="str">
            <v>No Data</v>
          </cell>
          <cell r="R187" t="str">
            <v>No Data</v>
          </cell>
        </row>
        <row r="188">
          <cell r="A188" t="str">
            <v/>
          </cell>
          <cell r="B188" t="str">
            <v/>
          </cell>
          <cell r="C188" t="str">
            <v/>
          </cell>
          <cell r="D188" t="str">
            <v/>
          </cell>
          <cell r="E188" t="str">
            <v/>
          </cell>
          <cell r="F188" t="str">
            <v/>
          </cell>
          <cell r="G188" t="str">
            <v/>
          </cell>
          <cell r="H188" t="str">
            <v/>
          </cell>
          <cell r="I188" t="str">
            <v/>
          </cell>
          <cell r="J188" t="str">
            <v/>
          </cell>
          <cell r="Q188" t="str">
            <v>No Data</v>
          </cell>
          <cell r="R188" t="str">
            <v>No Data</v>
          </cell>
        </row>
        <row r="189">
          <cell r="A189" t="str">
            <v>Reimbursable Bad Debts (Excl those for Prof Services)</v>
          </cell>
          <cell r="B189" t="str">
            <v>F1950</v>
          </cell>
          <cell r="C189" t="str">
            <v>Worksheet E-3, Pt I Column 1, Line 11 Sub I</v>
          </cell>
          <cell r="D189" t="str">
            <v>No Data</v>
          </cell>
          <cell r="E189" t="str">
            <v>No Data</v>
          </cell>
          <cell r="F189" t="str">
            <v>No Data</v>
          </cell>
          <cell r="G189" t="str">
            <v>No Data</v>
          </cell>
          <cell r="H189" t="str">
            <v>No Data</v>
          </cell>
          <cell r="I189" t="str">
            <v>No Data</v>
          </cell>
          <cell r="J189" t="str">
            <v>No Data</v>
          </cell>
          <cell r="L189" t="str">
            <v>No Data</v>
          </cell>
          <cell r="M189" t="str">
            <v>No Data</v>
          </cell>
          <cell r="N189" t="str">
            <v>No Data</v>
          </cell>
          <cell r="O189" t="str">
            <v>No Data</v>
          </cell>
          <cell r="P189" t="str">
            <v>No Data</v>
          </cell>
          <cell r="Q189" t="str">
            <v>No Data</v>
          </cell>
          <cell r="R189" t="str">
            <v>No Data</v>
          </cell>
        </row>
        <row r="190">
          <cell r="A190" t="str">
            <v>Reimbursable Bad Debt Adjustment</v>
          </cell>
          <cell r="B190" t="str">
            <v>F1950A</v>
          </cell>
          <cell r="C190" t="str">
            <v>Worksheet E-3, Pt I Column 1, Line 11.01 Sub I</v>
          </cell>
          <cell r="D190" t="str">
            <v>No Data</v>
          </cell>
          <cell r="E190" t="str">
            <v>No Data</v>
          </cell>
          <cell r="F190" t="str">
            <v>No Data</v>
          </cell>
          <cell r="G190" t="str">
            <v>No Data</v>
          </cell>
          <cell r="H190" t="str">
            <v>No Data</v>
          </cell>
          <cell r="I190" t="str">
            <v>No Data</v>
          </cell>
          <cell r="J190" t="str">
            <v>No Data</v>
          </cell>
          <cell r="L190" t="str">
            <v>No Data</v>
          </cell>
          <cell r="M190" t="str">
            <v>No Data</v>
          </cell>
          <cell r="N190" t="str">
            <v>No Data</v>
          </cell>
          <cell r="O190" t="str">
            <v>No Data</v>
          </cell>
          <cell r="P190" t="str">
            <v>No Data</v>
          </cell>
          <cell r="Q190" t="str">
            <v>No Data</v>
          </cell>
          <cell r="R190" t="str">
            <v>No Data</v>
          </cell>
        </row>
        <row r="192">
          <cell r="A192" t="e">
            <v>#N/A</v>
          </cell>
          <cell r="B192" t="str">
            <v>SUB_I_COST</v>
          </cell>
          <cell r="C192" t="str">
            <v>[F995]</v>
          </cell>
          <cell r="D192" t="str">
            <v>No Data</v>
          </cell>
          <cell r="E192" t="str">
            <v>No Data</v>
          </cell>
          <cell r="F192" t="str">
            <v>No Data</v>
          </cell>
          <cell r="G192" t="str">
            <v>No Data</v>
          </cell>
          <cell r="H192" t="str">
            <v>No Data</v>
          </cell>
          <cell r="I192" t="str">
            <v>No Data</v>
          </cell>
          <cell r="J192" t="str">
            <v>No Data</v>
          </cell>
          <cell r="L192" t="str">
            <v>No Data</v>
          </cell>
          <cell r="M192" t="str">
            <v>No Data</v>
          </cell>
          <cell r="N192" t="str">
            <v>No Data</v>
          </cell>
          <cell r="O192" t="str">
            <v>No Data</v>
          </cell>
          <cell r="P192" t="str">
            <v>No Data</v>
          </cell>
          <cell r="Q192" t="str">
            <v>No Data</v>
          </cell>
          <cell r="R192" t="str">
            <v>No Data</v>
          </cell>
        </row>
        <row r="194">
          <cell r="A194" t="str">
            <v>Total Medicare IP Operating Costs</v>
          </cell>
          <cell r="B194" t="str">
            <v>F995</v>
          </cell>
          <cell r="C194" t="str">
            <v>Worksheet D-1, Pt II Column 1, Line 49 Sub I</v>
          </cell>
          <cell r="D194" t="str">
            <v>No Data</v>
          </cell>
          <cell r="E194" t="str">
            <v>No Data</v>
          </cell>
          <cell r="F194" t="str">
            <v>No Data</v>
          </cell>
          <cell r="G194" t="str">
            <v>No Data</v>
          </cell>
          <cell r="H194" t="str">
            <v>No Data</v>
          </cell>
          <cell r="I194" t="str">
            <v>No Data</v>
          </cell>
          <cell r="J194" t="str">
            <v>No Data</v>
          </cell>
          <cell r="L194" t="str">
            <v>No Data</v>
          </cell>
          <cell r="M194" t="str">
            <v>No Data</v>
          </cell>
          <cell r="N194" t="str">
            <v>No Data</v>
          </cell>
          <cell r="O194" t="str">
            <v>No Data</v>
          </cell>
          <cell r="P194" t="str">
            <v>No Data</v>
          </cell>
          <cell r="Q194" t="str">
            <v>No Data</v>
          </cell>
          <cell r="R194" t="str">
            <v>No Data</v>
          </cell>
        </row>
        <row r="196">
          <cell r="A196" t="e">
            <v>#N/A</v>
          </cell>
          <cell r="B196" t="str">
            <v>SUB_I_GL</v>
          </cell>
          <cell r="C196" t="str">
            <v>[SUB_I_REV]-[SUB_I_COST]</v>
          </cell>
          <cell r="D196" t="str">
            <v/>
          </cell>
          <cell r="E196" t="str">
            <v/>
          </cell>
          <cell r="F196" t="str">
            <v/>
          </cell>
          <cell r="G196" t="str">
            <v/>
          </cell>
          <cell r="H196" t="str">
            <v/>
          </cell>
          <cell r="I196" t="str">
            <v/>
          </cell>
          <cell r="J196" t="str">
            <v/>
          </cell>
          <cell r="L196" t="e">
            <v>#VALUE!</v>
          </cell>
          <cell r="M196" t="e">
            <v>#VALUE!</v>
          </cell>
          <cell r="N196" t="e">
            <v>#VALUE!</v>
          </cell>
          <cell r="O196" t="e">
            <v>#VALUE!</v>
          </cell>
          <cell r="P196" t="e">
            <v>#VALUE!</v>
          </cell>
          <cell r="Q196" t="e">
            <v>#VALUE!</v>
          </cell>
          <cell r="R196" t="e">
            <v>#VALUE!</v>
          </cell>
        </row>
        <row r="201">
          <cell r="A201" t="e">
            <v>#N/A</v>
          </cell>
          <cell r="B201" t="str">
            <v>SUB_II_REV</v>
          </cell>
          <cell r="C201" t="str">
            <v>[F1962]-[F1966]+[F1966A]</v>
          </cell>
          <cell r="D201" t="str">
            <v/>
          </cell>
          <cell r="E201" t="str">
            <v/>
          </cell>
          <cell r="F201" t="str">
            <v/>
          </cell>
          <cell r="G201" t="str">
            <v/>
          </cell>
          <cell r="H201" t="str">
            <v/>
          </cell>
          <cell r="I201" t="str">
            <v/>
          </cell>
          <cell r="J201" t="str">
            <v/>
          </cell>
          <cell r="L201" t="e">
            <v>#VALUE!</v>
          </cell>
          <cell r="M201" t="e">
            <v>#VALUE!</v>
          </cell>
          <cell r="N201" t="e">
            <v>#VALUE!</v>
          </cell>
          <cell r="O201" t="e">
            <v>#VALUE!</v>
          </cell>
          <cell r="P201" t="e">
            <v>#VALUE!</v>
          </cell>
          <cell r="Q201" t="e">
            <v>#VALUE!</v>
          </cell>
          <cell r="R201" t="e">
            <v>#VALUE!</v>
          </cell>
        </row>
        <row r="204">
          <cell r="A204" t="str">
            <v>Sum of Lines 1-3</v>
          </cell>
          <cell r="B204" t="str">
            <v>F1962</v>
          </cell>
          <cell r="C204" t="str">
            <v>Worksheet E-3, Pt I Column 1, Line 4 Sub II</v>
          </cell>
          <cell r="D204" t="str">
            <v>No Data</v>
          </cell>
          <cell r="E204" t="str">
            <v>No Data</v>
          </cell>
          <cell r="F204" t="str">
            <v>No Data</v>
          </cell>
          <cell r="G204" t="str">
            <v>No Data</v>
          </cell>
          <cell r="H204" t="str">
            <v>No Data</v>
          </cell>
          <cell r="I204" t="str">
            <v>No Data</v>
          </cell>
          <cell r="J204" t="str">
            <v>No Data</v>
          </cell>
          <cell r="L204" t="str">
            <v>No Data</v>
          </cell>
          <cell r="M204" t="str">
            <v>No Data</v>
          </cell>
          <cell r="N204" t="str">
            <v>No Data</v>
          </cell>
          <cell r="O204" t="str">
            <v>No Data</v>
          </cell>
          <cell r="P204" t="str">
            <v>No Data</v>
          </cell>
          <cell r="Q204" t="str">
            <v>No Data</v>
          </cell>
          <cell r="R204" t="str">
            <v>No Data</v>
          </cell>
        </row>
        <row r="205">
          <cell r="A205" t="str">
            <v/>
          </cell>
          <cell r="B205" t="str">
            <v/>
          </cell>
          <cell r="C205" t="str">
            <v/>
          </cell>
          <cell r="D205" t="str">
            <v/>
          </cell>
          <cell r="E205" t="str">
            <v/>
          </cell>
          <cell r="F205" t="str">
            <v/>
          </cell>
          <cell r="G205" t="str">
            <v/>
          </cell>
          <cell r="H205" t="str">
            <v/>
          </cell>
          <cell r="I205" t="str">
            <v/>
          </cell>
          <cell r="J205" t="str">
            <v/>
          </cell>
          <cell r="Q205" t="str">
            <v>No Data</v>
          </cell>
          <cell r="R205" t="str">
            <v>No Data</v>
          </cell>
        </row>
        <row r="206">
          <cell r="A206" t="str">
            <v>Reimbursable Bad Debts (Excl those for Prof Services)</v>
          </cell>
          <cell r="B206" t="str">
            <v>F1966</v>
          </cell>
          <cell r="C206" t="str">
            <v>Worksheet E-3, Pt I Column 1, Line 11 Sub II</v>
          </cell>
          <cell r="D206" t="str">
            <v>No Data</v>
          </cell>
          <cell r="E206" t="str">
            <v>No Data</v>
          </cell>
          <cell r="F206" t="str">
            <v>No Data</v>
          </cell>
          <cell r="G206" t="str">
            <v>No Data</v>
          </cell>
          <cell r="H206" t="str">
            <v>No Data</v>
          </cell>
          <cell r="I206" t="str">
            <v>No Data</v>
          </cell>
          <cell r="J206" t="str">
            <v>No Data</v>
          </cell>
          <cell r="L206" t="str">
            <v>No Data</v>
          </cell>
          <cell r="M206" t="str">
            <v>No Data</v>
          </cell>
          <cell r="N206" t="str">
            <v>No Data</v>
          </cell>
          <cell r="O206" t="str">
            <v>No Data</v>
          </cell>
          <cell r="P206" t="str">
            <v>No Data</v>
          </cell>
          <cell r="Q206" t="str">
            <v>No Data</v>
          </cell>
          <cell r="R206" t="str">
            <v>No Data</v>
          </cell>
        </row>
        <row r="207">
          <cell r="A207" t="str">
            <v>Reimbursable Bad Debt Adjustment</v>
          </cell>
          <cell r="B207" t="str">
            <v>F1966A</v>
          </cell>
          <cell r="C207" t="str">
            <v>Worksheet E-3, Pt I Column 1, Line 11.01 Sub II</v>
          </cell>
          <cell r="D207" t="str">
            <v>No Data</v>
          </cell>
          <cell r="E207" t="str">
            <v>No Data</v>
          </cell>
          <cell r="F207" t="str">
            <v>No Data</v>
          </cell>
          <cell r="G207" t="str">
            <v>No Data</v>
          </cell>
          <cell r="H207" t="str">
            <v>No Data</v>
          </cell>
          <cell r="I207" t="str">
            <v>No Data</v>
          </cell>
          <cell r="J207" t="str">
            <v>No Data</v>
          </cell>
          <cell r="L207" t="str">
            <v>No Data</v>
          </cell>
          <cell r="M207" t="str">
            <v>No Data</v>
          </cell>
          <cell r="N207" t="str">
            <v>No Data</v>
          </cell>
          <cell r="O207" t="str">
            <v>No Data</v>
          </cell>
          <cell r="P207" t="str">
            <v>No Data</v>
          </cell>
          <cell r="Q207" t="str">
            <v>No Data</v>
          </cell>
          <cell r="R207" t="str">
            <v>No Data</v>
          </cell>
        </row>
        <row r="209">
          <cell r="A209" t="e">
            <v>#N/A</v>
          </cell>
          <cell r="B209" t="str">
            <v>SUB_II_COST</v>
          </cell>
          <cell r="C209" t="str">
            <v>[F1041]</v>
          </cell>
          <cell r="D209" t="str">
            <v>No Data</v>
          </cell>
          <cell r="E209" t="str">
            <v>No Data</v>
          </cell>
          <cell r="F209" t="str">
            <v>No Data</v>
          </cell>
          <cell r="G209" t="str">
            <v>No Data</v>
          </cell>
          <cell r="H209" t="str">
            <v>No Data</v>
          </cell>
          <cell r="I209" t="str">
            <v>No Data</v>
          </cell>
          <cell r="J209" t="str">
            <v>No Data</v>
          </cell>
          <cell r="L209" t="str">
            <v>No Data</v>
          </cell>
          <cell r="M209" t="str">
            <v>No Data</v>
          </cell>
          <cell r="N209" t="str">
            <v>No Data</v>
          </cell>
          <cell r="O209" t="str">
            <v>No Data</v>
          </cell>
          <cell r="P209" t="str">
            <v>No Data</v>
          </cell>
          <cell r="Q209" t="str">
            <v>No Data</v>
          </cell>
          <cell r="R209" t="str">
            <v>No Data</v>
          </cell>
        </row>
        <row r="211">
          <cell r="A211" t="str">
            <v>Total Medicare IP Operating Costs</v>
          </cell>
          <cell r="B211" t="str">
            <v>F1041</v>
          </cell>
          <cell r="C211" t="str">
            <v>Worksheet D-1, Pt I Column 1, Line 49 Sub II</v>
          </cell>
          <cell r="D211" t="str">
            <v>No Data</v>
          </cell>
          <cell r="E211" t="str">
            <v>No Data</v>
          </cell>
          <cell r="F211" t="str">
            <v>No Data</v>
          </cell>
          <cell r="G211" t="str">
            <v>No Data</v>
          </cell>
          <cell r="H211" t="str">
            <v>No Data</v>
          </cell>
          <cell r="I211" t="str">
            <v>No Data</v>
          </cell>
          <cell r="J211" t="str">
            <v>No Data</v>
          </cell>
          <cell r="L211" t="str">
            <v>No Data</v>
          </cell>
          <cell r="M211" t="str">
            <v>No Data</v>
          </cell>
          <cell r="N211" t="str">
            <v>No Data</v>
          </cell>
          <cell r="O211" t="str">
            <v>No Data</v>
          </cell>
          <cell r="P211" t="str">
            <v>No Data</v>
          </cell>
          <cell r="Q211" t="str">
            <v>No Data</v>
          </cell>
          <cell r="R211" t="str">
            <v>No Data</v>
          </cell>
        </row>
        <row r="213">
          <cell r="A213" t="e">
            <v>#N/A</v>
          </cell>
          <cell r="B213" t="str">
            <v>SUB_II_GL</v>
          </cell>
          <cell r="C213" t="str">
            <v>[SUB_II_REV]-[SUB_II_COST]</v>
          </cell>
          <cell r="D213" t="str">
            <v/>
          </cell>
          <cell r="E213" t="str">
            <v/>
          </cell>
          <cell r="F213" t="str">
            <v/>
          </cell>
          <cell r="G213" t="str">
            <v/>
          </cell>
          <cell r="H213" t="str">
            <v/>
          </cell>
          <cell r="I213" t="str">
            <v/>
          </cell>
          <cell r="J213" t="str">
            <v/>
          </cell>
          <cell r="L213" t="e">
            <v>#VALUE!</v>
          </cell>
          <cell r="M213" t="e">
            <v>#VALUE!</v>
          </cell>
          <cell r="N213" t="e">
            <v>#VALUE!</v>
          </cell>
          <cell r="O213" t="e">
            <v>#VALUE!</v>
          </cell>
          <cell r="P213" t="e">
            <v>#VALUE!</v>
          </cell>
          <cell r="Q213" t="e">
            <v>#VALUE!</v>
          </cell>
          <cell r="R213" t="e">
            <v>#VALUE!</v>
          </cell>
        </row>
        <row r="218">
          <cell r="A218" t="str">
            <v>Skilled Nursing Facility Revenue</v>
          </cell>
          <cell r="B218" t="str">
            <v>SNF_REV</v>
          </cell>
          <cell r="C218" t="str">
            <v>IIf([H109]+[H110]=0,[H111],[H109]+[H110])</v>
          </cell>
          <cell r="D218" t="str">
            <v/>
          </cell>
          <cell r="E218" t="str">
            <v/>
          </cell>
          <cell r="F218" t="str">
            <v/>
          </cell>
          <cell r="G218" t="str">
            <v/>
          </cell>
          <cell r="H218" t="str">
            <v/>
          </cell>
          <cell r="I218" t="str">
            <v/>
          </cell>
          <cell r="J218" t="str">
            <v/>
          </cell>
          <cell r="L218" t="e">
            <v>#VALUE!</v>
          </cell>
          <cell r="M218" t="e">
            <v>#VALUE!</v>
          </cell>
          <cell r="N218" t="e">
            <v>#VALUE!</v>
          </cell>
          <cell r="O218" t="e">
            <v>#VALUE!</v>
          </cell>
          <cell r="P218" t="e">
            <v>#VALUE!</v>
          </cell>
          <cell r="Q218" t="e">
            <v>#VALUE!</v>
          </cell>
          <cell r="R218" t="e">
            <v>#VALUE!</v>
          </cell>
        </row>
        <row r="220">
          <cell r="A220" t="str">
            <v>Deductibles (SNF)</v>
          </cell>
          <cell r="B220" t="str">
            <v>H109</v>
          </cell>
          <cell r="C220" t="str">
            <v>Worksheet E-3 Pt II, Column 6, Line 20</v>
          </cell>
          <cell r="D220" t="str">
            <v>No Data</v>
          </cell>
          <cell r="E220" t="str">
            <v>No Data</v>
          </cell>
          <cell r="F220" t="str">
            <v>No Data</v>
          </cell>
          <cell r="G220" t="str">
            <v>No Data</v>
          </cell>
          <cell r="H220" t="str">
            <v>No Data</v>
          </cell>
          <cell r="I220" t="str">
            <v>No Data</v>
          </cell>
          <cell r="J220" t="str">
            <v>No Data</v>
          </cell>
          <cell r="L220" t="str">
            <v>No Data</v>
          </cell>
          <cell r="M220" t="str">
            <v>No Data</v>
          </cell>
          <cell r="N220" t="str">
            <v>No Data</v>
          </cell>
          <cell r="O220" t="str">
            <v>No Data</v>
          </cell>
          <cell r="P220" t="str">
            <v>No Data</v>
          </cell>
          <cell r="Q220" t="str">
            <v>No Data</v>
          </cell>
          <cell r="R220" t="str">
            <v>No Data</v>
          </cell>
        </row>
        <row r="221">
          <cell r="A221" t="str">
            <v>Subtotal (SNF)</v>
          </cell>
          <cell r="B221" t="str">
            <v>H110</v>
          </cell>
          <cell r="C221" t="str">
            <v>Worksheet E-3 Pt II, Column 6, Line 22</v>
          </cell>
          <cell r="D221" t="str">
            <v>No Data</v>
          </cell>
          <cell r="E221" t="str">
            <v>No Data</v>
          </cell>
          <cell r="F221" t="str">
            <v>No Data</v>
          </cell>
          <cell r="G221" t="str">
            <v>No Data</v>
          </cell>
          <cell r="H221" t="str">
            <v>No Data</v>
          </cell>
          <cell r="I221" t="str">
            <v>No Data</v>
          </cell>
          <cell r="J221" t="str">
            <v>No Data</v>
          </cell>
          <cell r="L221" t="str">
            <v>No Data</v>
          </cell>
          <cell r="M221" t="str">
            <v>No Data</v>
          </cell>
          <cell r="N221" t="str">
            <v>No Data</v>
          </cell>
          <cell r="O221" t="str">
            <v>No Data</v>
          </cell>
          <cell r="P221" t="str">
            <v>No Data</v>
          </cell>
          <cell r="Q221" t="str">
            <v>No Data</v>
          </cell>
          <cell r="R221" t="str">
            <v>No Data</v>
          </cell>
        </row>
        <row r="222">
          <cell r="A222" t="str">
            <v>Lesser of Lns 30 or 31</v>
          </cell>
          <cell r="B222" t="str">
            <v>H111</v>
          </cell>
          <cell r="C222" t="str">
            <v>Worksheet E-3 Pt III, Column 2, Line 32</v>
          </cell>
          <cell r="D222" t="str">
            <v>No Data</v>
          </cell>
          <cell r="E222" t="str">
            <v>No Data</v>
          </cell>
          <cell r="F222" t="str">
            <v>No Data</v>
          </cell>
          <cell r="G222" t="str">
            <v>No Data</v>
          </cell>
          <cell r="H222" t="str">
            <v>No Data</v>
          </cell>
          <cell r="I222" t="str">
            <v>No Data</v>
          </cell>
          <cell r="J222" t="str">
            <v>No Data</v>
          </cell>
          <cell r="L222" t="str">
            <v>No Data</v>
          </cell>
          <cell r="M222" t="str">
            <v>No Data</v>
          </cell>
          <cell r="N222" t="str">
            <v>No Data</v>
          </cell>
          <cell r="O222" t="str">
            <v>No Data</v>
          </cell>
          <cell r="P222" t="str">
            <v>No Data</v>
          </cell>
          <cell r="Q222" t="str">
            <v>No Data</v>
          </cell>
          <cell r="R222" t="str">
            <v>No Data</v>
          </cell>
        </row>
        <row r="224">
          <cell r="A224" t="str">
            <v>Skilled Nursing Facility Cost</v>
          </cell>
          <cell r="B224" t="str">
            <v>SNF_COST</v>
          </cell>
          <cell r="C224" t="str">
            <v>[H47]+[H48]</v>
          </cell>
          <cell r="D224" t="str">
            <v/>
          </cell>
          <cell r="E224" t="str">
            <v/>
          </cell>
          <cell r="F224" t="str">
            <v/>
          </cell>
          <cell r="G224" t="str">
            <v/>
          </cell>
          <cell r="H224" t="str">
            <v/>
          </cell>
          <cell r="I224" t="str">
            <v/>
          </cell>
          <cell r="J224" t="str">
            <v/>
          </cell>
          <cell r="L224" t="e">
            <v>#VALUE!</v>
          </cell>
          <cell r="M224" t="e">
            <v>#VALUE!</v>
          </cell>
          <cell r="N224" t="e">
            <v>#VALUE!</v>
          </cell>
          <cell r="O224" t="e">
            <v>#VALUE!</v>
          </cell>
          <cell r="P224" t="e">
            <v>#VALUE!</v>
          </cell>
          <cell r="Q224" t="e">
            <v>#VALUE!</v>
          </cell>
          <cell r="R224" t="e">
            <v>#VALUE!</v>
          </cell>
        </row>
        <row r="226">
          <cell r="A226" t="str">
            <v>Total Pgm General IP Routine Service Costs</v>
          </cell>
          <cell r="B226" t="str">
            <v>H47</v>
          </cell>
          <cell r="C226" t="str">
            <v>Worksheet D-1, Part III Column 1, Line 70</v>
          </cell>
          <cell r="D226" t="str">
            <v>No Data</v>
          </cell>
          <cell r="E226" t="str">
            <v>No Data</v>
          </cell>
          <cell r="F226" t="str">
            <v>No Data</v>
          </cell>
          <cell r="G226" t="str">
            <v>No Data</v>
          </cell>
          <cell r="H226" t="str">
            <v>No Data</v>
          </cell>
          <cell r="I226" t="str">
            <v>No Data</v>
          </cell>
          <cell r="J226" t="str">
            <v>No Data</v>
          </cell>
          <cell r="L226" t="str">
            <v>No Data</v>
          </cell>
          <cell r="M226" t="str">
            <v>No Data</v>
          </cell>
          <cell r="N226" t="str">
            <v>No Data</v>
          </cell>
          <cell r="O226" t="str">
            <v>No Data</v>
          </cell>
          <cell r="P226" t="str">
            <v>No Data</v>
          </cell>
          <cell r="Q226" t="str">
            <v>No Data</v>
          </cell>
          <cell r="R226" t="str">
            <v>No Data</v>
          </cell>
        </row>
        <row r="227">
          <cell r="A227" t="str">
            <v>Pgm IP Ancillary Services</v>
          </cell>
          <cell r="B227" t="str">
            <v>H48</v>
          </cell>
          <cell r="C227" t="str">
            <v>Worksheet D-1, Part III Column 1, Line 80</v>
          </cell>
          <cell r="D227" t="str">
            <v>No Data</v>
          </cell>
          <cell r="E227" t="str">
            <v>No Data</v>
          </cell>
          <cell r="F227" t="str">
            <v>No Data</v>
          </cell>
          <cell r="G227" t="str">
            <v>No Data</v>
          </cell>
          <cell r="H227" t="str">
            <v>No Data</v>
          </cell>
          <cell r="I227" t="str">
            <v>No Data</v>
          </cell>
          <cell r="J227" t="str">
            <v>No Data</v>
          </cell>
          <cell r="L227" t="str">
            <v>No Data</v>
          </cell>
          <cell r="M227" t="str">
            <v>No Data</v>
          </cell>
          <cell r="N227" t="str">
            <v>No Data</v>
          </cell>
          <cell r="O227" t="str">
            <v>No Data</v>
          </cell>
          <cell r="P227" t="str">
            <v>No Data</v>
          </cell>
          <cell r="Q227" t="str">
            <v>No Data</v>
          </cell>
          <cell r="R227" t="str">
            <v>No Data</v>
          </cell>
        </row>
        <row r="229">
          <cell r="A229" t="str">
            <v>Skilled Nursing Facility Gain/Loss</v>
          </cell>
          <cell r="B229" t="str">
            <v>SNF_GL</v>
          </cell>
          <cell r="C229" t="str">
            <v>[SNF_REV]-[SNF_COST]</v>
          </cell>
          <cell r="D229" t="str">
            <v/>
          </cell>
          <cell r="E229" t="str">
            <v/>
          </cell>
          <cell r="F229" t="str">
            <v/>
          </cell>
          <cell r="G229" t="str">
            <v/>
          </cell>
          <cell r="H229" t="str">
            <v/>
          </cell>
          <cell r="I229" t="str">
            <v/>
          </cell>
          <cell r="J229" t="str">
            <v/>
          </cell>
          <cell r="L229" t="e">
            <v>#VALUE!</v>
          </cell>
          <cell r="M229" t="e">
            <v>#VALUE!</v>
          </cell>
          <cell r="N229" t="e">
            <v>#VALUE!</v>
          </cell>
          <cell r="O229" t="e">
            <v>#VALUE!</v>
          </cell>
          <cell r="P229" t="e">
            <v>#VALUE!</v>
          </cell>
          <cell r="Q229" t="e">
            <v>#VALUE!</v>
          </cell>
          <cell r="R229" t="e">
            <v>#VALUE!</v>
          </cell>
        </row>
        <row r="234">
          <cell r="A234" t="str">
            <v>Home Health Agency Revenue</v>
          </cell>
          <cell r="B234" t="str">
            <v>HHA_REV</v>
          </cell>
          <cell r="C234" t="str">
            <v>1997-1999</v>
          </cell>
          <cell r="D234" t="str">
            <v/>
          </cell>
          <cell r="E234" t="str">
            <v/>
          </cell>
          <cell r="F234" t="str">
            <v/>
          </cell>
          <cell r="G234" t="str">
            <v/>
          </cell>
          <cell r="H234" t="str">
            <v/>
          </cell>
          <cell r="I234" t="str">
            <v/>
          </cell>
          <cell r="J234" t="str">
            <v/>
          </cell>
          <cell r="L234" t="e">
            <v>#VALUE!</v>
          </cell>
          <cell r="M234" t="e">
            <v>#VALUE!</v>
          </cell>
          <cell r="N234" t="e">
            <v>#VALUE!</v>
          </cell>
          <cell r="O234" t="e">
            <v>#VALUE!</v>
          </cell>
          <cell r="P234" t="e">
            <v>#VALUE!</v>
          </cell>
          <cell r="Q234" t="e">
            <v>#VALUE!</v>
          </cell>
          <cell r="R234" t="e">
            <v>#VALUE!</v>
          </cell>
        </row>
        <row r="239">
          <cell r="A239" t="str">
            <v>Lesser of Reasonable Cost or Customary Charges-Pt A</v>
          </cell>
          <cell r="B239" t="str">
            <v>H173</v>
          </cell>
          <cell r="C239" t="str">
            <v>Worksheet H-7, Pt I Column 1, Lines 1 or 6</v>
          </cell>
          <cell r="D239" t="str">
            <v>No Data</v>
          </cell>
          <cell r="E239" t="str">
            <v>No Data</v>
          </cell>
          <cell r="F239" t="str">
            <v>No Data</v>
          </cell>
          <cell r="G239" t="str">
            <v/>
          </cell>
          <cell r="H239" t="str">
            <v/>
          </cell>
          <cell r="I239" t="str">
            <v/>
          </cell>
          <cell r="J239" t="str">
            <v/>
          </cell>
          <cell r="L239" t="str">
            <v>No Data</v>
          </cell>
          <cell r="M239" t="str">
            <v>No Data</v>
          </cell>
          <cell r="N239" t="str">
            <v>No Data</v>
          </cell>
        </row>
        <row r="240">
          <cell r="A240" t="str">
            <v>Lesser of Reasonable Cost or Customary Charges-Pt B (not subj to ded)</v>
          </cell>
          <cell r="B240" t="str">
            <v>H174</v>
          </cell>
          <cell r="C240" t="str">
            <v>Worksheet H-7, Pt I Column 2, Lines 1 or  6</v>
          </cell>
          <cell r="D240" t="str">
            <v>No Data</v>
          </cell>
          <cell r="E240" t="str">
            <v>No Data</v>
          </cell>
          <cell r="F240" t="str">
            <v>No Data</v>
          </cell>
          <cell r="G240" t="str">
            <v/>
          </cell>
          <cell r="H240" t="str">
            <v/>
          </cell>
          <cell r="I240" t="str">
            <v/>
          </cell>
          <cell r="J240" t="str">
            <v/>
          </cell>
          <cell r="L240" t="str">
            <v>No Data</v>
          </cell>
          <cell r="M240" t="str">
            <v>No Data</v>
          </cell>
          <cell r="N240" t="str">
            <v>No Data</v>
          </cell>
        </row>
        <row r="241">
          <cell r="A241" t="str">
            <v>Lesser of Reasonable Cost or Customary Charges-Pt B (subj to ded)</v>
          </cell>
          <cell r="B241" t="str">
            <v>H190</v>
          </cell>
          <cell r="C241" t="str">
            <v>Worksheet H-7, Pt I Column 3, Lines 1 or  6</v>
          </cell>
          <cell r="D241" t="str">
            <v>No Data</v>
          </cell>
          <cell r="E241" t="str">
            <v>No Data</v>
          </cell>
          <cell r="F241" t="str">
            <v>No Data</v>
          </cell>
          <cell r="G241" t="str">
            <v/>
          </cell>
          <cell r="H241" t="str">
            <v/>
          </cell>
          <cell r="I241" t="str">
            <v/>
          </cell>
          <cell r="J241" t="str">
            <v/>
          </cell>
          <cell r="L241" t="str">
            <v>No Data</v>
          </cell>
          <cell r="M241" t="str">
            <v>No Data</v>
          </cell>
          <cell r="N241" t="str">
            <v>No Data</v>
          </cell>
        </row>
        <row r="242">
          <cell r="A242" t="str">
            <v>HHA Payments - Part A Services</v>
          </cell>
          <cell r="B242" t="str">
            <v>H237</v>
          </cell>
          <cell r="C242" t="str">
            <v>Worksheet H-7, Pt II, Column 1, Line 22</v>
          </cell>
          <cell r="D242" t="str">
            <v/>
          </cell>
          <cell r="E242" t="str">
            <v/>
          </cell>
          <cell r="F242" t="str">
            <v/>
          </cell>
          <cell r="G242" t="str">
            <v>No Data</v>
          </cell>
          <cell r="H242" t="str">
            <v>No Data</v>
          </cell>
          <cell r="I242" t="str">
            <v>No Data</v>
          </cell>
          <cell r="J242" t="str">
            <v>No Data</v>
          </cell>
          <cell r="O242" t="str">
            <v>No Data</v>
          </cell>
          <cell r="P242" t="str">
            <v>No Data</v>
          </cell>
          <cell r="Q242" t="str">
            <v>No Data</v>
          </cell>
          <cell r="R242" t="str">
            <v>No Data</v>
          </cell>
        </row>
        <row r="243">
          <cell r="A243" t="str">
            <v>HHA Payments - Part B Services</v>
          </cell>
          <cell r="B243" t="str">
            <v>H238</v>
          </cell>
          <cell r="C243" t="str">
            <v>Worksheet H-7, Pt II, Column 2, Line 22</v>
          </cell>
          <cell r="D243" t="str">
            <v/>
          </cell>
          <cell r="E243" t="str">
            <v/>
          </cell>
          <cell r="F243" t="str">
            <v/>
          </cell>
          <cell r="G243" t="str">
            <v>No Data</v>
          </cell>
          <cell r="H243" t="str">
            <v>No Data</v>
          </cell>
          <cell r="I243" t="str">
            <v>No Data</v>
          </cell>
          <cell r="J243" t="str">
            <v>No Data</v>
          </cell>
          <cell r="O243" t="str">
            <v>No Data</v>
          </cell>
          <cell r="P243" t="str">
            <v>No Data</v>
          </cell>
          <cell r="Q243" t="str">
            <v>No Data</v>
          </cell>
          <cell r="R243" t="str">
            <v>No Data</v>
          </cell>
        </row>
        <row r="245">
          <cell r="A245" t="str">
            <v>Home Health Agency Cost</v>
          </cell>
          <cell r="B245" t="str">
            <v>HHA_COST</v>
          </cell>
          <cell r="C245" t="str">
            <v>[H170]+[H171]+[H172]</v>
          </cell>
          <cell r="D245" t="str">
            <v/>
          </cell>
          <cell r="E245" t="str">
            <v/>
          </cell>
          <cell r="F245" t="str">
            <v/>
          </cell>
          <cell r="G245" t="str">
            <v/>
          </cell>
          <cell r="H245" t="str">
            <v/>
          </cell>
          <cell r="I245" t="str">
            <v/>
          </cell>
          <cell r="J245" t="str">
            <v/>
          </cell>
          <cell r="L245" t="e">
            <v>#VALUE!</v>
          </cell>
          <cell r="M245" t="e">
            <v>#VALUE!</v>
          </cell>
          <cell r="N245" t="e">
            <v>#VALUE!</v>
          </cell>
          <cell r="O245" t="e">
            <v>#VALUE!</v>
          </cell>
          <cell r="P245" t="e">
            <v>#VALUE!</v>
          </cell>
          <cell r="Q245" t="e">
            <v>#VALUE!</v>
          </cell>
          <cell r="R245" t="e">
            <v>#VALUE!</v>
          </cell>
        </row>
        <row r="247">
          <cell r="A247" t="str">
            <v>Total Cost of Services</v>
          </cell>
          <cell r="B247" t="str">
            <v>H170</v>
          </cell>
          <cell r="C247" t="str">
            <v>Worksheet H-6, Pt I Cols 9+9.01+10+10.01, Line 7</v>
          </cell>
          <cell r="D247" t="str">
            <v>No Data</v>
          </cell>
          <cell r="E247" t="str">
            <v>No Data</v>
          </cell>
          <cell r="F247" t="str">
            <v>No Data</v>
          </cell>
          <cell r="G247" t="str">
            <v>No Data</v>
          </cell>
          <cell r="H247" t="str">
            <v>No Data</v>
          </cell>
          <cell r="I247" t="str">
            <v>No Data</v>
          </cell>
          <cell r="J247" t="str">
            <v>No Data</v>
          </cell>
          <cell r="L247" t="str">
            <v>No Data</v>
          </cell>
          <cell r="M247" t="str">
            <v>No Data</v>
          </cell>
          <cell r="N247" t="str">
            <v>No Data</v>
          </cell>
          <cell r="O247" t="str">
            <v>No Data</v>
          </cell>
          <cell r="P247" t="str">
            <v>No Data</v>
          </cell>
          <cell r="Q247" t="str">
            <v>No Data</v>
          </cell>
          <cell r="R247" t="str">
            <v>No Data</v>
          </cell>
        </row>
        <row r="248">
          <cell r="A248" t="str">
            <v>Cost of Medical Supplies</v>
          </cell>
          <cell r="B248" t="str">
            <v>H171</v>
          </cell>
          <cell r="C248" t="str">
            <v>Worksheet H-6, Pt I Cols 9+10+11, Line 15+15.01</v>
          </cell>
          <cell r="D248" t="str">
            <v>No Data</v>
          </cell>
          <cell r="E248" t="str">
            <v>No Data</v>
          </cell>
          <cell r="F248" t="str">
            <v>No Data</v>
          </cell>
          <cell r="G248" t="str">
            <v>No Data</v>
          </cell>
          <cell r="H248" t="str">
            <v>No Data</v>
          </cell>
          <cell r="I248" t="str">
            <v>No Data</v>
          </cell>
          <cell r="J248" t="str">
            <v>No Data</v>
          </cell>
          <cell r="L248" t="str">
            <v>No Data</v>
          </cell>
          <cell r="M248" t="str">
            <v>No Data</v>
          </cell>
          <cell r="N248" t="str">
            <v>No Data</v>
          </cell>
          <cell r="O248" t="str">
            <v>No Data</v>
          </cell>
          <cell r="P248" t="str">
            <v>No Data</v>
          </cell>
          <cell r="Q248" t="str">
            <v>No Data</v>
          </cell>
          <cell r="R248" t="str">
            <v>No Data</v>
          </cell>
        </row>
        <row r="249">
          <cell r="A249" t="str">
            <v>Cost of Drugs</v>
          </cell>
          <cell r="B249" t="str">
            <v>H172</v>
          </cell>
          <cell r="C249" t="str">
            <v>Worksheet H-6, Pt I Cols 9+10+11, Line 16+16.01</v>
          </cell>
          <cell r="D249" t="str">
            <v>No Data</v>
          </cell>
          <cell r="E249" t="str">
            <v>No Data</v>
          </cell>
          <cell r="F249" t="str">
            <v>No Data</v>
          </cell>
          <cell r="G249" t="str">
            <v>No Data</v>
          </cell>
          <cell r="H249" t="str">
            <v>No Data</v>
          </cell>
          <cell r="I249" t="str">
            <v>No Data</v>
          </cell>
          <cell r="J249" t="str">
            <v>No Data</v>
          </cell>
          <cell r="L249" t="str">
            <v>No Data</v>
          </cell>
          <cell r="M249" t="str">
            <v>No Data</v>
          </cell>
          <cell r="N249" t="str">
            <v>No Data</v>
          </cell>
          <cell r="O249" t="str">
            <v>No Data</v>
          </cell>
          <cell r="P249" t="str">
            <v>No Data</v>
          </cell>
          <cell r="Q249" t="str">
            <v>No Data</v>
          </cell>
          <cell r="R249" t="str">
            <v>No Data</v>
          </cell>
        </row>
        <row r="251">
          <cell r="A251" t="str">
            <v>Home Health Agency Gain/Loss</v>
          </cell>
          <cell r="B251" t="str">
            <v>HHA_GL</v>
          </cell>
          <cell r="C251" t="str">
            <v>[HHA_REV]-[HHA_COST]</v>
          </cell>
          <cell r="D251" t="str">
            <v/>
          </cell>
          <cell r="E251" t="str">
            <v/>
          </cell>
          <cell r="F251" t="str">
            <v/>
          </cell>
          <cell r="G251" t="str">
            <v/>
          </cell>
          <cell r="H251" t="str">
            <v/>
          </cell>
          <cell r="I251" t="str">
            <v/>
          </cell>
          <cell r="J251" t="str">
            <v/>
          </cell>
          <cell r="L251" t="e">
            <v>#VALUE!</v>
          </cell>
          <cell r="M251" t="e">
            <v>#VALUE!</v>
          </cell>
          <cell r="N251" t="e">
            <v>#VALUE!</v>
          </cell>
          <cell r="O251" t="e">
            <v>#VALUE!</v>
          </cell>
          <cell r="P251" t="e">
            <v>#VALUE!</v>
          </cell>
          <cell r="Q251" t="e">
            <v>#VALUE!</v>
          </cell>
          <cell r="R251" t="e">
            <v>#VALUE!</v>
          </cell>
        </row>
        <row r="256">
          <cell r="A256" t="str">
            <v>Swing Bed Revenue</v>
          </cell>
          <cell r="B256" t="str">
            <v>SWING_REV</v>
          </cell>
          <cell r="C256" t="str">
            <v>[H219] + [H532]</v>
          </cell>
          <cell r="D256" t="str">
            <v/>
          </cell>
          <cell r="E256" t="str">
            <v/>
          </cell>
          <cell r="F256" t="str">
            <v/>
          </cell>
          <cell r="G256" t="str">
            <v/>
          </cell>
          <cell r="H256" t="str">
            <v/>
          </cell>
          <cell r="I256" t="str">
            <v/>
          </cell>
          <cell r="J256" t="str">
            <v/>
          </cell>
          <cell r="L256" t="e">
            <v>#VALUE!</v>
          </cell>
          <cell r="M256" t="e">
            <v>#VALUE!</v>
          </cell>
          <cell r="N256" t="e">
            <v>#VALUE!</v>
          </cell>
          <cell r="O256" t="e">
            <v>#VALUE!</v>
          </cell>
          <cell r="P256" t="e">
            <v>#VALUE!</v>
          </cell>
          <cell r="Q256" t="e">
            <v>#VALUE!</v>
          </cell>
          <cell r="R256" t="e">
            <v>#VALUE!</v>
          </cell>
        </row>
        <row r="258">
          <cell r="A258" t="str">
            <v>Swing Bed Pt A Net Cost - Subtotal</v>
          </cell>
          <cell r="B258" t="str">
            <v>H219</v>
          </cell>
          <cell r="C258" t="str">
            <v>E-2, Column 1, Line 8</v>
          </cell>
          <cell r="D258" t="str">
            <v>No Data</v>
          </cell>
          <cell r="E258" t="str">
            <v>No Data</v>
          </cell>
          <cell r="F258" t="str">
            <v>No Data</v>
          </cell>
          <cell r="G258" t="str">
            <v>No Data</v>
          </cell>
          <cell r="H258" t="str">
            <v>No Data</v>
          </cell>
          <cell r="I258" t="str">
            <v>No Data</v>
          </cell>
          <cell r="J258" t="str">
            <v>No Data</v>
          </cell>
          <cell r="L258" t="str">
            <v>No Data</v>
          </cell>
          <cell r="M258" t="str">
            <v>No Data</v>
          </cell>
          <cell r="N258" t="str">
            <v>No Data</v>
          </cell>
          <cell r="O258" t="str">
            <v>No Data</v>
          </cell>
          <cell r="P258" t="str">
            <v>No Data</v>
          </cell>
          <cell r="Q258" t="str">
            <v>No Data</v>
          </cell>
          <cell r="R258" t="str">
            <v>No Data</v>
          </cell>
        </row>
        <row r="259">
          <cell r="A259" t="str">
            <v>Swing Bed Pt B Net Cost - Subtotal</v>
          </cell>
          <cell r="B259" t="str">
            <v>H532</v>
          </cell>
          <cell r="C259" t="str">
            <v>E-2, Column 2, Line 8</v>
          </cell>
          <cell r="D259" t="str">
            <v>No Data</v>
          </cell>
          <cell r="E259" t="str">
            <v>No Data</v>
          </cell>
          <cell r="F259" t="str">
            <v>No Data</v>
          </cell>
          <cell r="G259" t="str">
            <v>No Data</v>
          </cell>
          <cell r="H259" t="str">
            <v>No Data</v>
          </cell>
          <cell r="I259" t="str">
            <v>No Data</v>
          </cell>
          <cell r="J259" t="str">
            <v>No Data</v>
          </cell>
          <cell r="L259" t="str">
            <v>No Data</v>
          </cell>
          <cell r="M259" t="str">
            <v>No Data</v>
          </cell>
          <cell r="N259" t="str">
            <v>No Data</v>
          </cell>
          <cell r="O259" t="str">
            <v>No Data</v>
          </cell>
          <cell r="P259" t="str">
            <v>No Data</v>
          </cell>
          <cell r="Q259" t="str">
            <v>No Data</v>
          </cell>
          <cell r="R259" t="str">
            <v>No Data</v>
          </cell>
        </row>
        <row r="261">
          <cell r="A261" t="str">
            <v>Swing Bed Cost</v>
          </cell>
          <cell r="B261" t="str">
            <v>SWING_COST</v>
          </cell>
          <cell r="D261" t="str">
            <v/>
          </cell>
          <cell r="E261" t="str">
            <v/>
          </cell>
          <cell r="F261" t="str">
            <v/>
          </cell>
          <cell r="G261" t="str">
            <v/>
          </cell>
          <cell r="H261" t="str">
            <v/>
          </cell>
          <cell r="I261" t="str">
            <v/>
          </cell>
          <cell r="J261" t="str">
            <v/>
          </cell>
          <cell r="L261" t="e">
            <v>#VALUE!</v>
          </cell>
          <cell r="M261" t="e">
            <v>#VALUE!</v>
          </cell>
          <cell r="N261" t="e">
            <v>#VALUE!</v>
          </cell>
          <cell r="O261" t="e">
            <v>#VALUE!</v>
          </cell>
          <cell r="P261" t="e">
            <v>#VALUE!</v>
          </cell>
          <cell r="Q261" t="e">
            <v>#VALUE!</v>
          </cell>
          <cell r="R261" t="e">
            <v>#VALUE!</v>
          </cell>
        </row>
        <row r="281">
          <cell r="A281" t="str">
            <v>Swing Bed Gain/Loss</v>
          </cell>
          <cell r="B281" t="str">
            <v>SWING_GL</v>
          </cell>
          <cell r="C281" t="str">
            <v>[SWING_REV]-[SWING_COST]</v>
          </cell>
          <cell r="D281" t="str">
            <v/>
          </cell>
          <cell r="E281" t="str">
            <v/>
          </cell>
          <cell r="F281" t="str">
            <v/>
          </cell>
          <cell r="G281" t="str">
            <v/>
          </cell>
          <cell r="H281" t="str">
            <v/>
          </cell>
          <cell r="I281" t="str">
            <v/>
          </cell>
          <cell r="J281" t="str">
            <v/>
          </cell>
          <cell r="L281" t="e">
            <v>#VALUE!</v>
          </cell>
          <cell r="M281" t="e">
            <v>#VALUE!</v>
          </cell>
          <cell r="N281" t="e">
            <v>#VALUE!</v>
          </cell>
          <cell r="O281" t="e">
            <v>#VALUE!</v>
          </cell>
          <cell r="P281" t="e">
            <v>#VALUE!</v>
          </cell>
          <cell r="Q281" t="e">
            <v>#VALUE!</v>
          </cell>
          <cell r="R281" t="e">
            <v>#VALUE!</v>
          </cell>
        </row>
        <row r="283">
          <cell r="A283" t="str">
            <v>Swing Bed Medicare Margin</v>
          </cell>
          <cell r="B283" t="str">
            <v>SWING_MGN</v>
          </cell>
          <cell r="C283" t="str">
            <v>[SWING_GL]/[SWING_REV]</v>
          </cell>
          <cell r="D283" t="str">
            <v/>
          </cell>
          <cell r="E283" t="str">
            <v/>
          </cell>
          <cell r="F283" t="str">
            <v/>
          </cell>
          <cell r="G283" t="str">
            <v/>
          </cell>
          <cell r="H283" t="str">
            <v/>
          </cell>
          <cell r="I283" t="str">
            <v/>
          </cell>
          <cell r="J283" t="str">
            <v/>
          </cell>
          <cell r="L283" t="e">
            <v>#VALUE!</v>
          </cell>
          <cell r="M283" t="e">
            <v>#VALUE!</v>
          </cell>
          <cell r="N283" t="e">
            <v>#VALUE!</v>
          </cell>
          <cell r="O283" t="e">
            <v>#VALUE!</v>
          </cell>
          <cell r="P283" t="e">
            <v>#VALUE!</v>
          </cell>
          <cell r="Q283" t="e">
            <v>#VALUE!</v>
          </cell>
          <cell r="R283" t="e">
            <v>#VALUE!</v>
          </cell>
        </row>
        <row r="286">
          <cell r="A286" t="str">
            <v>Inpatient Revenue Net of Disproportionate Share Payments (DSH)</v>
          </cell>
          <cell r="B286" t="str">
            <v>INP_REV_NODSH</v>
          </cell>
          <cell r="C286" t="str">
            <v>[IP_REV]-[F1821]</v>
          </cell>
          <cell r="D286" t="str">
            <v/>
          </cell>
          <cell r="E286" t="str">
            <v/>
          </cell>
          <cell r="F286" t="str">
            <v/>
          </cell>
          <cell r="G286" t="str">
            <v/>
          </cell>
          <cell r="H286" t="str">
            <v/>
          </cell>
          <cell r="I286" t="str">
            <v/>
          </cell>
          <cell r="J286" t="str">
            <v/>
          </cell>
          <cell r="L286" t="e">
            <v>#VALUE!</v>
          </cell>
          <cell r="M286" t="e">
            <v>#VALUE!</v>
          </cell>
          <cell r="N286" t="e">
            <v>#VALUE!</v>
          </cell>
          <cell r="O286" t="e">
            <v>#VALUE!</v>
          </cell>
          <cell r="P286" t="e">
            <v>#VALUE!</v>
          </cell>
          <cell r="Q286" t="e">
            <v>#VALUE!</v>
          </cell>
          <cell r="R286" t="e">
            <v>#VALUE!</v>
          </cell>
        </row>
        <row r="289">
          <cell r="A289" t="str">
            <v>Disproportionate Share Adjustment</v>
          </cell>
          <cell r="B289" t="str">
            <v>F1821</v>
          </cell>
          <cell r="C289" t="str">
            <v>Worksheet E, Pt A Column 1, Line 4.04</v>
          </cell>
          <cell r="D289" t="str">
            <v>No Data</v>
          </cell>
          <cell r="E289" t="str">
            <v>No Data</v>
          </cell>
          <cell r="F289" t="str">
            <v>No Data</v>
          </cell>
          <cell r="G289" t="str">
            <v>No Data</v>
          </cell>
          <cell r="H289" t="str">
            <v>No Data</v>
          </cell>
          <cell r="I289" t="str">
            <v>No Data</v>
          </cell>
          <cell r="J289" t="str">
            <v>No Data</v>
          </cell>
          <cell r="L289" t="str">
            <v>No Data</v>
          </cell>
          <cell r="M289" t="str">
            <v>No Data</v>
          </cell>
          <cell r="N289" t="str">
            <v>No Data</v>
          </cell>
          <cell r="O289" t="str">
            <v>No Data</v>
          </cell>
          <cell r="P289" t="str">
            <v>No Data</v>
          </cell>
          <cell r="Q289" t="str">
            <v>No Data</v>
          </cell>
          <cell r="R289" t="str">
            <v>No Data</v>
          </cell>
        </row>
        <row r="291">
          <cell r="A291" t="str">
            <v>Inpatient Gain/Loss Net of DSH</v>
          </cell>
          <cell r="B291" t="str">
            <v>INP_GL_NODSH</v>
          </cell>
          <cell r="C291" t="str">
            <v>[INP_REV_NODSH]-[INP_COST]</v>
          </cell>
          <cell r="D291" t="str">
            <v/>
          </cell>
          <cell r="E291" t="str">
            <v/>
          </cell>
          <cell r="F291" t="str">
            <v/>
          </cell>
          <cell r="G291" t="str">
            <v/>
          </cell>
          <cell r="H291" t="str">
            <v/>
          </cell>
          <cell r="I291" t="str">
            <v/>
          </cell>
          <cell r="J291" t="str">
            <v/>
          </cell>
          <cell r="L291" t="e">
            <v>#VALUE!</v>
          </cell>
          <cell r="M291" t="e">
            <v>#VALUE!</v>
          </cell>
          <cell r="N291" t="e">
            <v>#VALUE!</v>
          </cell>
          <cell r="O291" t="e">
            <v>#VALUE!</v>
          </cell>
          <cell r="P291" t="e">
            <v>#VALUE!</v>
          </cell>
          <cell r="Q291" t="e">
            <v>#VALUE!</v>
          </cell>
          <cell r="R291" t="e">
            <v>#VALUE!</v>
          </cell>
        </row>
        <row r="296">
          <cell r="A296" t="str">
            <v>Inpatient Revenue Net of DSH Payments with IME Payments @2.7%</v>
          </cell>
          <cell r="B296" t="str">
            <v>INP_REV_NODSH_IME2.7</v>
          </cell>
          <cell r="C296" t="str">
            <v>[INP_REV] -[F1821] - [IME_FFS] + [IME_ADJ_27]</v>
          </cell>
          <cell r="D296" t="str">
            <v/>
          </cell>
          <cell r="E296" t="str">
            <v/>
          </cell>
          <cell r="F296" t="str">
            <v/>
          </cell>
          <cell r="G296" t="str">
            <v/>
          </cell>
          <cell r="H296" t="str">
            <v/>
          </cell>
          <cell r="I296" t="str">
            <v/>
          </cell>
          <cell r="J296" t="str">
            <v/>
          </cell>
          <cell r="L296" t="e">
            <v>#VALUE!</v>
          </cell>
          <cell r="M296" t="e">
            <v>#VALUE!</v>
          </cell>
          <cell r="N296" t="e">
            <v>#VALUE!</v>
          </cell>
          <cell r="O296" t="e">
            <v>#VALUE!</v>
          </cell>
          <cell r="P296" t="e">
            <v>#VALUE!</v>
          </cell>
          <cell r="Q296" t="e">
            <v>#VALUE!</v>
          </cell>
          <cell r="R296" t="e">
            <v>#VALUE!</v>
          </cell>
        </row>
        <row r="300">
          <cell r="A300" t="str">
            <v>IME Adjustment</v>
          </cell>
          <cell r="B300" t="str">
            <v>F1820</v>
          </cell>
          <cell r="C300" t="str">
            <v>Worksheet E, Pt A Column 1, Line 3.03+3.24</v>
          </cell>
          <cell r="D300" t="str">
            <v>No Data</v>
          </cell>
          <cell r="E300" t="str">
            <v>No Data</v>
          </cell>
          <cell r="F300" t="str">
            <v>No Data</v>
          </cell>
          <cell r="G300" t="str">
            <v>No Data</v>
          </cell>
          <cell r="H300" t="str">
            <v>No Data</v>
          </cell>
          <cell r="I300" t="str">
            <v>No Data</v>
          </cell>
          <cell r="J300" t="str">
            <v>No Data</v>
          </cell>
          <cell r="L300" t="str">
            <v>No Data</v>
          </cell>
          <cell r="M300" t="str">
            <v>No Data</v>
          </cell>
          <cell r="N300" t="str">
            <v>No Data</v>
          </cell>
          <cell r="O300" t="str">
            <v>No Data</v>
          </cell>
          <cell r="P300" t="str">
            <v>No Data</v>
          </cell>
          <cell r="Q300" t="str">
            <v>No Data</v>
          </cell>
          <cell r="R300" t="str">
            <v>No Data</v>
          </cell>
        </row>
        <row r="301">
          <cell r="A301" t="str">
            <v>IME Adjustment Fee for Service Only</v>
          </cell>
          <cell r="B301" t="str">
            <v>IME_FFS</v>
          </cell>
          <cell r="C301" t="str">
            <v>F1820 - FORMULA T</v>
          </cell>
          <cell r="D301" t="str">
            <v/>
          </cell>
          <cell r="E301" t="str">
            <v/>
          </cell>
          <cell r="F301" t="str">
            <v/>
          </cell>
          <cell r="G301" t="str">
            <v/>
          </cell>
          <cell r="H301" t="str">
            <v/>
          </cell>
          <cell r="I301" t="str">
            <v/>
          </cell>
          <cell r="J301" t="str">
            <v/>
          </cell>
          <cell r="L301" t="e">
            <v>#VALUE!</v>
          </cell>
          <cell r="M301" t="e">
            <v>#VALUE!</v>
          </cell>
          <cell r="N301" t="e">
            <v>#VALUE!</v>
          </cell>
          <cell r="O301" t="e">
            <v>#VALUE!</v>
          </cell>
          <cell r="P301" t="e">
            <v>#VALUE!</v>
          </cell>
          <cell r="Q301" t="e">
            <v>#VALUE!</v>
          </cell>
          <cell r="R301" t="e">
            <v>#VALUE!</v>
          </cell>
        </row>
        <row r="302">
          <cell r="B302" t="str">
            <v>IME_ADJ_27</v>
          </cell>
        </row>
        <row r="306">
          <cell r="A306" t="str">
            <v>Inlier and Simulated Managed Care Payments Eligible for IME Adjsutment</v>
          </cell>
          <cell r="B306" t="str">
            <v>INLIER_SIM_MC_PMTS</v>
          </cell>
          <cell r="C306" t="str">
            <v>F1818H1 + (MCpct_103 * F1819AH1) + F1818H2 + (MCpct_104 * F1819AH2) + F1818H3 + (MCpct_105 * F1819AH3)</v>
          </cell>
          <cell r="D306" t="str">
            <v/>
          </cell>
          <cell r="E306" t="str">
            <v/>
          </cell>
          <cell r="F306" t="str">
            <v/>
          </cell>
          <cell r="G306" t="str">
            <v/>
          </cell>
          <cell r="H306" t="str">
            <v/>
          </cell>
          <cell r="I306" t="str">
            <v/>
          </cell>
          <cell r="J306" t="str">
            <v/>
          </cell>
          <cell r="L306" t="e">
            <v>#VALUE!</v>
          </cell>
          <cell r="M306" t="e">
            <v>#VALUE!</v>
          </cell>
          <cell r="N306" t="e">
            <v>#VALUE!</v>
          </cell>
          <cell r="O306" t="e">
            <v>#VALUE!</v>
          </cell>
          <cell r="P306" t="e">
            <v>#VALUE!</v>
          </cell>
          <cell r="Q306" t="e">
            <v>#VALUE!</v>
          </cell>
          <cell r="R306" t="e">
            <v>#VALUE!</v>
          </cell>
        </row>
        <row r="310">
          <cell r="A310" t="str">
            <v>Simulated DRG Payments * Phase in Percentage for IME</v>
          </cell>
          <cell r="B310" t="str">
            <v>SIM_MC_PMTS</v>
          </cell>
          <cell r="C310" t="str">
            <v>(MCpct_103 * F1819AH1) + (MCpct_104 * F1819AH2) + (MCpct_105 * F1819AH3) + (H319 * MCpct_103)</v>
          </cell>
          <cell r="D310" t="str">
            <v/>
          </cell>
          <cell r="E310" t="str">
            <v/>
          </cell>
          <cell r="F310" t="str">
            <v/>
          </cell>
          <cell r="G310" t="str">
            <v/>
          </cell>
          <cell r="H310" t="str">
            <v/>
          </cell>
          <cell r="I310" t="str">
            <v/>
          </cell>
          <cell r="J310" t="str">
            <v/>
          </cell>
          <cell r="L310" t="e">
            <v>#VALUE!</v>
          </cell>
          <cell r="M310" t="e">
            <v>#VALUE!</v>
          </cell>
          <cell r="N310" t="e">
            <v>#VALUE!</v>
          </cell>
          <cell r="O310" t="e">
            <v>#VALUE!</v>
          </cell>
          <cell r="P310" t="e">
            <v>#VALUE!</v>
          </cell>
          <cell r="Q310" t="e">
            <v>#VALUE!</v>
          </cell>
          <cell r="R310" t="e">
            <v>#VALUE!</v>
          </cell>
        </row>
        <row r="312">
          <cell r="A312" t="str">
            <v>DRG Payments-Other than Outliers Before October 1</v>
          </cell>
          <cell r="B312" t="str">
            <v>F1818H1</v>
          </cell>
          <cell r="C312" t="str">
            <v>Worksheet E, Pt A Column 1, Line 1</v>
          </cell>
          <cell r="D312" t="str">
            <v>No Data</v>
          </cell>
          <cell r="E312" t="str">
            <v>No Data</v>
          </cell>
          <cell r="F312" t="str">
            <v>No Data</v>
          </cell>
          <cell r="G312" t="str">
            <v>No Data</v>
          </cell>
          <cell r="H312" t="str">
            <v>No Data</v>
          </cell>
          <cell r="I312" t="str">
            <v>No Data</v>
          </cell>
          <cell r="J312" t="str">
            <v>No Data</v>
          </cell>
          <cell r="L312" t="str">
            <v>No Data</v>
          </cell>
          <cell r="M312" t="str">
            <v>No Data</v>
          </cell>
          <cell r="N312" t="str">
            <v>No Data</v>
          </cell>
          <cell r="O312" t="str">
            <v>No Data</v>
          </cell>
          <cell r="P312" t="str">
            <v>No Data</v>
          </cell>
          <cell r="Q312" t="str">
            <v>No Data</v>
          </cell>
          <cell r="R312" t="str">
            <v>No Data</v>
          </cell>
        </row>
        <row r="313">
          <cell r="A313" t="str">
            <v>Outlier Payments - Prior to October 1, 1997</v>
          </cell>
          <cell r="B313" t="str">
            <v>F1819H1</v>
          </cell>
          <cell r="C313" t="str">
            <v>Worksheet E, Pt A, Column 1, Line 2</v>
          </cell>
          <cell r="D313" t="str">
            <v>No Data</v>
          </cell>
          <cell r="E313" t="str">
            <v/>
          </cell>
          <cell r="F313" t="str">
            <v/>
          </cell>
          <cell r="G313" t="str">
            <v/>
          </cell>
          <cell r="H313" t="str">
            <v/>
          </cell>
          <cell r="I313" t="str">
            <v/>
          </cell>
          <cell r="J313" t="str">
            <v/>
          </cell>
          <cell r="L313" t="str">
            <v>No Data</v>
          </cell>
        </row>
        <row r="314">
          <cell r="A314" t="str">
            <v>DRG Payments-Other than Outliers (10/1=&lt;X&lt;1/1)</v>
          </cell>
          <cell r="B314" t="str">
            <v>F1818H2</v>
          </cell>
          <cell r="C314" t="str">
            <v>Worksheet E, Pt A Column 1, Line 1.01</v>
          </cell>
          <cell r="D314" t="str">
            <v>No Data</v>
          </cell>
          <cell r="E314" t="str">
            <v>No Data</v>
          </cell>
          <cell r="F314" t="str">
            <v>No Data</v>
          </cell>
          <cell r="G314" t="str">
            <v>No Data</v>
          </cell>
          <cell r="H314" t="str">
            <v>No Data</v>
          </cell>
          <cell r="I314" t="str">
            <v>No Data</v>
          </cell>
          <cell r="J314" t="str">
            <v>No Data</v>
          </cell>
          <cell r="L314" t="str">
            <v>No Data</v>
          </cell>
          <cell r="M314" t="str">
            <v>No Data</v>
          </cell>
          <cell r="N314" t="str">
            <v>No Data</v>
          </cell>
          <cell r="O314" t="str">
            <v>No Data</v>
          </cell>
          <cell r="P314" t="str">
            <v>No Data</v>
          </cell>
          <cell r="Q314" t="str">
            <v>No Data</v>
          </cell>
          <cell r="R314" t="str">
            <v>No Data</v>
          </cell>
        </row>
        <row r="315">
          <cell r="A315" t="str">
            <v>DRG Payments-Other than Outliers On or After January 1</v>
          </cell>
          <cell r="B315" t="str">
            <v>F1818H3</v>
          </cell>
          <cell r="C315" t="str">
            <v>Worksheet E, Pt A Column 1, Line 1.02</v>
          </cell>
          <cell r="D315" t="str">
            <v>No Data</v>
          </cell>
          <cell r="E315" t="str">
            <v>No Data</v>
          </cell>
          <cell r="F315" t="str">
            <v>No Data</v>
          </cell>
          <cell r="G315" t="str">
            <v>No Data</v>
          </cell>
          <cell r="H315" t="str">
            <v>No Data</v>
          </cell>
          <cell r="I315" t="str">
            <v>No Data</v>
          </cell>
          <cell r="J315" t="str">
            <v>No Data</v>
          </cell>
          <cell r="L315" t="str">
            <v>No Data</v>
          </cell>
          <cell r="M315" t="str">
            <v>No Data</v>
          </cell>
          <cell r="N315" t="str">
            <v>No Data</v>
          </cell>
          <cell r="O315" t="str">
            <v>No Data</v>
          </cell>
          <cell r="P315" t="str">
            <v>No Data</v>
          </cell>
          <cell r="Q315" t="str">
            <v>No Data</v>
          </cell>
          <cell r="R315" t="str">
            <v>No Data</v>
          </cell>
        </row>
        <row r="318">
          <cell r="A318" t="str">
            <v>Payments for Managed Care Patients Prior to 10/1</v>
          </cell>
          <cell r="B318" t="str">
            <v>F1819AH1</v>
          </cell>
          <cell r="C318" t="str">
            <v>Worksheet E, Pt A Column 1, Line 1.03</v>
          </cell>
          <cell r="D318" t="str">
            <v>No Data</v>
          </cell>
          <cell r="E318" t="str">
            <v>No Data</v>
          </cell>
          <cell r="F318" t="str">
            <v>No Data</v>
          </cell>
          <cell r="G318" t="str">
            <v>No Data</v>
          </cell>
          <cell r="H318" t="str">
            <v>No Data</v>
          </cell>
          <cell r="I318" t="str">
            <v>No Data</v>
          </cell>
          <cell r="J318" t="str">
            <v>No Data</v>
          </cell>
          <cell r="L318" t="str">
            <v>No Data</v>
          </cell>
          <cell r="M318" t="str">
            <v>No Data</v>
          </cell>
          <cell r="N318" t="str">
            <v>No Data</v>
          </cell>
          <cell r="O318" t="str">
            <v>No Data</v>
          </cell>
          <cell r="P318" t="str">
            <v>No Data</v>
          </cell>
          <cell r="Q318" t="str">
            <v>No Data</v>
          </cell>
          <cell r="R318" t="str">
            <v>No Data</v>
          </cell>
        </row>
        <row r="319">
          <cell r="A319" t="str">
            <v>Payments for Managed Care Patients (10/1=&lt;X&lt;1/1)</v>
          </cell>
          <cell r="B319" t="str">
            <v>F1819AH2</v>
          </cell>
          <cell r="C319" t="str">
            <v>Worksheet E, Pt A Column 1, Line 1.04</v>
          </cell>
          <cell r="D319" t="str">
            <v>No Data</v>
          </cell>
          <cell r="E319" t="str">
            <v>No Data</v>
          </cell>
          <cell r="F319" t="str">
            <v>No Data</v>
          </cell>
          <cell r="G319" t="str">
            <v>No Data</v>
          </cell>
          <cell r="H319" t="str">
            <v>No Data</v>
          </cell>
          <cell r="I319" t="str">
            <v>No Data</v>
          </cell>
          <cell r="J319" t="str">
            <v>No Data</v>
          </cell>
          <cell r="L319" t="str">
            <v>No Data</v>
          </cell>
          <cell r="M319" t="str">
            <v>No Data</v>
          </cell>
          <cell r="N319" t="str">
            <v>No Data</v>
          </cell>
          <cell r="O319" t="str">
            <v>No Data</v>
          </cell>
          <cell r="P319" t="str">
            <v>No Data</v>
          </cell>
          <cell r="Q319" t="str">
            <v>No Data</v>
          </cell>
          <cell r="R319" t="str">
            <v>No Data</v>
          </cell>
        </row>
        <row r="320">
          <cell r="A320" t="str">
            <v>Payments for Managed Care Patients On or After January 1</v>
          </cell>
          <cell r="B320" t="str">
            <v>F1819AH3</v>
          </cell>
          <cell r="C320" t="str">
            <v>Worksheet E, Pt A Column 1, Line 1.05</v>
          </cell>
          <cell r="D320" t="str">
            <v>No Data</v>
          </cell>
          <cell r="E320" t="str">
            <v>No Data</v>
          </cell>
          <cell r="F320" t="str">
            <v>No Data</v>
          </cell>
          <cell r="G320" t="str">
            <v>No Data</v>
          </cell>
          <cell r="H320" t="str">
            <v>No Data</v>
          </cell>
          <cell r="I320" t="str">
            <v>No Data</v>
          </cell>
          <cell r="J320" t="str">
            <v>No Data</v>
          </cell>
          <cell r="L320" t="str">
            <v>No Data</v>
          </cell>
          <cell r="M320" t="str">
            <v>No Data</v>
          </cell>
          <cell r="N320" t="str">
            <v>No Data</v>
          </cell>
          <cell r="O320" t="str">
            <v>No Data</v>
          </cell>
          <cell r="P320" t="str">
            <v>No Data</v>
          </cell>
          <cell r="Q320" t="str">
            <v>No Data</v>
          </cell>
          <cell r="R320" t="str">
            <v>No Data</v>
          </cell>
        </row>
        <row r="323">
          <cell r="A323" t="str">
            <v>% of Managed Care simulated payments for IME prior to 10/1</v>
          </cell>
          <cell r="B323" t="str">
            <v>MCpct_103</v>
          </cell>
          <cell r="C323" t="str">
            <v>Phased-in percent of managed care IME payments</v>
          </cell>
          <cell r="D323" t="str">
            <v>No Data</v>
          </cell>
          <cell r="E323" t="str">
            <v>No Data</v>
          </cell>
          <cell r="F323" t="str">
            <v>No Data</v>
          </cell>
          <cell r="G323" t="str">
            <v>No Data</v>
          </cell>
          <cell r="H323" t="str">
            <v>No Data</v>
          </cell>
          <cell r="I323" t="str">
            <v>No Data</v>
          </cell>
          <cell r="J323" t="str">
            <v>No Data</v>
          </cell>
          <cell r="L323" t="str">
            <v>No Data</v>
          </cell>
          <cell r="M323" t="str">
            <v>No Data</v>
          </cell>
          <cell r="N323" t="str">
            <v>No Data</v>
          </cell>
          <cell r="O323" t="str">
            <v>No Data</v>
          </cell>
          <cell r="P323" t="str">
            <v>No Data</v>
          </cell>
          <cell r="Q323" t="str">
            <v>No Data</v>
          </cell>
          <cell r="R323" t="str">
            <v>No Data</v>
          </cell>
        </row>
        <row r="324">
          <cell r="A324" t="str">
            <v>% of Managed Care simulated payments for IME after 10/1 and before 1/1</v>
          </cell>
          <cell r="B324" t="str">
            <v>MCpct_104</v>
          </cell>
          <cell r="C324" t="str">
            <v>Phased-in percent of managed care IME payments</v>
          </cell>
          <cell r="D324" t="str">
            <v>No Data</v>
          </cell>
          <cell r="E324" t="str">
            <v>No Data</v>
          </cell>
          <cell r="F324" t="str">
            <v>No Data</v>
          </cell>
          <cell r="G324" t="str">
            <v>No Data</v>
          </cell>
          <cell r="H324" t="str">
            <v>No Data</v>
          </cell>
          <cell r="I324" t="str">
            <v>No Data</v>
          </cell>
          <cell r="J324" t="str">
            <v>No Data</v>
          </cell>
          <cell r="L324" t="str">
            <v>No Data</v>
          </cell>
          <cell r="M324" t="str">
            <v>No Data</v>
          </cell>
          <cell r="N324" t="str">
            <v>No Data</v>
          </cell>
          <cell r="O324" t="str">
            <v>No Data</v>
          </cell>
          <cell r="P324" t="str">
            <v>No Data</v>
          </cell>
          <cell r="Q324" t="str">
            <v>No Data</v>
          </cell>
          <cell r="R324" t="str">
            <v>No Data</v>
          </cell>
        </row>
        <row r="325">
          <cell r="A325" t="str">
            <v>% of Managed Care simulated payments for IME on and after 1/1, but before 10/1</v>
          </cell>
          <cell r="B325" t="str">
            <v>MCpct_105</v>
          </cell>
          <cell r="C325" t="str">
            <v>Phased-in percent of managed care IME payments</v>
          </cell>
          <cell r="D325" t="str">
            <v>No Data</v>
          </cell>
          <cell r="E325" t="str">
            <v>No Data</v>
          </cell>
          <cell r="F325" t="str">
            <v>No Data</v>
          </cell>
          <cell r="G325" t="str">
            <v>No Data</v>
          </cell>
          <cell r="H325" t="str">
            <v>No Data</v>
          </cell>
          <cell r="I325" t="str">
            <v>No Data</v>
          </cell>
          <cell r="J325" t="str">
            <v>No Data</v>
          </cell>
          <cell r="L325" t="str">
            <v>No Data</v>
          </cell>
          <cell r="M325" t="str">
            <v>No Data</v>
          </cell>
          <cell r="N325" t="str">
            <v>No Data</v>
          </cell>
          <cell r="O325" t="str">
            <v>No Data</v>
          </cell>
          <cell r="P325" t="str">
            <v>No Data</v>
          </cell>
          <cell r="Q325" t="str">
            <v>No Data</v>
          </cell>
          <cell r="R325" t="str">
            <v>No Data</v>
          </cell>
        </row>
        <row r="328">
          <cell r="A328" t="str">
            <v>IME Adjustment Factor @ 2.7%</v>
          </cell>
          <cell r="B328" t="str">
            <v xml:space="preserve">H236 </v>
          </cell>
          <cell r="C328" t="str">
            <v xml:space="preserve"> .67*((1+IRB)^.405-1)</v>
          </cell>
          <cell r="D328" t="str">
            <v/>
          </cell>
          <cell r="E328" t="str">
            <v/>
          </cell>
          <cell r="F328" t="str">
            <v/>
          </cell>
          <cell r="G328" t="str">
            <v/>
          </cell>
          <cell r="H328" t="str">
            <v/>
          </cell>
          <cell r="I328" t="str">
            <v/>
          </cell>
          <cell r="J328" t="str">
            <v/>
          </cell>
          <cell r="L328" t="e">
            <v>#N/A</v>
          </cell>
          <cell r="M328" t="e">
            <v>#VALUE!</v>
          </cell>
          <cell r="N328" t="e">
            <v>#VALUE!</v>
          </cell>
          <cell r="O328" t="e">
            <v>#VALUE!</v>
          </cell>
          <cell r="P328" t="e">
            <v>#VALUE!</v>
          </cell>
          <cell r="Q328" t="e">
            <v>#VALUE!</v>
          </cell>
          <cell r="R328" t="e">
            <v>#VALUE!</v>
          </cell>
        </row>
        <row r="329">
          <cell r="C329" t="str">
            <v>Worksheet E, Pt A Column 1, Line 3.20</v>
          </cell>
        </row>
        <row r="331">
          <cell r="A331" t="str">
            <v>Inpatient Gain/Loss Net of DSH Payments with IME Payments @2.7%</v>
          </cell>
          <cell r="B331" t="str">
            <v>INP_GL_NODSH_IME2.7</v>
          </cell>
          <cell r="C331" t="str">
            <v>[INP_REV_NODSH_IME2.7]-[INP_COST]</v>
          </cell>
          <cell r="D331" t="str">
            <v/>
          </cell>
          <cell r="E331" t="str">
            <v/>
          </cell>
          <cell r="F331" t="str">
            <v/>
          </cell>
          <cell r="G331" t="str">
            <v/>
          </cell>
          <cell r="H331" t="str">
            <v/>
          </cell>
          <cell r="I331" t="str">
            <v/>
          </cell>
          <cell r="J331" t="str">
            <v/>
          </cell>
          <cell r="L331" t="e">
            <v>#VALUE!</v>
          </cell>
          <cell r="M331" t="e">
            <v>#VALUE!</v>
          </cell>
          <cell r="N331" t="e">
            <v>#VALUE!</v>
          </cell>
          <cell r="O331" t="e">
            <v>#VALUE!</v>
          </cell>
          <cell r="P331" t="e">
            <v>#VALUE!</v>
          </cell>
          <cell r="Q331" t="e">
            <v>#VALUE!</v>
          </cell>
          <cell r="R331" t="e">
            <v>#VALUE!</v>
          </cell>
        </row>
      </sheetData>
      <sheetData sheetId="6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/>
      <sheetData sheetId="15" refreshError="1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-1"/>
      <sheetName val="Report-2_State"/>
      <sheetName val="Report-3_State"/>
      <sheetName val="Report-4_State"/>
      <sheetName val="Report-5_US"/>
      <sheetName val="97-07_ManagedCareData_State"/>
      <sheetName val="97-07_ManagedCareData_County"/>
      <sheetName val="97-07_ManagedCareData_State-2"/>
      <sheetName val="97_ManagedCareData"/>
      <sheetName val="98_ManagedCareData"/>
      <sheetName val="99_ManagedCareData"/>
      <sheetName val="00_ManagedCareData"/>
      <sheetName val="01_ManagedCareData"/>
      <sheetName val="02_ManagedCareData"/>
      <sheetName val="03_ManagedCareData"/>
      <sheetName val="04_ManagedCareData"/>
      <sheetName val="05_ManagedCareData"/>
      <sheetName val="06_ManagedCareData"/>
      <sheetName val="07_ManagedCareData"/>
      <sheetName val="table 2.5"/>
      <sheetName val="2002Base-HospitalPriceIndex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>
        <row r="4">
          <cell r="B4" t="str">
            <v>Table 2.5</v>
          </cell>
        </row>
        <row r="5">
          <cell r="B5" t="str">
            <v>Medicare Enrollment: Hospital Insurance and/or Supplementary Medical Insurance for Total,</v>
          </cell>
        </row>
        <row r="6">
          <cell r="B6" t="str">
            <v>Fee-for-Service, and Managed Care Enrollees by Area of Residence, as of July 1, 2004</v>
          </cell>
        </row>
        <row r="7">
          <cell r="F7" t="str">
            <v xml:space="preserve">    Type of Coverage</v>
          </cell>
        </row>
        <row r="8">
          <cell r="D8" t="str">
            <v>Hospital Insurance and/or</v>
          </cell>
        </row>
        <row r="9">
          <cell r="D9" t="str">
            <v>Supplementary</v>
          </cell>
          <cell r="P9" t="str">
            <v>Supplementary</v>
          </cell>
        </row>
        <row r="10">
          <cell r="D10" t="str">
            <v>Medical Insurance</v>
          </cell>
          <cell r="J10" t="str">
            <v>Hospital Insurance</v>
          </cell>
          <cell r="P10" t="str">
            <v>Medical Insurance</v>
          </cell>
        </row>
        <row r="11">
          <cell r="F11" t="str">
            <v>Fee-for-</v>
          </cell>
          <cell r="H11" t="str">
            <v>Managed</v>
          </cell>
          <cell r="L11" t="str">
            <v>Fee-for-</v>
          </cell>
          <cell r="N11" t="str">
            <v>Managed</v>
          </cell>
          <cell r="R11" t="str">
            <v>Fee-for-</v>
          </cell>
          <cell r="T11" t="str">
            <v>Managed</v>
          </cell>
        </row>
        <row r="12">
          <cell r="B12" t="str">
            <v>Area of Residence</v>
          </cell>
          <cell r="D12" t="str">
            <v>Total</v>
          </cell>
          <cell r="F12" t="str">
            <v>Service</v>
          </cell>
          <cell r="H12" t="str">
            <v>Care</v>
          </cell>
          <cell r="J12" t="str">
            <v>Total</v>
          </cell>
          <cell r="L12" t="str">
            <v>Service</v>
          </cell>
          <cell r="N12" t="str">
            <v>Care</v>
          </cell>
          <cell r="P12" t="str">
            <v>Total</v>
          </cell>
          <cell r="R12" t="str">
            <v>Service</v>
          </cell>
          <cell r="T12" t="str">
            <v>Care</v>
          </cell>
        </row>
        <row r="13">
          <cell r="D13" t="str">
            <v>Number in Thousands</v>
          </cell>
        </row>
        <row r="14">
          <cell r="B14" t="str">
            <v>All Areas1</v>
          </cell>
          <cell r="D14">
            <v>41729</v>
          </cell>
          <cell r="F14">
            <v>36345</v>
          </cell>
          <cell r="H14">
            <v>5384</v>
          </cell>
          <cell r="J14">
            <v>41391</v>
          </cell>
          <cell r="L14">
            <v>36011</v>
          </cell>
          <cell r="N14">
            <v>5380</v>
          </cell>
          <cell r="P14">
            <v>39101</v>
          </cell>
          <cell r="R14">
            <v>33717</v>
          </cell>
          <cell r="T14">
            <v>5384</v>
          </cell>
        </row>
        <row r="15">
          <cell r="B15" t="str">
            <v>United States</v>
          </cell>
          <cell r="D15">
            <v>40784</v>
          </cell>
          <cell r="F15">
            <v>35462</v>
          </cell>
          <cell r="H15">
            <v>5322</v>
          </cell>
          <cell r="J15">
            <v>40447</v>
          </cell>
          <cell r="L15">
            <v>35129</v>
          </cell>
          <cell r="N15">
            <v>5318</v>
          </cell>
          <cell r="P15">
            <v>38571</v>
          </cell>
          <cell r="R15">
            <v>33249</v>
          </cell>
          <cell r="T15">
            <v>5322</v>
          </cell>
        </row>
        <row r="17">
          <cell r="B17" t="str">
            <v>Northeast</v>
          </cell>
          <cell r="D17">
            <v>8267</v>
          </cell>
          <cell r="F17">
            <v>6916</v>
          </cell>
          <cell r="H17">
            <v>1351</v>
          </cell>
          <cell r="J17">
            <v>8198</v>
          </cell>
          <cell r="L17">
            <v>6847</v>
          </cell>
          <cell r="N17">
            <v>1351</v>
          </cell>
          <cell r="P17">
            <v>7711</v>
          </cell>
          <cell r="R17">
            <v>6360</v>
          </cell>
          <cell r="T17">
            <v>1351</v>
          </cell>
        </row>
        <row r="18">
          <cell r="B18" t="str">
            <v>Midwest</v>
          </cell>
          <cell r="D18">
            <v>9527</v>
          </cell>
          <cell r="F18">
            <v>8874</v>
          </cell>
          <cell r="H18">
            <v>652</v>
          </cell>
          <cell r="J18">
            <v>9479</v>
          </cell>
          <cell r="L18">
            <v>8826</v>
          </cell>
          <cell r="N18">
            <v>652</v>
          </cell>
          <cell r="P18">
            <v>9046</v>
          </cell>
          <cell r="R18">
            <v>8393</v>
          </cell>
          <cell r="T18">
            <v>652</v>
          </cell>
        </row>
        <row r="19">
          <cell r="B19" t="str">
            <v>South</v>
          </cell>
          <cell r="D19">
            <v>14874</v>
          </cell>
          <cell r="F19">
            <v>13737</v>
          </cell>
          <cell r="H19">
            <v>1137</v>
          </cell>
          <cell r="J19">
            <v>14812</v>
          </cell>
          <cell r="L19">
            <v>13675</v>
          </cell>
          <cell r="N19">
            <v>1136</v>
          </cell>
          <cell r="P19">
            <v>14174</v>
          </cell>
          <cell r="R19">
            <v>13037</v>
          </cell>
          <cell r="T19">
            <v>1137</v>
          </cell>
        </row>
        <row r="20">
          <cell r="B20" t="str">
            <v>West</v>
          </cell>
          <cell r="D20">
            <v>8117</v>
          </cell>
          <cell r="F20">
            <v>5935</v>
          </cell>
          <cell r="H20">
            <v>2182</v>
          </cell>
          <cell r="J20">
            <v>7960</v>
          </cell>
          <cell r="L20">
            <v>5781</v>
          </cell>
          <cell r="N20">
            <v>2179</v>
          </cell>
          <cell r="P20">
            <v>7640</v>
          </cell>
          <cell r="R20">
            <v>5458</v>
          </cell>
          <cell r="T20">
            <v>2182</v>
          </cell>
        </row>
        <row r="22">
          <cell r="B22" t="str">
            <v>New England</v>
          </cell>
          <cell r="D22">
            <v>2171</v>
          </cell>
          <cell r="F22">
            <v>1921</v>
          </cell>
          <cell r="H22">
            <v>250</v>
          </cell>
          <cell r="J22">
            <v>2162</v>
          </cell>
          <cell r="L22">
            <v>1912</v>
          </cell>
          <cell r="N22">
            <v>250</v>
          </cell>
          <cell r="P22">
            <v>2014</v>
          </cell>
          <cell r="R22">
            <v>1764</v>
          </cell>
          <cell r="T22">
            <v>250</v>
          </cell>
        </row>
        <row r="23">
          <cell r="B23" t="str">
            <v>Connecticut</v>
          </cell>
          <cell r="D23">
            <v>523</v>
          </cell>
          <cell r="F23">
            <v>494</v>
          </cell>
          <cell r="H23">
            <v>29</v>
          </cell>
          <cell r="J23">
            <v>520</v>
          </cell>
          <cell r="L23">
            <v>491</v>
          </cell>
          <cell r="N23">
            <v>29</v>
          </cell>
          <cell r="P23">
            <v>489</v>
          </cell>
          <cell r="R23">
            <v>460</v>
          </cell>
          <cell r="T23">
            <v>29</v>
          </cell>
        </row>
        <row r="24">
          <cell r="B24" t="str">
            <v>Maine</v>
          </cell>
          <cell r="D24">
            <v>231</v>
          </cell>
          <cell r="F24">
            <v>231</v>
          </cell>
          <cell r="H24" t="str">
            <v xml:space="preserve">              (3)</v>
          </cell>
          <cell r="J24">
            <v>230</v>
          </cell>
          <cell r="L24">
            <v>230</v>
          </cell>
          <cell r="N24" t="str">
            <v xml:space="preserve">              (3)</v>
          </cell>
          <cell r="P24">
            <v>218</v>
          </cell>
          <cell r="R24">
            <v>218</v>
          </cell>
          <cell r="T24" t="str">
            <v xml:space="preserve">              (3)</v>
          </cell>
        </row>
        <row r="25">
          <cell r="B25" t="str">
            <v>Massachusetts</v>
          </cell>
          <cell r="D25">
            <v>965</v>
          </cell>
          <cell r="F25">
            <v>803</v>
          </cell>
          <cell r="H25">
            <v>161</v>
          </cell>
          <cell r="J25">
            <v>962</v>
          </cell>
          <cell r="L25">
            <v>801</v>
          </cell>
          <cell r="N25">
            <v>161</v>
          </cell>
          <cell r="P25">
            <v>888</v>
          </cell>
          <cell r="R25">
            <v>726</v>
          </cell>
          <cell r="T25">
            <v>161</v>
          </cell>
        </row>
        <row r="26">
          <cell r="B26" t="str">
            <v>New Hampshire</v>
          </cell>
          <cell r="D26">
            <v>186</v>
          </cell>
          <cell r="F26">
            <v>185</v>
          </cell>
          <cell r="H26">
            <v>2</v>
          </cell>
          <cell r="J26">
            <v>186</v>
          </cell>
          <cell r="L26">
            <v>184</v>
          </cell>
          <cell r="N26">
            <v>2</v>
          </cell>
          <cell r="P26">
            <v>172</v>
          </cell>
          <cell r="R26">
            <v>171</v>
          </cell>
          <cell r="T26">
            <v>2</v>
          </cell>
        </row>
        <row r="27">
          <cell r="B27" t="str">
            <v>Rhode Island</v>
          </cell>
          <cell r="D27">
            <v>172</v>
          </cell>
          <cell r="F27">
            <v>115</v>
          </cell>
          <cell r="H27">
            <v>57</v>
          </cell>
          <cell r="J27">
            <v>170</v>
          </cell>
          <cell r="L27">
            <v>112</v>
          </cell>
          <cell r="N27">
            <v>57</v>
          </cell>
          <cell r="P27">
            <v>157</v>
          </cell>
          <cell r="R27">
            <v>100</v>
          </cell>
          <cell r="T27">
            <v>57</v>
          </cell>
        </row>
        <row r="28">
          <cell r="B28" t="str">
            <v>Vermont</v>
          </cell>
          <cell r="D28">
            <v>94</v>
          </cell>
          <cell r="F28">
            <v>94</v>
          </cell>
          <cell r="H28" t="str">
            <v xml:space="preserve">              (3)</v>
          </cell>
          <cell r="J28">
            <v>94</v>
          </cell>
          <cell r="L28">
            <v>94</v>
          </cell>
          <cell r="N28" t="str">
            <v xml:space="preserve">              (3)</v>
          </cell>
          <cell r="P28">
            <v>89</v>
          </cell>
          <cell r="R28">
            <v>89</v>
          </cell>
          <cell r="T28" t="str">
            <v xml:space="preserve">              (3)</v>
          </cell>
        </row>
        <row r="30">
          <cell r="B30" t="str">
            <v>Middle Atlantic</v>
          </cell>
          <cell r="D30">
            <v>6096</v>
          </cell>
          <cell r="F30">
            <v>4994</v>
          </cell>
          <cell r="H30">
            <v>1101</v>
          </cell>
          <cell r="J30">
            <v>6035</v>
          </cell>
          <cell r="L30">
            <v>4934</v>
          </cell>
          <cell r="N30">
            <v>1101</v>
          </cell>
          <cell r="P30">
            <v>5698</v>
          </cell>
          <cell r="R30">
            <v>4596</v>
          </cell>
          <cell r="T30">
            <v>1101</v>
          </cell>
        </row>
        <row r="31">
          <cell r="B31" t="str">
            <v>New Jersey</v>
          </cell>
          <cell r="D31">
            <v>1220</v>
          </cell>
          <cell r="F31">
            <v>1127</v>
          </cell>
          <cell r="H31">
            <v>93</v>
          </cell>
          <cell r="J31">
            <v>1203</v>
          </cell>
          <cell r="L31">
            <v>1110</v>
          </cell>
          <cell r="N31">
            <v>93</v>
          </cell>
          <cell r="P31">
            <v>1143</v>
          </cell>
          <cell r="R31">
            <v>1051</v>
          </cell>
          <cell r="T31">
            <v>93</v>
          </cell>
        </row>
        <row r="32">
          <cell r="B32" t="str">
            <v>New York</v>
          </cell>
          <cell r="D32">
            <v>2759</v>
          </cell>
          <cell r="F32">
            <v>2263</v>
          </cell>
          <cell r="H32">
            <v>496</v>
          </cell>
          <cell r="J32">
            <v>2719</v>
          </cell>
          <cell r="L32">
            <v>2223</v>
          </cell>
          <cell r="N32">
            <v>496</v>
          </cell>
          <cell r="P32">
            <v>2562</v>
          </cell>
          <cell r="R32">
            <v>2066</v>
          </cell>
          <cell r="T32">
            <v>496</v>
          </cell>
        </row>
        <row r="33">
          <cell r="B33" t="str">
            <v>Pennsylvania</v>
          </cell>
          <cell r="D33">
            <v>2117</v>
          </cell>
          <cell r="F33">
            <v>1604</v>
          </cell>
          <cell r="H33">
            <v>513</v>
          </cell>
          <cell r="J33">
            <v>2113</v>
          </cell>
          <cell r="L33">
            <v>1601</v>
          </cell>
          <cell r="N33">
            <v>513</v>
          </cell>
          <cell r="P33">
            <v>1992</v>
          </cell>
          <cell r="R33">
            <v>1479</v>
          </cell>
          <cell r="T33">
            <v>513</v>
          </cell>
        </row>
        <row r="35">
          <cell r="B35" t="str">
            <v>East North Central</v>
          </cell>
          <cell r="D35">
            <v>6576</v>
          </cell>
          <cell r="F35">
            <v>6179</v>
          </cell>
          <cell r="H35">
            <v>397</v>
          </cell>
          <cell r="J35">
            <v>6536</v>
          </cell>
          <cell r="L35">
            <v>6139</v>
          </cell>
          <cell r="N35">
            <v>397</v>
          </cell>
          <cell r="P35">
            <v>6239</v>
          </cell>
          <cell r="R35">
            <v>5842</v>
          </cell>
          <cell r="T35">
            <v>397</v>
          </cell>
        </row>
        <row r="36">
          <cell r="B36" t="str">
            <v>Illinois</v>
          </cell>
          <cell r="D36">
            <v>1673</v>
          </cell>
          <cell r="F36">
            <v>1588</v>
          </cell>
          <cell r="H36">
            <v>85</v>
          </cell>
          <cell r="J36">
            <v>1650</v>
          </cell>
          <cell r="L36">
            <v>1565</v>
          </cell>
          <cell r="N36">
            <v>85</v>
          </cell>
          <cell r="P36">
            <v>1574</v>
          </cell>
          <cell r="R36">
            <v>1490</v>
          </cell>
          <cell r="T36">
            <v>85</v>
          </cell>
        </row>
        <row r="37">
          <cell r="B37" t="str">
            <v>Indiana</v>
          </cell>
          <cell r="D37">
            <v>889</v>
          </cell>
          <cell r="F37">
            <v>870</v>
          </cell>
          <cell r="H37">
            <v>19</v>
          </cell>
          <cell r="J37">
            <v>889</v>
          </cell>
          <cell r="L37">
            <v>869</v>
          </cell>
          <cell r="N37">
            <v>19</v>
          </cell>
          <cell r="P37">
            <v>845</v>
          </cell>
          <cell r="R37">
            <v>825</v>
          </cell>
          <cell r="T37">
            <v>19</v>
          </cell>
        </row>
        <row r="38">
          <cell r="B38" t="str">
            <v>Michigan</v>
          </cell>
          <cell r="D38">
            <v>1462</v>
          </cell>
          <cell r="F38">
            <v>1440</v>
          </cell>
          <cell r="H38">
            <v>22</v>
          </cell>
          <cell r="J38">
            <v>1460</v>
          </cell>
          <cell r="L38">
            <v>1438</v>
          </cell>
          <cell r="N38">
            <v>22</v>
          </cell>
          <cell r="P38">
            <v>1395</v>
          </cell>
          <cell r="R38">
            <v>1373</v>
          </cell>
          <cell r="T38">
            <v>22</v>
          </cell>
        </row>
        <row r="39">
          <cell r="B39" t="str">
            <v>Ohio</v>
          </cell>
          <cell r="D39">
            <v>1738</v>
          </cell>
          <cell r="F39">
            <v>1514</v>
          </cell>
          <cell r="H39">
            <v>224</v>
          </cell>
          <cell r="J39">
            <v>1724</v>
          </cell>
          <cell r="L39">
            <v>1500</v>
          </cell>
          <cell r="N39">
            <v>223</v>
          </cell>
          <cell r="P39">
            <v>1650</v>
          </cell>
          <cell r="R39">
            <v>1426</v>
          </cell>
          <cell r="T39">
            <v>224</v>
          </cell>
        </row>
        <row r="40">
          <cell r="B40" t="str">
            <v>Wisconsin</v>
          </cell>
          <cell r="D40">
            <v>814</v>
          </cell>
          <cell r="F40">
            <v>767</v>
          </cell>
          <cell r="H40">
            <v>47</v>
          </cell>
          <cell r="J40">
            <v>813</v>
          </cell>
          <cell r="L40">
            <v>766</v>
          </cell>
          <cell r="N40">
            <v>47</v>
          </cell>
          <cell r="P40">
            <v>775</v>
          </cell>
          <cell r="R40">
            <v>728</v>
          </cell>
          <cell r="T40">
            <v>47</v>
          </cell>
        </row>
        <row r="42">
          <cell r="B42" t="str">
            <v>West North Central</v>
          </cell>
          <cell r="D42">
            <v>2951</v>
          </cell>
          <cell r="F42">
            <v>2696</v>
          </cell>
          <cell r="H42">
            <v>255</v>
          </cell>
          <cell r="J42">
            <v>2943</v>
          </cell>
          <cell r="L42">
            <v>2688</v>
          </cell>
          <cell r="N42">
            <v>255</v>
          </cell>
          <cell r="P42">
            <v>2806</v>
          </cell>
          <cell r="R42">
            <v>2551</v>
          </cell>
          <cell r="T42">
            <v>255</v>
          </cell>
        </row>
        <row r="43">
          <cell r="B43" t="str">
            <v>Iowa</v>
          </cell>
          <cell r="D43">
            <v>485</v>
          </cell>
          <cell r="F43">
            <v>465</v>
          </cell>
          <cell r="H43">
            <v>20</v>
          </cell>
          <cell r="J43">
            <v>485</v>
          </cell>
          <cell r="L43">
            <v>464</v>
          </cell>
          <cell r="N43">
            <v>20</v>
          </cell>
          <cell r="P43">
            <v>465</v>
          </cell>
          <cell r="R43">
            <v>445</v>
          </cell>
          <cell r="T43">
            <v>20</v>
          </cell>
        </row>
        <row r="44">
          <cell r="B44" t="str">
            <v>Kansas</v>
          </cell>
          <cell r="D44">
            <v>398</v>
          </cell>
          <cell r="F44">
            <v>384</v>
          </cell>
          <cell r="H44">
            <v>14</v>
          </cell>
          <cell r="J44">
            <v>396</v>
          </cell>
          <cell r="L44">
            <v>383</v>
          </cell>
          <cell r="N44">
            <v>14</v>
          </cell>
          <cell r="P44">
            <v>380</v>
          </cell>
          <cell r="R44">
            <v>366</v>
          </cell>
          <cell r="T44">
            <v>14</v>
          </cell>
        </row>
        <row r="45">
          <cell r="B45" t="str">
            <v>Minnesota</v>
          </cell>
          <cell r="D45">
            <v>686</v>
          </cell>
          <cell r="F45">
            <v>587</v>
          </cell>
          <cell r="H45">
            <v>98</v>
          </cell>
          <cell r="J45">
            <v>685</v>
          </cell>
          <cell r="L45">
            <v>586</v>
          </cell>
          <cell r="N45">
            <v>98</v>
          </cell>
          <cell r="P45">
            <v>649</v>
          </cell>
          <cell r="R45">
            <v>551</v>
          </cell>
          <cell r="T45">
            <v>98</v>
          </cell>
        </row>
        <row r="46">
          <cell r="B46" t="str">
            <v>Missouri</v>
          </cell>
          <cell r="D46">
            <v>897</v>
          </cell>
          <cell r="F46">
            <v>786</v>
          </cell>
          <cell r="H46">
            <v>111</v>
          </cell>
          <cell r="J46">
            <v>893</v>
          </cell>
          <cell r="L46">
            <v>782</v>
          </cell>
          <cell r="N46">
            <v>111</v>
          </cell>
          <cell r="P46">
            <v>850</v>
          </cell>
          <cell r="R46">
            <v>739</v>
          </cell>
          <cell r="T46">
            <v>111</v>
          </cell>
        </row>
        <row r="47">
          <cell r="B47" t="str">
            <v>Nebraska</v>
          </cell>
          <cell r="D47">
            <v>259</v>
          </cell>
          <cell r="F47">
            <v>248</v>
          </cell>
          <cell r="H47">
            <v>10</v>
          </cell>
          <cell r="J47">
            <v>258</v>
          </cell>
          <cell r="L47">
            <v>248</v>
          </cell>
          <cell r="N47">
            <v>10</v>
          </cell>
          <cell r="P47">
            <v>246</v>
          </cell>
          <cell r="R47">
            <v>236</v>
          </cell>
          <cell r="T47">
            <v>10</v>
          </cell>
        </row>
        <row r="48">
          <cell r="B48" t="str">
            <v>North Dakota</v>
          </cell>
          <cell r="D48">
            <v>103</v>
          </cell>
          <cell r="F48">
            <v>102</v>
          </cell>
          <cell r="H48">
            <v>1</v>
          </cell>
          <cell r="J48">
            <v>103</v>
          </cell>
          <cell r="L48">
            <v>102</v>
          </cell>
          <cell r="N48">
            <v>1</v>
          </cell>
          <cell r="P48">
            <v>98</v>
          </cell>
          <cell r="R48">
            <v>97</v>
          </cell>
          <cell r="T48">
            <v>1</v>
          </cell>
        </row>
        <row r="49">
          <cell r="B49" t="str">
            <v>South Dakota</v>
          </cell>
          <cell r="D49">
            <v>123</v>
          </cell>
          <cell r="F49">
            <v>123</v>
          </cell>
          <cell r="H49" t="str">
            <v xml:space="preserve">              (3)</v>
          </cell>
          <cell r="J49">
            <v>123</v>
          </cell>
          <cell r="L49">
            <v>123</v>
          </cell>
          <cell r="N49" t="str">
            <v xml:space="preserve">              (3)</v>
          </cell>
          <cell r="P49">
            <v>117</v>
          </cell>
          <cell r="R49">
            <v>117</v>
          </cell>
          <cell r="T49" t="str">
            <v xml:space="preserve">              (3)</v>
          </cell>
        </row>
        <row r="51">
          <cell r="B51" t="str">
            <v>South Atlantic</v>
          </cell>
          <cell r="D51">
            <v>8061</v>
          </cell>
          <cell r="F51">
            <v>7355</v>
          </cell>
          <cell r="H51">
            <v>706</v>
          </cell>
          <cell r="J51">
            <v>8026</v>
          </cell>
          <cell r="L51">
            <v>7321</v>
          </cell>
          <cell r="N51">
            <v>706</v>
          </cell>
          <cell r="P51">
            <v>7680</v>
          </cell>
          <cell r="R51">
            <v>6975</v>
          </cell>
          <cell r="T51">
            <v>706</v>
          </cell>
        </row>
        <row r="52">
          <cell r="B52" t="str">
            <v>Delaware</v>
          </cell>
          <cell r="D52">
            <v>123</v>
          </cell>
          <cell r="F52">
            <v>123</v>
          </cell>
          <cell r="H52">
            <v>1</v>
          </cell>
          <cell r="J52">
            <v>123</v>
          </cell>
          <cell r="L52">
            <v>122</v>
          </cell>
          <cell r="N52">
            <v>1</v>
          </cell>
          <cell r="P52">
            <v>117</v>
          </cell>
          <cell r="R52">
            <v>116</v>
          </cell>
          <cell r="T52">
            <v>1</v>
          </cell>
        </row>
        <row r="53">
          <cell r="B53" t="str">
            <v>District of Columbia</v>
          </cell>
          <cell r="D53">
            <v>73</v>
          </cell>
          <cell r="F53">
            <v>68</v>
          </cell>
          <cell r="H53">
            <v>5</v>
          </cell>
          <cell r="J53">
            <v>71</v>
          </cell>
          <cell r="L53">
            <v>66</v>
          </cell>
          <cell r="N53">
            <v>5</v>
          </cell>
          <cell r="P53">
            <v>63</v>
          </cell>
          <cell r="R53">
            <v>58</v>
          </cell>
          <cell r="T53">
            <v>5</v>
          </cell>
        </row>
        <row r="54">
          <cell r="B54" t="str">
            <v>Florida</v>
          </cell>
          <cell r="D54">
            <v>2997</v>
          </cell>
          <cell r="F54">
            <v>2442</v>
          </cell>
          <cell r="H54">
            <v>554</v>
          </cell>
          <cell r="J54">
            <v>2988</v>
          </cell>
          <cell r="L54">
            <v>2433</v>
          </cell>
          <cell r="N54">
            <v>554</v>
          </cell>
          <cell r="P54">
            <v>2876</v>
          </cell>
          <cell r="R54">
            <v>2321</v>
          </cell>
          <cell r="T54">
            <v>554</v>
          </cell>
        </row>
        <row r="55">
          <cell r="B55" t="str">
            <v>Georgia</v>
          </cell>
          <cell r="D55">
            <v>1000</v>
          </cell>
          <cell r="F55">
            <v>981</v>
          </cell>
          <cell r="H55">
            <v>19</v>
          </cell>
          <cell r="J55">
            <v>992</v>
          </cell>
          <cell r="L55">
            <v>974</v>
          </cell>
          <cell r="N55">
            <v>19</v>
          </cell>
          <cell r="P55">
            <v>953</v>
          </cell>
          <cell r="R55">
            <v>934</v>
          </cell>
          <cell r="T55">
            <v>19</v>
          </cell>
        </row>
        <row r="56">
          <cell r="B56" t="str">
            <v>Maryland</v>
          </cell>
          <cell r="D56">
            <v>683</v>
          </cell>
          <cell r="F56">
            <v>657</v>
          </cell>
          <cell r="H56">
            <v>27</v>
          </cell>
          <cell r="J56">
            <v>680</v>
          </cell>
          <cell r="L56">
            <v>653</v>
          </cell>
          <cell r="N56">
            <v>26</v>
          </cell>
          <cell r="P56">
            <v>630</v>
          </cell>
          <cell r="R56">
            <v>603</v>
          </cell>
          <cell r="T56">
            <v>27</v>
          </cell>
        </row>
        <row r="57">
          <cell r="B57" t="str">
            <v>North Carolina</v>
          </cell>
          <cell r="D57">
            <v>1240</v>
          </cell>
          <cell r="F57">
            <v>1184</v>
          </cell>
          <cell r="H57">
            <v>56</v>
          </cell>
          <cell r="J57">
            <v>1238</v>
          </cell>
          <cell r="L57">
            <v>1182</v>
          </cell>
          <cell r="N57">
            <v>56</v>
          </cell>
          <cell r="P57">
            <v>1194</v>
          </cell>
          <cell r="R57">
            <v>1138</v>
          </cell>
          <cell r="T57">
            <v>56</v>
          </cell>
        </row>
        <row r="58">
          <cell r="B58" t="str">
            <v>South Carolina</v>
          </cell>
          <cell r="D58">
            <v>627</v>
          </cell>
          <cell r="F58">
            <v>625</v>
          </cell>
          <cell r="H58">
            <v>2</v>
          </cell>
          <cell r="J58">
            <v>624</v>
          </cell>
          <cell r="L58">
            <v>622</v>
          </cell>
          <cell r="N58">
            <v>2</v>
          </cell>
          <cell r="P58">
            <v>602</v>
          </cell>
          <cell r="R58">
            <v>600</v>
          </cell>
          <cell r="T58">
            <v>2</v>
          </cell>
        </row>
        <row r="59">
          <cell r="B59" t="str">
            <v>Virginia</v>
          </cell>
          <cell r="D59">
            <v>967</v>
          </cell>
          <cell r="F59">
            <v>947</v>
          </cell>
          <cell r="H59">
            <v>20</v>
          </cell>
          <cell r="J59">
            <v>960</v>
          </cell>
          <cell r="L59">
            <v>941</v>
          </cell>
          <cell r="N59">
            <v>20</v>
          </cell>
          <cell r="P59">
            <v>909</v>
          </cell>
          <cell r="R59">
            <v>889</v>
          </cell>
          <cell r="T59">
            <v>20</v>
          </cell>
        </row>
        <row r="60">
          <cell r="B60" t="str">
            <v>West Virginia</v>
          </cell>
          <cell r="D60">
            <v>350</v>
          </cell>
          <cell r="F60">
            <v>327</v>
          </cell>
          <cell r="H60">
            <v>23</v>
          </cell>
          <cell r="J60">
            <v>350</v>
          </cell>
          <cell r="L60">
            <v>327</v>
          </cell>
          <cell r="N60">
            <v>23</v>
          </cell>
          <cell r="P60">
            <v>337</v>
          </cell>
          <cell r="R60">
            <v>314</v>
          </cell>
          <cell r="T60">
            <v>23</v>
          </cell>
        </row>
        <row r="61">
          <cell r="B61" t="str">
            <v>See footnotes at end of table.</v>
          </cell>
        </row>
        <row r="66">
          <cell r="B66" t="str">
            <v>Table 2.5—Continued</v>
          </cell>
        </row>
        <row r="67">
          <cell r="B67" t="str">
            <v>Medicare Enrollment: Hospital Insurance and/or Supplementary Medical Insurance for Total,</v>
          </cell>
        </row>
        <row r="68">
          <cell r="B68" t="str">
            <v>Fee-for-Service, and Managed Care Enrollees by Area of Residence, as of July 1, 2004</v>
          </cell>
        </row>
        <row r="69">
          <cell r="F69" t="str">
            <v xml:space="preserve">    Type of Coverage</v>
          </cell>
        </row>
        <row r="70">
          <cell r="D70" t="str">
            <v>Hospital Insurance and/or</v>
          </cell>
        </row>
        <row r="71">
          <cell r="D71" t="str">
            <v>Supplementary</v>
          </cell>
          <cell r="P71" t="str">
            <v>Supplementary</v>
          </cell>
        </row>
        <row r="72">
          <cell r="D72" t="str">
            <v>Medical Insurance</v>
          </cell>
          <cell r="J72" t="str">
            <v>Hospital Insurance</v>
          </cell>
          <cell r="P72" t="str">
            <v>Medical Insurance</v>
          </cell>
        </row>
        <row r="73">
          <cell r="F73" t="str">
            <v>Fee-for-</v>
          </cell>
          <cell r="H73" t="str">
            <v>Managed</v>
          </cell>
          <cell r="L73" t="str">
            <v>Fee-for-</v>
          </cell>
          <cell r="N73" t="str">
            <v>Managed</v>
          </cell>
          <cell r="R73" t="str">
            <v>Fee-for-</v>
          </cell>
          <cell r="T73" t="str">
            <v>Managed</v>
          </cell>
        </row>
        <row r="74">
          <cell r="B74" t="str">
            <v>Area of Residence</v>
          </cell>
          <cell r="D74" t="str">
            <v>Total</v>
          </cell>
          <cell r="F74" t="str">
            <v>Service</v>
          </cell>
          <cell r="H74" t="str">
            <v>Care</v>
          </cell>
          <cell r="J74" t="str">
            <v>Total</v>
          </cell>
          <cell r="L74" t="str">
            <v>Service</v>
          </cell>
          <cell r="N74" t="str">
            <v>Care</v>
          </cell>
          <cell r="P74" t="str">
            <v>Total</v>
          </cell>
          <cell r="R74" t="str">
            <v>Service</v>
          </cell>
          <cell r="T74" t="str">
            <v>Care</v>
          </cell>
        </row>
        <row r="75">
          <cell r="D75" t="str">
            <v>Number in Thousands</v>
          </cell>
        </row>
        <row r="76">
          <cell r="B76" t="str">
            <v>East South Central</v>
          </cell>
          <cell r="D76">
            <v>2736</v>
          </cell>
          <cell r="F76">
            <v>2592</v>
          </cell>
          <cell r="H76">
            <v>144</v>
          </cell>
          <cell r="J76">
            <v>2724</v>
          </cell>
          <cell r="L76">
            <v>2581</v>
          </cell>
          <cell r="N76">
            <v>144</v>
          </cell>
          <cell r="P76">
            <v>2613</v>
          </cell>
          <cell r="R76">
            <v>2470</v>
          </cell>
          <cell r="T76">
            <v>144</v>
          </cell>
        </row>
        <row r="77">
          <cell r="B77" t="str">
            <v>Alabama</v>
          </cell>
          <cell r="D77">
            <v>734</v>
          </cell>
          <cell r="F77">
            <v>680</v>
          </cell>
          <cell r="H77">
            <v>54</v>
          </cell>
          <cell r="J77">
            <v>730</v>
          </cell>
          <cell r="L77">
            <v>676</v>
          </cell>
          <cell r="N77">
            <v>54</v>
          </cell>
          <cell r="P77">
            <v>699</v>
          </cell>
          <cell r="R77">
            <v>645</v>
          </cell>
          <cell r="T77">
            <v>54</v>
          </cell>
        </row>
        <row r="78">
          <cell r="B78" t="str">
            <v>Kentucky</v>
          </cell>
          <cell r="D78">
            <v>661</v>
          </cell>
          <cell r="F78">
            <v>642</v>
          </cell>
          <cell r="H78">
            <v>19</v>
          </cell>
          <cell r="J78">
            <v>655</v>
          </cell>
          <cell r="L78">
            <v>636</v>
          </cell>
          <cell r="N78">
            <v>19</v>
          </cell>
          <cell r="P78">
            <v>632</v>
          </cell>
          <cell r="R78">
            <v>613</v>
          </cell>
          <cell r="T78">
            <v>19</v>
          </cell>
        </row>
        <row r="79">
          <cell r="B79" t="str">
            <v>Mississippi</v>
          </cell>
          <cell r="D79">
            <v>446</v>
          </cell>
          <cell r="F79">
            <v>445</v>
          </cell>
          <cell r="H79">
            <v>2</v>
          </cell>
          <cell r="J79">
            <v>446</v>
          </cell>
          <cell r="L79">
            <v>444</v>
          </cell>
          <cell r="N79">
            <v>2</v>
          </cell>
          <cell r="P79">
            <v>428</v>
          </cell>
          <cell r="R79">
            <v>427</v>
          </cell>
          <cell r="T79">
            <v>2</v>
          </cell>
        </row>
        <row r="80">
          <cell r="B80" t="str">
            <v>Tennessee</v>
          </cell>
          <cell r="D80">
            <v>894</v>
          </cell>
          <cell r="F80">
            <v>825</v>
          </cell>
          <cell r="H80">
            <v>69</v>
          </cell>
          <cell r="J80">
            <v>893</v>
          </cell>
          <cell r="L80">
            <v>824</v>
          </cell>
          <cell r="N80">
            <v>69</v>
          </cell>
          <cell r="P80">
            <v>854</v>
          </cell>
          <cell r="R80">
            <v>785</v>
          </cell>
          <cell r="T80">
            <v>69</v>
          </cell>
        </row>
        <row r="82">
          <cell r="B82" t="str">
            <v>West South Central</v>
          </cell>
          <cell r="D82">
            <v>4077</v>
          </cell>
          <cell r="F82">
            <v>3789</v>
          </cell>
          <cell r="H82">
            <v>287</v>
          </cell>
          <cell r="J82">
            <v>4061</v>
          </cell>
          <cell r="L82">
            <v>3774</v>
          </cell>
          <cell r="N82">
            <v>287</v>
          </cell>
          <cell r="P82">
            <v>3880</v>
          </cell>
          <cell r="R82">
            <v>3593</v>
          </cell>
          <cell r="T82">
            <v>287</v>
          </cell>
        </row>
        <row r="83">
          <cell r="B83" t="str">
            <v>Arkansas</v>
          </cell>
          <cell r="D83">
            <v>461</v>
          </cell>
          <cell r="F83">
            <v>458</v>
          </cell>
          <cell r="H83">
            <v>2</v>
          </cell>
          <cell r="J83">
            <v>460</v>
          </cell>
          <cell r="L83">
            <v>458</v>
          </cell>
          <cell r="N83">
            <v>2</v>
          </cell>
          <cell r="P83">
            <v>441</v>
          </cell>
          <cell r="R83">
            <v>439</v>
          </cell>
          <cell r="T83">
            <v>2</v>
          </cell>
        </row>
        <row r="84">
          <cell r="B84" t="str">
            <v>Louisiana</v>
          </cell>
          <cell r="D84">
            <v>628</v>
          </cell>
          <cell r="F84">
            <v>559</v>
          </cell>
          <cell r="H84">
            <v>70</v>
          </cell>
          <cell r="J84">
            <v>624</v>
          </cell>
          <cell r="L84">
            <v>554</v>
          </cell>
          <cell r="N84">
            <v>70</v>
          </cell>
          <cell r="P84">
            <v>596</v>
          </cell>
          <cell r="R84">
            <v>526</v>
          </cell>
          <cell r="T84">
            <v>70</v>
          </cell>
        </row>
        <row r="85">
          <cell r="B85" t="str">
            <v>Oklahoma</v>
          </cell>
          <cell r="D85">
            <v>530</v>
          </cell>
          <cell r="F85">
            <v>489</v>
          </cell>
          <cell r="H85">
            <v>42</v>
          </cell>
          <cell r="J85">
            <v>529</v>
          </cell>
          <cell r="L85">
            <v>488</v>
          </cell>
          <cell r="N85">
            <v>42</v>
          </cell>
          <cell r="P85">
            <v>506</v>
          </cell>
          <cell r="R85">
            <v>464</v>
          </cell>
          <cell r="T85">
            <v>42</v>
          </cell>
        </row>
        <row r="86">
          <cell r="B86" t="str">
            <v>Texas</v>
          </cell>
          <cell r="D86">
            <v>2458</v>
          </cell>
          <cell r="F86">
            <v>2284</v>
          </cell>
          <cell r="H86">
            <v>174</v>
          </cell>
          <cell r="J86">
            <v>2448</v>
          </cell>
          <cell r="L86">
            <v>2274</v>
          </cell>
          <cell r="N86">
            <v>174</v>
          </cell>
          <cell r="P86">
            <v>2338</v>
          </cell>
          <cell r="R86">
            <v>2164</v>
          </cell>
          <cell r="T86">
            <v>174</v>
          </cell>
        </row>
        <row r="88">
          <cell r="B88" t="str">
            <v>Mountain</v>
          </cell>
          <cell r="D88">
            <v>2443</v>
          </cell>
          <cell r="F88">
            <v>1948</v>
          </cell>
          <cell r="H88">
            <v>495</v>
          </cell>
          <cell r="J88">
            <v>2424</v>
          </cell>
          <cell r="L88">
            <v>1929</v>
          </cell>
          <cell r="N88">
            <v>495</v>
          </cell>
          <cell r="P88">
            <v>2300</v>
          </cell>
          <cell r="R88">
            <v>1805</v>
          </cell>
          <cell r="T88">
            <v>495</v>
          </cell>
        </row>
        <row r="89">
          <cell r="B89" t="str">
            <v>Arizona</v>
          </cell>
          <cell r="D89">
            <v>763</v>
          </cell>
          <cell r="F89">
            <v>557</v>
          </cell>
          <cell r="H89">
            <v>207</v>
          </cell>
          <cell r="J89">
            <v>758</v>
          </cell>
          <cell r="L89">
            <v>551</v>
          </cell>
          <cell r="N89">
            <v>207</v>
          </cell>
          <cell r="P89">
            <v>721</v>
          </cell>
          <cell r="R89">
            <v>515</v>
          </cell>
          <cell r="T89">
            <v>207</v>
          </cell>
        </row>
        <row r="90">
          <cell r="B90" t="str">
            <v>Colorado</v>
          </cell>
          <cell r="D90">
            <v>507</v>
          </cell>
          <cell r="F90">
            <v>370</v>
          </cell>
          <cell r="H90">
            <v>136</v>
          </cell>
          <cell r="J90">
            <v>500</v>
          </cell>
          <cell r="L90">
            <v>364</v>
          </cell>
          <cell r="N90">
            <v>136</v>
          </cell>
          <cell r="P90">
            <v>475</v>
          </cell>
          <cell r="R90">
            <v>339</v>
          </cell>
          <cell r="T90">
            <v>136</v>
          </cell>
        </row>
        <row r="91">
          <cell r="B91" t="str">
            <v>Idaho</v>
          </cell>
          <cell r="D91">
            <v>185</v>
          </cell>
          <cell r="F91">
            <v>167</v>
          </cell>
          <cell r="H91">
            <v>19</v>
          </cell>
          <cell r="J91">
            <v>185</v>
          </cell>
          <cell r="L91">
            <v>166</v>
          </cell>
          <cell r="N91">
            <v>19</v>
          </cell>
          <cell r="P91">
            <v>177</v>
          </cell>
          <cell r="R91">
            <v>158</v>
          </cell>
          <cell r="T91">
            <v>19</v>
          </cell>
        </row>
        <row r="92">
          <cell r="B92" t="str">
            <v>Montana</v>
          </cell>
          <cell r="D92">
            <v>145</v>
          </cell>
          <cell r="F92">
            <v>145</v>
          </cell>
          <cell r="H92">
            <v>1</v>
          </cell>
          <cell r="J92">
            <v>145</v>
          </cell>
          <cell r="L92">
            <v>144</v>
          </cell>
          <cell r="N92">
            <v>1</v>
          </cell>
          <cell r="P92">
            <v>139</v>
          </cell>
          <cell r="R92">
            <v>139</v>
          </cell>
          <cell r="T92">
            <v>1</v>
          </cell>
        </row>
        <row r="93">
          <cell r="B93" t="str">
            <v>Nevada</v>
          </cell>
          <cell r="D93">
            <v>287</v>
          </cell>
          <cell r="F93">
            <v>205</v>
          </cell>
          <cell r="H93">
            <v>83</v>
          </cell>
          <cell r="J93">
            <v>286</v>
          </cell>
          <cell r="L93">
            <v>204</v>
          </cell>
          <cell r="N93">
            <v>83</v>
          </cell>
          <cell r="P93">
            <v>267</v>
          </cell>
          <cell r="R93">
            <v>185</v>
          </cell>
          <cell r="T93">
            <v>83</v>
          </cell>
        </row>
        <row r="94">
          <cell r="B94" t="str">
            <v>New Mexico</v>
          </cell>
          <cell r="D94">
            <v>258</v>
          </cell>
          <cell r="F94">
            <v>216</v>
          </cell>
          <cell r="H94">
            <v>42</v>
          </cell>
          <cell r="J94">
            <v>254</v>
          </cell>
          <cell r="L94">
            <v>213</v>
          </cell>
          <cell r="N94">
            <v>42</v>
          </cell>
          <cell r="P94">
            <v>241</v>
          </cell>
          <cell r="R94">
            <v>200</v>
          </cell>
          <cell r="T94">
            <v>42</v>
          </cell>
        </row>
        <row r="95">
          <cell r="B95" t="str">
            <v>Utah</v>
          </cell>
          <cell r="D95">
            <v>228</v>
          </cell>
          <cell r="F95">
            <v>220</v>
          </cell>
          <cell r="H95">
            <v>8</v>
          </cell>
          <cell r="J95">
            <v>227</v>
          </cell>
          <cell r="L95">
            <v>219</v>
          </cell>
          <cell r="N95">
            <v>8</v>
          </cell>
          <cell r="P95">
            <v>213</v>
          </cell>
          <cell r="R95">
            <v>205</v>
          </cell>
          <cell r="T95">
            <v>8</v>
          </cell>
        </row>
        <row r="96">
          <cell r="B96" t="str">
            <v>Wyoming</v>
          </cell>
          <cell r="D96">
            <v>70</v>
          </cell>
          <cell r="F96">
            <v>68</v>
          </cell>
          <cell r="H96">
            <v>1</v>
          </cell>
          <cell r="J96">
            <v>69</v>
          </cell>
          <cell r="L96">
            <v>68</v>
          </cell>
          <cell r="N96">
            <v>1</v>
          </cell>
          <cell r="P96">
            <v>67</v>
          </cell>
          <cell r="R96">
            <v>65</v>
          </cell>
          <cell r="T96">
            <v>1</v>
          </cell>
        </row>
        <row r="98">
          <cell r="B98" t="str">
            <v>Pacific</v>
          </cell>
          <cell r="D98">
            <v>5674</v>
          </cell>
          <cell r="F98">
            <v>3987</v>
          </cell>
          <cell r="H98">
            <v>1687</v>
          </cell>
          <cell r="J98">
            <v>5536</v>
          </cell>
          <cell r="L98">
            <v>3852</v>
          </cell>
          <cell r="N98">
            <v>1684</v>
          </cell>
          <cell r="P98">
            <v>5340</v>
          </cell>
          <cell r="R98">
            <v>3653</v>
          </cell>
          <cell r="T98">
            <v>1687</v>
          </cell>
        </row>
        <row r="99">
          <cell r="B99" t="str">
            <v>Alaska</v>
          </cell>
          <cell r="D99">
            <v>50</v>
          </cell>
          <cell r="F99">
            <v>49</v>
          </cell>
          <cell r="H99" t="str">
            <v xml:space="preserve">              (3)</v>
          </cell>
          <cell r="J99">
            <v>49</v>
          </cell>
          <cell r="L99">
            <v>49</v>
          </cell>
          <cell r="N99" t="str">
            <v xml:space="preserve">              (3)</v>
          </cell>
          <cell r="P99">
            <v>46</v>
          </cell>
          <cell r="R99">
            <v>46</v>
          </cell>
          <cell r="T99" t="str">
            <v xml:space="preserve">              (3)</v>
          </cell>
        </row>
        <row r="100">
          <cell r="B100" t="str">
            <v>California</v>
          </cell>
          <cell r="D100">
            <v>4122</v>
          </cell>
          <cell r="F100">
            <v>2794</v>
          </cell>
          <cell r="H100">
            <v>1328</v>
          </cell>
          <cell r="J100">
            <v>3994</v>
          </cell>
          <cell r="L100">
            <v>2668</v>
          </cell>
          <cell r="N100">
            <v>1326</v>
          </cell>
          <cell r="P100">
            <v>3880</v>
          </cell>
          <cell r="R100">
            <v>2552</v>
          </cell>
          <cell r="T100">
            <v>1328</v>
          </cell>
        </row>
        <row r="101">
          <cell r="B101" t="str">
            <v>Hawaii</v>
          </cell>
          <cell r="D101">
            <v>178</v>
          </cell>
          <cell r="F101">
            <v>118</v>
          </cell>
          <cell r="H101">
            <v>59</v>
          </cell>
          <cell r="J101">
            <v>177</v>
          </cell>
          <cell r="L101">
            <v>117</v>
          </cell>
          <cell r="N101">
            <v>59</v>
          </cell>
          <cell r="P101">
            <v>165</v>
          </cell>
          <cell r="R101">
            <v>105</v>
          </cell>
          <cell r="T101">
            <v>59</v>
          </cell>
        </row>
        <row r="102">
          <cell r="B102" t="str">
            <v>Oregon</v>
          </cell>
          <cell r="D102">
            <v>527</v>
          </cell>
          <cell r="F102">
            <v>356</v>
          </cell>
          <cell r="H102">
            <v>171</v>
          </cell>
          <cell r="J102">
            <v>521</v>
          </cell>
          <cell r="L102">
            <v>350</v>
          </cell>
          <cell r="N102">
            <v>171</v>
          </cell>
          <cell r="P102">
            <v>499</v>
          </cell>
          <cell r="R102">
            <v>327</v>
          </cell>
          <cell r="T102">
            <v>171</v>
          </cell>
        </row>
        <row r="103">
          <cell r="B103" t="str">
            <v>Washington</v>
          </cell>
          <cell r="D103">
            <v>797</v>
          </cell>
          <cell r="F103">
            <v>670</v>
          </cell>
          <cell r="H103">
            <v>128</v>
          </cell>
          <cell r="J103">
            <v>794</v>
          </cell>
          <cell r="L103">
            <v>667</v>
          </cell>
          <cell r="N103">
            <v>128</v>
          </cell>
          <cell r="P103">
            <v>751</v>
          </cell>
          <cell r="R103">
            <v>623</v>
          </cell>
          <cell r="T103">
            <v>128</v>
          </cell>
        </row>
        <row r="105">
          <cell r="B105" t="str">
            <v>Outlying Areas 2</v>
          </cell>
          <cell r="D105">
            <v>945</v>
          </cell>
          <cell r="F105">
            <v>883</v>
          </cell>
          <cell r="H105">
            <v>62</v>
          </cell>
          <cell r="J105">
            <v>943</v>
          </cell>
          <cell r="L105">
            <v>881</v>
          </cell>
          <cell r="N105">
            <v>62</v>
          </cell>
          <cell r="P105">
            <v>530</v>
          </cell>
          <cell r="R105">
            <v>468</v>
          </cell>
          <cell r="T105">
            <v>62</v>
          </cell>
        </row>
        <row r="106">
          <cell r="B106" t="str">
            <v>1Includes the 50 States and outlying areas.</v>
          </cell>
        </row>
        <row r="107">
          <cell r="B107" t="str">
            <v>2Includes Puerto Rico, Guam, Virgin Islands, residence unknown, and all other outlying areas not shown separately.</v>
          </cell>
        </row>
        <row r="108">
          <cell r="B108" t="str">
            <v>3Less than 500 enrollees.</v>
          </cell>
        </row>
        <row r="110">
          <cell r="B110" t="str">
            <v>NOTE: Numbers may not add to total because of rounding.</v>
          </cell>
        </row>
        <row r="112">
          <cell r="B112" t="str">
            <v xml:space="preserve">SOURCE:  Centers for Medicare &amp; Medicaid Services, Office of Information Services: Data from the 100 percent Denominator File; data development </v>
          </cell>
        </row>
        <row r="113">
          <cell r="B113" t="str">
            <v>by the Office of Research, Development, and Information.</v>
          </cell>
        </row>
      </sheetData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N233"/>
  <sheetViews>
    <sheetView tabSelected="1" workbookViewId="0">
      <pane xSplit="2" ySplit="2" topLeftCell="AD48" activePane="bottomRight" state="frozen"/>
      <selection activeCell="B29" sqref="B29"/>
      <selection pane="topRight" activeCell="B29" sqref="B29"/>
      <selection pane="bottomLeft" activeCell="B29" sqref="B29"/>
      <selection pane="bottomRight" activeCell="AJ68" sqref="AJ68"/>
    </sheetView>
  </sheetViews>
  <sheetFormatPr defaultColWidth="9.140625" defaultRowHeight="12.75" x14ac:dyDescent="0.2"/>
  <cols>
    <col min="1" max="1" width="11.7109375" style="1" bestFit="1" customWidth="1"/>
    <col min="2" max="2" width="55.28515625" style="2" bestFit="1" customWidth="1"/>
    <col min="3" max="3" width="7" style="3" bestFit="1" customWidth="1"/>
    <col min="4" max="4" width="8.28515625" style="4" customWidth="1"/>
    <col min="5" max="5" width="10.42578125" style="2" bestFit="1" customWidth="1"/>
    <col min="6" max="6" width="10.42578125" style="5" bestFit="1" customWidth="1"/>
    <col min="7" max="7" width="8.140625" style="6" bestFit="1" customWidth="1"/>
    <col min="8" max="14" width="17.85546875" style="8" bestFit="1" customWidth="1"/>
    <col min="15" max="15" width="10.140625" style="1" bestFit="1" customWidth="1"/>
    <col min="16" max="16" width="13.5703125" style="8" bestFit="1" customWidth="1"/>
    <col min="17" max="20" width="13.5703125" style="9" bestFit="1" customWidth="1"/>
    <col min="21" max="21" width="3.42578125" style="9" customWidth="1"/>
    <col min="22" max="22" width="13.5703125" style="9" bestFit="1" customWidth="1"/>
    <col min="23" max="23" width="3.5703125" style="1" customWidth="1"/>
    <col min="24" max="25" width="13.5703125" style="9" bestFit="1" customWidth="1"/>
    <col min="26" max="26" width="6.140625" style="1" customWidth="1"/>
    <col min="27" max="27" width="13.5703125" style="9" bestFit="1" customWidth="1"/>
    <col min="28" max="29" width="12" style="9" bestFit="1" customWidth="1"/>
    <col min="30" max="30" width="13.5703125" style="9" bestFit="1" customWidth="1"/>
    <col min="31" max="31" width="16.5703125" style="9" bestFit="1" customWidth="1"/>
    <col min="32" max="32" width="5.7109375" style="9" bestFit="1" customWidth="1"/>
    <col min="33" max="33" width="13.5703125" style="9" bestFit="1" customWidth="1"/>
    <col min="34" max="35" width="12" style="9" bestFit="1" customWidth="1"/>
    <col min="36" max="36" width="12.42578125" style="9" bestFit="1" customWidth="1"/>
    <col min="37" max="37" width="6" style="9" bestFit="1" customWidth="1"/>
    <col min="38" max="39" width="11" style="1" bestFit="1" customWidth="1"/>
    <col min="40" max="40" width="10" style="1" bestFit="1" customWidth="1"/>
    <col min="41" max="16384" width="9.140625" style="1"/>
  </cols>
  <sheetData>
    <row r="1" spans="1:40" x14ac:dyDescent="0.2">
      <c r="H1" s="7" t="s">
        <v>0</v>
      </c>
      <c r="I1" s="7" t="s">
        <v>1</v>
      </c>
      <c r="J1" s="7" t="s">
        <v>2</v>
      </c>
      <c r="K1" s="7" t="s">
        <v>3</v>
      </c>
      <c r="L1" s="7" t="s">
        <v>4</v>
      </c>
      <c r="M1" s="7" t="s">
        <v>5</v>
      </c>
      <c r="N1" s="7" t="s">
        <v>6</v>
      </c>
      <c r="AH1" s="10">
        <f>AJ1</f>
        <v>2.3E-2</v>
      </c>
      <c r="AI1" s="10">
        <f>AJ1</f>
        <v>2.3E-2</v>
      </c>
      <c r="AJ1" s="11">
        <v>2.3E-2</v>
      </c>
      <c r="AK1" s="12"/>
    </row>
    <row r="2" spans="1:40" s="22" customFormat="1" ht="38.25" x14ac:dyDescent="0.2">
      <c r="A2" s="13" t="s">
        <v>7</v>
      </c>
      <c r="B2" s="14" t="s">
        <v>8</v>
      </c>
      <c r="C2" s="15" t="s">
        <v>9</v>
      </c>
      <c r="D2" s="14" t="s">
        <v>10</v>
      </c>
      <c r="E2" s="14" t="s">
        <v>11</v>
      </c>
      <c r="F2" s="16" t="s">
        <v>12</v>
      </c>
      <c r="G2" s="17" t="s">
        <v>13</v>
      </c>
      <c r="H2" s="18" t="s">
        <v>14</v>
      </c>
      <c r="I2" s="18" t="s">
        <v>15</v>
      </c>
      <c r="J2" s="18" t="s">
        <v>16</v>
      </c>
      <c r="K2" s="18" t="s">
        <v>17</v>
      </c>
      <c r="L2" s="18" t="s">
        <v>18</v>
      </c>
      <c r="M2" s="18" t="s">
        <v>19</v>
      </c>
      <c r="N2" s="18" t="s">
        <v>20</v>
      </c>
      <c r="O2" s="18" t="s">
        <v>21</v>
      </c>
      <c r="P2" s="18" t="s">
        <v>22</v>
      </c>
      <c r="Q2" s="18" t="s">
        <v>23</v>
      </c>
      <c r="R2" s="18" t="s">
        <v>24</v>
      </c>
      <c r="S2" s="18" t="s">
        <v>25</v>
      </c>
      <c r="T2" s="18" t="s">
        <v>26</v>
      </c>
      <c r="U2" s="19"/>
      <c r="V2" s="18" t="s">
        <v>27</v>
      </c>
      <c r="W2" s="20"/>
      <c r="X2" s="18" t="s">
        <v>28</v>
      </c>
      <c r="Y2" s="18" t="s">
        <v>29</v>
      </c>
      <c r="Z2" s="21"/>
      <c r="AA2" s="18" t="s">
        <v>30</v>
      </c>
      <c r="AB2" s="18" t="s">
        <v>31</v>
      </c>
      <c r="AC2" s="18" t="s">
        <v>32</v>
      </c>
      <c r="AD2" s="18" t="s">
        <v>33</v>
      </c>
      <c r="AE2" s="18" t="s">
        <v>34</v>
      </c>
      <c r="AF2" s="18" t="s">
        <v>35</v>
      </c>
      <c r="AG2" s="18" t="s">
        <v>36</v>
      </c>
      <c r="AH2" s="18" t="s">
        <v>37</v>
      </c>
      <c r="AI2" s="18" t="s">
        <v>38</v>
      </c>
      <c r="AJ2" s="18" t="s">
        <v>39</v>
      </c>
      <c r="AK2" s="18" t="s">
        <v>40</v>
      </c>
    </row>
    <row r="3" spans="1:40" x14ac:dyDescent="0.2">
      <c r="A3" s="29" t="s">
        <v>41</v>
      </c>
      <c r="B3" s="2" t="s">
        <v>42</v>
      </c>
      <c r="C3" s="3">
        <v>12</v>
      </c>
      <c r="D3" s="4">
        <v>370202</v>
      </c>
      <c r="E3" s="5">
        <v>43101</v>
      </c>
      <c r="F3" s="5">
        <v>43465</v>
      </c>
      <c r="G3" s="23">
        <f>365/(1+F3-E3)</f>
        <v>1</v>
      </c>
      <c r="H3" s="24">
        <v>74224381</v>
      </c>
      <c r="I3" s="24">
        <v>371485166</v>
      </c>
      <c r="J3" s="24">
        <v>20943408</v>
      </c>
      <c r="K3" s="24">
        <v>302794507</v>
      </c>
      <c r="L3" s="24">
        <v>46704726</v>
      </c>
      <c r="M3" s="24">
        <v>816152188</v>
      </c>
      <c r="N3" s="24">
        <v>192580716</v>
      </c>
      <c r="P3" s="9">
        <f t="shared" ref="P3:T34" si="0">H3*$G3</f>
        <v>74224381</v>
      </c>
      <c r="Q3" s="9">
        <f t="shared" si="0"/>
        <v>371485166</v>
      </c>
      <c r="R3" s="9">
        <f t="shared" si="0"/>
        <v>20943408</v>
      </c>
      <c r="S3" s="9">
        <f t="shared" si="0"/>
        <v>302794507</v>
      </c>
      <c r="T3" s="9">
        <f t="shared" si="0"/>
        <v>46704726</v>
      </c>
      <c r="V3" s="9">
        <f t="shared" ref="V3:V66" si="1">SUM(P3:T3)</f>
        <v>816152188</v>
      </c>
      <c r="W3" s="25"/>
      <c r="X3" s="9">
        <f t="shared" ref="X3:Y34" si="2">M3*$G3</f>
        <v>816152188</v>
      </c>
      <c r="Y3" s="9">
        <f t="shared" si="2"/>
        <v>192580716</v>
      </c>
      <c r="Z3" s="25"/>
      <c r="AA3" s="9">
        <f t="shared" ref="AA3:AA66" si="3">V3</f>
        <v>816152188</v>
      </c>
      <c r="AB3" s="9">
        <f t="shared" ref="AB3:AB66" si="4">IF(ISERROR(((P3+Q3+R3)/X3)*Y3),0,((P3+Q3+R3)/X3)*Y3)</f>
        <v>110112257.88371688</v>
      </c>
      <c r="AC3" s="9">
        <f t="shared" ref="AC3:AC66" si="5">IF(ISERROR(((S3+T3)/X3)*Y3),0,((S3+T3)/X3)*Y3)</f>
        <v>82468458.116283119</v>
      </c>
      <c r="AD3" s="9">
        <f t="shared" ref="AD3:AD66" si="6">SUM(P3:R3)</f>
        <v>466652955</v>
      </c>
      <c r="AE3" s="9">
        <f t="shared" ref="AE3:AE66" si="7">SUM(S3:T3)</f>
        <v>349499233</v>
      </c>
      <c r="AF3" s="9">
        <f t="shared" ref="AF3:AF66" si="8">AD3+AE3-AA3</f>
        <v>0</v>
      </c>
      <c r="AG3" s="9">
        <f t="shared" ref="AG3:AG66" si="9">IF(ISERROR((AA3/X3)*Y3),0,(AA3/X3)*Y3)</f>
        <v>192580716</v>
      </c>
      <c r="AH3" s="8">
        <f t="shared" ref="AH3:AH66" si="10">ROUND(AB3*$AH$1,0)</f>
        <v>2532582</v>
      </c>
      <c r="AI3" s="8">
        <f t="shared" ref="AI3:AI66" si="11">ROUND(AC3*$AI$1,0)</f>
        <v>1896775</v>
      </c>
      <c r="AJ3" s="26">
        <f t="shared" ref="AJ3:AJ66" si="12">ROUND(AH3+AI3,0)</f>
        <v>4429357</v>
      </c>
      <c r="AK3" s="27">
        <v>1</v>
      </c>
    </row>
    <row r="4" spans="1:40" x14ac:dyDescent="0.2">
      <c r="A4" s="32" t="s">
        <v>43</v>
      </c>
      <c r="B4" s="2" t="s">
        <v>44</v>
      </c>
      <c r="C4" s="3">
        <v>12</v>
      </c>
      <c r="D4" s="4">
        <v>370014</v>
      </c>
      <c r="E4" s="5">
        <v>43009</v>
      </c>
      <c r="F4" s="5">
        <v>43373</v>
      </c>
      <c r="G4" s="23">
        <f t="shared" ref="G4:G67" si="13">365/(1+F4-E4)</f>
        <v>1</v>
      </c>
      <c r="H4" s="24">
        <v>47654414</v>
      </c>
      <c r="I4" s="24">
        <v>364288104</v>
      </c>
      <c r="J4" s="24">
        <v>17535951</v>
      </c>
      <c r="K4" s="24">
        <v>467601702</v>
      </c>
      <c r="L4" s="24">
        <v>54697672</v>
      </c>
      <c r="M4" s="24">
        <v>952517584</v>
      </c>
      <c r="N4" s="24">
        <v>87562154</v>
      </c>
      <c r="P4" s="9">
        <f t="shared" si="0"/>
        <v>47654414</v>
      </c>
      <c r="Q4" s="9">
        <f t="shared" si="0"/>
        <v>364288104</v>
      </c>
      <c r="R4" s="9">
        <f t="shared" si="0"/>
        <v>17535951</v>
      </c>
      <c r="S4" s="9">
        <f t="shared" si="0"/>
        <v>467601702</v>
      </c>
      <c r="T4" s="9">
        <f t="shared" si="0"/>
        <v>54697672</v>
      </c>
      <c r="V4" s="9">
        <f t="shared" si="1"/>
        <v>951777843</v>
      </c>
      <c r="W4" s="25"/>
      <c r="X4" s="9">
        <f t="shared" si="2"/>
        <v>952517584</v>
      </c>
      <c r="Y4" s="9">
        <f t="shared" si="2"/>
        <v>87562154</v>
      </c>
      <c r="Z4" s="25"/>
      <c r="AA4" s="9">
        <f t="shared" si="3"/>
        <v>951777843</v>
      </c>
      <c r="AB4" s="9">
        <f t="shared" si="4"/>
        <v>39480698.80698625</v>
      </c>
      <c r="AC4" s="9">
        <f t="shared" si="5"/>
        <v>48013452.967700385</v>
      </c>
      <c r="AD4" s="9">
        <f t="shared" si="6"/>
        <v>429478469</v>
      </c>
      <c r="AE4" s="9">
        <f t="shared" si="7"/>
        <v>522299374</v>
      </c>
      <c r="AF4" s="9">
        <f t="shared" si="8"/>
        <v>0</v>
      </c>
      <c r="AG4" s="9">
        <f t="shared" si="9"/>
        <v>87494151.774686635</v>
      </c>
      <c r="AH4" s="8">
        <f t="shared" si="10"/>
        <v>908056</v>
      </c>
      <c r="AI4" s="8">
        <f t="shared" si="11"/>
        <v>1104309</v>
      </c>
      <c r="AJ4" s="26">
        <f t="shared" si="12"/>
        <v>2012365</v>
      </c>
      <c r="AK4" s="27">
        <v>1</v>
      </c>
    </row>
    <row r="5" spans="1:40" s="29" customFormat="1" x14ac:dyDescent="0.2">
      <c r="A5" s="32" t="s">
        <v>45</v>
      </c>
      <c r="B5" s="2" t="s">
        <v>46</v>
      </c>
      <c r="C5" s="3">
        <v>12</v>
      </c>
      <c r="D5" s="4">
        <v>370228</v>
      </c>
      <c r="E5" s="5">
        <v>43101</v>
      </c>
      <c r="F5" s="5">
        <v>43465</v>
      </c>
      <c r="G5" s="23">
        <f t="shared" si="13"/>
        <v>1</v>
      </c>
      <c r="H5" s="24">
        <v>5168252</v>
      </c>
      <c r="I5" s="24">
        <v>61473172</v>
      </c>
      <c r="J5" s="24">
        <v>1471935</v>
      </c>
      <c r="K5" s="24">
        <v>133116874</v>
      </c>
      <c r="L5" s="24">
        <v>31683022</v>
      </c>
      <c r="M5" s="24">
        <v>232913255</v>
      </c>
      <c r="N5" s="24">
        <v>54028109</v>
      </c>
      <c r="O5" s="1"/>
      <c r="P5" s="9">
        <f t="shared" si="0"/>
        <v>5168252</v>
      </c>
      <c r="Q5" s="9">
        <f t="shared" si="0"/>
        <v>61473172</v>
      </c>
      <c r="R5" s="9">
        <f t="shared" si="0"/>
        <v>1471935</v>
      </c>
      <c r="S5" s="9">
        <f t="shared" si="0"/>
        <v>133116874</v>
      </c>
      <c r="T5" s="9">
        <f t="shared" si="0"/>
        <v>31683022</v>
      </c>
      <c r="U5" s="9"/>
      <c r="V5" s="9">
        <f t="shared" si="1"/>
        <v>232913255</v>
      </c>
      <c r="W5" s="25"/>
      <c r="X5" s="9">
        <f t="shared" si="2"/>
        <v>232913255</v>
      </c>
      <c r="Y5" s="9">
        <f t="shared" si="2"/>
        <v>54028109</v>
      </c>
      <c r="Z5" s="25"/>
      <c r="AA5" s="9">
        <f t="shared" si="3"/>
        <v>232913255</v>
      </c>
      <c r="AB5" s="9">
        <f t="shared" si="4"/>
        <v>15800028.145277224</v>
      </c>
      <c r="AC5" s="9">
        <f t="shared" si="5"/>
        <v>38228080.854722776</v>
      </c>
      <c r="AD5" s="9">
        <f t="shared" si="6"/>
        <v>68113359</v>
      </c>
      <c r="AE5" s="9">
        <f t="shared" si="7"/>
        <v>164799896</v>
      </c>
      <c r="AF5" s="9">
        <f t="shared" si="8"/>
        <v>0</v>
      </c>
      <c r="AG5" s="9">
        <f t="shared" si="9"/>
        <v>54028109</v>
      </c>
      <c r="AH5" s="8">
        <f t="shared" si="10"/>
        <v>363401</v>
      </c>
      <c r="AI5" s="8">
        <f t="shared" si="11"/>
        <v>879246</v>
      </c>
      <c r="AJ5" s="26">
        <f t="shared" si="12"/>
        <v>1242647</v>
      </c>
      <c r="AK5" s="27">
        <v>1</v>
      </c>
      <c r="AL5" s="1"/>
      <c r="AM5" s="1"/>
      <c r="AN5" s="1"/>
    </row>
    <row r="6" spans="1:40" x14ac:dyDescent="0.2">
      <c r="A6" s="32" t="s">
        <v>47</v>
      </c>
      <c r="B6" s="2" t="s">
        <v>48</v>
      </c>
      <c r="C6" s="3">
        <v>12</v>
      </c>
      <c r="D6" s="4">
        <v>370030</v>
      </c>
      <c r="E6" s="5">
        <v>43101</v>
      </c>
      <c r="F6" s="5">
        <v>43465</v>
      </c>
      <c r="G6" s="23">
        <f t="shared" si="13"/>
        <v>1</v>
      </c>
      <c r="H6" s="24">
        <v>1472075</v>
      </c>
      <c r="I6" s="24">
        <v>6412017</v>
      </c>
      <c r="J6" s="24">
        <v>1035414</v>
      </c>
      <c r="K6" s="24">
        <v>19988184</v>
      </c>
      <c r="L6" s="24">
        <v>7966629</v>
      </c>
      <c r="M6" s="24">
        <v>37515003</v>
      </c>
      <c r="N6" s="24">
        <v>8744090</v>
      </c>
      <c r="P6" s="9">
        <f t="shared" si="0"/>
        <v>1472075</v>
      </c>
      <c r="Q6" s="9">
        <f t="shared" si="0"/>
        <v>6412017</v>
      </c>
      <c r="R6" s="9">
        <f t="shared" si="0"/>
        <v>1035414</v>
      </c>
      <c r="S6" s="9">
        <f t="shared" si="0"/>
        <v>19988184</v>
      </c>
      <c r="T6" s="9">
        <f t="shared" si="0"/>
        <v>7966629</v>
      </c>
      <c r="V6" s="9">
        <f t="shared" si="1"/>
        <v>36874319</v>
      </c>
      <c r="W6" s="25"/>
      <c r="X6" s="9">
        <f t="shared" si="2"/>
        <v>37515003</v>
      </c>
      <c r="Y6" s="9">
        <f t="shared" si="2"/>
        <v>8744090</v>
      </c>
      <c r="Z6" s="25"/>
      <c r="AA6" s="9">
        <f t="shared" si="3"/>
        <v>36874319</v>
      </c>
      <c r="AB6" s="9">
        <f t="shared" si="4"/>
        <v>2078980.5939650331</v>
      </c>
      <c r="AC6" s="9">
        <f t="shared" si="5"/>
        <v>6515777.1893332908</v>
      </c>
      <c r="AD6" s="9">
        <f t="shared" si="6"/>
        <v>8919506</v>
      </c>
      <c r="AE6" s="9">
        <f t="shared" si="7"/>
        <v>27954813</v>
      </c>
      <c r="AF6" s="9">
        <f t="shared" si="8"/>
        <v>0</v>
      </c>
      <c r="AG6" s="9">
        <f t="shared" si="9"/>
        <v>8594757.7832983248</v>
      </c>
      <c r="AH6" s="8">
        <f t="shared" si="10"/>
        <v>47817</v>
      </c>
      <c r="AI6" s="8">
        <f t="shared" si="11"/>
        <v>149863</v>
      </c>
      <c r="AJ6" s="26">
        <f t="shared" si="12"/>
        <v>197680</v>
      </c>
      <c r="AK6" s="27">
        <v>1</v>
      </c>
    </row>
    <row r="7" spans="1:40" x14ac:dyDescent="0.2">
      <c r="A7" s="30" t="s">
        <v>49</v>
      </c>
      <c r="B7" s="2" t="s">
        <v>50</v>
      </c>
      <c r="C7" s="3">
        <v>12</v>
      </c>
      <c r="D7" s="4">
        <v>370041</v>
      </c>
      <c r="E7" s="5">
        <v>43101</v>
      </c>
      <c r="F7" s="5">
        <v>43465</v>
      </c>
      <c r="G7" s="23">
        <f t="shared" si="13"/>
        <v>1</v>
      </c>
      <c r="H7" s="24">
        <v>2215996</v>
      </c>
      <c r="I7" s="24">
        <v>104865366</v>
      </c>
      <c r="J7" s="24">
        <v>1016206</v>
      </c>
      <c r="K7" s="24">
        <v>125914966</v>
      </c>
      <c r="L7" s="24">
        <v>14548998</v>
      </c>
      <c r="M7" s="24">
        <v>248561532</v>
      </c>
      <c r="N7" s="24">
        <v>47403280</v>
      </c>
      <c r="P7" s="9">
        <f t="shared" si="0"/>
        <v>2215996</v>
      </c>
      <c r="Q7" s="9">
        <f t="shared" si="0"/>
        <v>104865366</v>
      </c>
      <c r="R7" s="9">
        <f t="shared" si="0"/>
        <v>1016206</v>
      </c>
      <c r="S7" s="9">
        <f t="shared" si="0"/>
        <v>125914966</v>
      </c>
      <c r="T7" s="9">
        <f t="shared" si="0"/>
        <v>14548998</v>
      </c>
      <c r="V7" s="9">
        <f t="shared" si="1"/>
        <v>248561532</v>
      </c>
      <c r="W7" s="25"/>
      <c r="X7" s="9">
        <f t="shared" si="2"/>
        <v>248561532</v>
      </c>
      <c r="Y7" s="9">
        <f t="shared" si="2"/>
        <v>47403280</v>
      </c>
      <c r="Z7" s="25"/>
      <c r="AA7" s="9">
        <f t="shared" si="3"/>
        <v>248561532</v>
      </c>
      <c r="AB7" s="9">
        <f t="shared" si="4"/>
        <v>20615335.13248156</v>
      </c>
      <c r="AC7" s="9">
        <f t="shared" si="5"/>
        <v>26787944.867518436</v>
      </c>
      <c r="AD7" s="9">
        <f t="shared" si="6"/>
        <v>108097568</v>
      </c>
      <c r="AE7" s="9">
        <f t="shared" si="7"/>
        <v>140463964</v>
      </c>
      <c r="AF7" s="9">
        <f t="shared" si="8"/>
        <v>0</v>
      </c>
      <c r="AG7" s="9">
        <f t="shared" si="9"/>
        <v>47403280</v>
      </c>
      <c r="AH7" s="8">
        <f t="shared" si="10"/>
        <v>474153</v>
      </c>
      <c r="AI7" s="8">
        <f t="shared" si="11"/>
        <v>616123</v>
      </c>
      <c r="AJ7" s="26">
        <f t="shared" si="12"/>
        <v>1090276</v>
      </c>
      <c r="AK7" s="27">
        <v>1</v>
      </c>
    </row>
    <row r="8" spans="1:40" x14ac:dyDescent="0.2">
      <c r="A8" s="30" t="s">
        <v>51</v>
      </c>
      <c r="B8" s="2" t="s">
        <v>52</v>
      </c>
      <c r="C8" s="3">
        <v>12</v>
      </c>
      <c r="D8" s="4">
        <v>374012</v>
      </c>
      <c r="E8" s="5">
        <v>43101</v>
      </c>
      <c r="F8" s="5">
        <v>43465</v>
      </c>
      <c r="G8" s="23">
        <f t="shared" si="13"/>
        <v>1</v>
      </c>
      <c r="H8" s="24">
        <v>39986874</v>
      </c>
      <c r="I8" s="24">
        <v>11737921</v>
      </c>
      <c r="J8" s="24">
        <v>0</v>
      </c>
      <c r="K8" s="24">
        <v>111366</v>
      </c>
      <c r="L8" s="24">
        <v>11041</v>
      </c>
      <c r="M8" s="24">
        <v>51847202</v>
      </c>
      <c r="N8" s="24">
        <v>18745965</v>
      </c>
      <c r="O8" s="29"/>
      <c r="P8" s="9">
        <f t="shared" si="0"/>
        <v>39986874</v>
      </c>
      <c r="Q8" s="9">
        <f t="shared" si="0"/>
        <v>11737921</v>
      </c>
      <c r="R8" s="9">
        <f t="shared" si="0"/>
        <v>0</v>
      </c>
      <c r="S8" s="9">
        <f t="shared" si="0"/>
        <v>111366</v>
      </c>
      <c r="T8" s="9">
        <f t="shared" si="0"/>
        <v>11041</v>
      </c>
      <c r="V8" s="9">
        <f t="shared" si="1"/>
        <v>51847202</v>
      </c>
      <c r="W8" s="31"/>
      <c r="X8" s="9">
        <f t="shared" si="2"/>
        <v>51847202</v>
      </c>
      <c r="Y8" s="9">
        <f t="shared" si="2"/>
        <v>18745965</v>
      </c>
      <c r="Z8" s="31"/>
      <c r="AA8" s="9">
        <f t="shared" si="3"/>
        <v>51847202</v>
      </c>
      <c r="AB8" s="9">
        <f t="shared" si="4"/>
        <v>18701707.31107486</v>
      </c>
      <c r="AC8" s="9">
        <f t="shared" si="5"/>
        <v>44257.688925142</v>
      </c>
      <c r="AD8" s="9">
        <f t="shared" si="6"/>
        <v>51724795</v>
      </c>
      <c r="AE8" s="9">
        <f t="shared" si="7"/>
        <v>122407</v>
      </c>
      <c r="AF8" s="9">
        <f t="shared" si="8"/>
        <v>0</v>
      </c>
      <c r="AG8" s="9">
        <f t="shared" si="9"/>
        <v>18745965</v>
      </c>
      <c r="AH8" s="8">
        <f t="shared" si="10"/>
        <v>430139</v>
      </c>
      <c r="AI8" s="8">
        <f t="shared" si="11"/>
        <v>1018</v>
      </c>
      <c r="AJ8" s="26">
        <f t="shared" si="12"/>
        <v>431157</v>
      </c>
      <c r="AK8" s="27">
        <v>1</v>
      </c>
    </row>
    <row r="9" spans="1:40" s="29" customFormat="1" x14ac:dyDescent="0.2">
      <c r="A9" s="45" t="s">
        <v>53</v>
      </c>
      <c r="B9" s="2" t="s">
        <v>54</v>
      </c>
      <c r="C9" s="3">
        <v>12</v>
      </c>
      <c r="D9" s="4">
        <v>374023</v>
      </c>
      <c r="E9" s="5">
        <v>43101</v>
      </c>
      <c r="F9" s="5">
        <v>43465</v>
      </c>
      <c r="G9" s="23">
        <f t="shared" si="13"/>
        <v>1</v>
      </c>
      <c r="H9" s="24">
        <v>33606000</v>
      </c>
      <c r="I9" s="24">
        <v>0</v>
      </c>
      <c r="J9" s="24">
        <v>0</v>
      </c>
      <c r="K9" s="24">
        <v>0</v>
      </c>
      <c r="L9" s="24">
        <v>504350</v>
      </c>
      <c r="M9" s="24">
        <v>34110350</v>
      </c>
      <c r="N9" s="24">
        <v>15696215</v>
      </c>
      <c r="P9" s="9">
        <f t="shared" si="0"/>
        <v>33606000</v>
      </c>
      <c r="Q9" s="9">
        <f t="shared" si="0"/>
        <v>0</v>
      </c>
      <c r="R9" s="9">
        <f t="shared" si="0"/>
        <v>0</v>
      </c>
      <c r="S9" s="9">
        <f t="shared" si="0"/>
        <v>0</v>
      </c>
      <c r="T9" s="9">
        <f t="shared" si="0"/>
        <v>504350</v>
      </c>
      <c r="U9" s="8"/>
      <c r="V9" s="9">
        <f t="shared" si="1"/>
        <v>34110350</v>
      </c>
      <c r="W9" s="31"/>
      <c r="X9" s="9">
        <f t="shared" si="2"/>
        <v>34110350</v>
      </c>
      <c r="Y9" s="9">
        <f t="shared" si="2"/>
        <v>15696215</v>
      </c>
      <c r="Z9" s="31"/>
      <c r="AA9" s="9">
        <f t="shared" si="3"/>
        <v>34110350</v>
      </c>
      <c r="AB9" s="9">
        <f t="shared" si="4"/>
        <v>15464133.358057011</v>
      </c>
      <c r="AC9" s="9">
        <f t="shared" si="5"/>
        <v>232081.64194298798</v>
      </c>
      <c r="AD9" s="9">
        <f t="shared" si="6"/>
        <v>33606000</v>
      </c>
      <c r="AE9" s="9">
        <f t="shared" si="7"/>
        <v>504350</v>
      </c>
      <c r="AF9" s="9">
        <f t="shared" si="8"/>
        <v>0</v>
      </c>
      <c r="AG9" s="9">
        <f t="shared" si="9"/>
        <v>15696215</v>
      </c>
      <c r="AH9" s="8">
        <f t="shared" si="10"/>
        <v>355675</v>
      </c>
      <c r="AI9" s="8">
        <f t="shared" si="11"/>
        <v>5338</v>
      </c>
      <c r="AJ9" s="26">
        <f t="shared" si="12"/>
        <v>361013</v>
      </c>
      <c r="AK9" s="27">
        <v>1</v>
      </c>
      <c r="AL9" s="1"/>
      <c r="AM9" s="1"/>
    </row>
    <row r="10" spans="1:40" x14ac:dyDescent="0.2">
      <c r="A10" s="32" t="s">
        <v>55</v>
      </c>
      <c r="B10" s="2" t="s">
        <v>56</v>
      </c>
      <c r="C10" s="3">
        <v>12</v>
      </c>
      <c r="D10" s="4">
        <v>370100</v>
      </c>
      <c r="E10" s="5">
        <v>42917</v>
      </c>
      <c r="F10" s="5">
        <v>43281</v>
      </c>
      <c r="G10" s="23">
        <f t="shared" si="13"/>
        <v>1</v>
      </c>
      <c r="H10" s="24">
        <v>2640844</v>
      </c>
      <c r="I10" s="24">
        <v>9677631</v>
      </c>
      <c r="J10" s="24">
        <v>784738</v>
      </c>
      <c r="K10" s="24">
        <v>20174245</v>
      </c>
      <c r="L10" s="24">
        <v>7488484</v>
      </c>
      <c r="M10" s="24">
        <v>43156313</v>
      </c>
      <c r="N10" s="24">
        <v>10218935</v>
      </c>
      <c r="P10" s="9">
        <f t="shared" si="0"/>
        <v>2640844</v>
      </c>
      <c r="Q10" s="9">
        <f t="shared" si="0"/>
        <v>9677631</v>
      </c>
      <c r="R10" s="9">
        <f t="shared" si="0"/>
        <v>784738</v>
      </c>
      <c r="S10" s="9">
        <f t="shared" si="0"/>
        <v>20174245</v>
      </c>
      <c r="T10" s="9">
        <f t="shared" si="0"/>
        <v>7488484</v>
      </c>
      <c r="V10" s="9">
        <f t="shared" si="1"/>
        <v>40765942</v>
      </c>
      <c r="W10" s="25"/>
      <c r="X10" s="9">
        <f t="shared" si="2"/>
        <v>43156313</v>
      </c>
      <c r="Y10" s="9">
        <f t="shared" si="2"/>
        <v>10218935</v>
      </c>
      <c r="Z10" s="25"/>
      <c r="AA10" s="9">
        <f t="shared" si="3"/>
        <v>40765942</v>
      </c>
      <c r="AB10" s="9">
        <f t="shared" si="4"/>
        <v>3102695.1245384421</v>
      </c>
      <c r="AC10" s="9">
        <f t="shared" si="5"/>
        <v>6550226.6047058981</v>
      </c>
      <c r="AD10" s="9">
        <f t="shared" si="6"/>
        <v>13103213</v>
      </c>
      <c r="AE10" s="9">
        <f t="shared" si="7"/>
        <v>27662729</v>
      </c>
      <c r="AF10" s="9">
        <f t="shared" si="8"/>
        <v>0</v>
      </c>
      <c r="AG10" s="9">
        <f t="shared" si="9"/>
        <v>9652921.7292443402</v>
      </c>
      <c r="AH10" s="8">
        <f t="shared" si="10"/>
        <v>71362</v>
      </c>
      <c r="AI10" s="8">
        <f t="shared" si="11"/>
        <v>150655</v>
      </c>
      <c r="AJ10" s="26">
        <f t="shared" si="12"/>
        <v>222017</v>
      </c>
      <c r="AK10" s="27">
        <v>1</v>
      </c>
    </row>
    <row r="11" spans="1:40" x14ac:dyDescent="0.2">
      <c r="A11" s="29" t="s">
        <v>57</v>
      </c>
      <c r="B11" s="2" t="s">
        <v>58</v>
      </c>
      <c r="C11" s="3">
        <v>12</v>
      </c>
      <c r="D11" s="4">
        <v>370029</v>
      </c>
      <c r="E11" s="5">
        <v>42826</v>
      </c>
      <c r="F11" s="5">
        <v>43190</v>
      </c>
      <c r="G11" s="23">
        <f t="shared" si="13"/>
        <v>1</v>
      </c>
      <c r="H11" s="24">
        <v>3742613</v>
      </c>
      <c r="I11" s="24">
        <v>22108429</v>
      </c>
      <c r="J11" s="24">
        <v>1200415</v>
      </c>
      <c r="K11" s="24">
        <v>42568001</v>
      </c>
      <c r="L11" s="24">
        <v>8736401</v>
      </c>
      <c r="M11" s="24">
        <v>78822459</v>
      </c>
      <c r="N11" s="24">
        <v>19393901</v>
      </c>
      <c r="P11" s="9">
        <f t="shared" si="0"/>
        <v>3742613</v>
      </c>
      <c r="Q11" s="9">
        <f t="shared" si="0"/>
        <v>22108429</v>
      </c>
      <c r="R11" s="9">
        <f t="shared" si="0"/>
        <v>1200415</v>
      </c>
      <c r="S11" s="9">
        <f t="shared" si="0"/>
        <v>42568001</v>
      </c>
      <c r="T11" s="9">
        <f t="shared" si="0"/>
        <v>8736401</v>
      </c>
      <c r="V11" s="9">
        <f t="shared" si="1"/>
        <v>78355859</v>
      </c>
      <c r="W11" s="25"/>
      <c r="X11" s="9">
        <f t="shared" si="2"/>
        <v>78822459</v>
      </c>
      <c r="Y11" s="9">
        <f t="shared" si="2"/>
        <v>19393901</v>
      </c>
      <c r="Z11" s="25"/>
      <c r="AA11" s="9">
        <f t="shared" si="3"/>
        <v>78355859</v>
      </c>
      <c r="AB11" s="9">
        <f t="shared" si="4"/>
        <v>6655885.7160718245</v>
      </c>
      <c r="AC11" s="9">
        <f t="shared" si="5"/>
        <v>12623210.514812814</v>
      </c>
      <c r="AD11" s="9">
        <f t="shared" si="6"/>
        <v>27051457</v>
      </c>
      <c r="AE11" s="9">
        <f t="shared" si="7"/>
        <v>51304402</v>
      </c>
      <c r="AF11" s="9">
        <f t="shared" si="8"/>
        <v>0</v>
      </c>
      <c r="AG11" s="9">
        <f t="shared" si="9"/>
        <v>19279096.230884638</v>
      </c>
      <c r="AH11" s="8">
        <f t="shared" si="10"/>
        <v>153085</v>
      </c>
      <c r="AI11" s="8">
        <f t="shared" si="11"/>
        <v>290334</v>
      </c>
      <c r="AJ11" s="26">
        <f t="shared" si="12"/>
        <v>443419</v>
      </c>
      <c r="AK11" s="27">
        <v>1</v>
      </c>
    </row>
    <row r="12" spans="1:40" x14ac:dyDescent="0.2">
      <c r="A12" s="32" t="s">
        <v>59</v>
      </c>
      <c r="B12" s="2" t="s">
        <v>60</v>
      </c>
      <c r="C12" s="3">
        <v>12</v>
      </c>
      <c r="D12" s="4">
        <v>370056</v>
      </c>
      <c r="E12" s="5">
        <v>42917</v>
      </c>
      <c r="F12" s="5">
        <v>43281</v>
      </c>
      <c r="G12" s="23">
        <f t="shared" si="13"/>
        <v>1</v>
      </c>
      <c r="H12" s="24">
        <v>84618589</v>
      </c>
      <c r="I12" s="24">
        <v>261776873</v>
      </c>
      <c r="J12" s="24">
        <v>8416275</v>
      </c>
      <c r="K12" s="24">
        <v>369166136</v>
      </c>
      <c r="L12" s="24">
        <v>142447411</v>
      </c>
      <c r="M12" s="24">
        <v>911744649</v>
      </c>
      <c r="N12" s="24">
        <v>250540093</v>
      </c>
      <c r="P12" s="9">
        <f t="shared" si="0"/>
        <v>84618589</v>
      </c>
      <c r="Q12" s="9">
        <f t="shared" si="0"/>
        <v>261776873</v>
      </c>
      <c r="R12" s="9">
        <f t="shared" si="0"/>
        <v>8416275</v>
      </c>
      <c r="S12" s="9">
        <f t="shared" si="0"/>
        <v>369166136</v>
      </c>
      <c r="T12" s="9">
        <f t="shared" si="0"/>
        <v>142447411</v>
      </c>
      <c r="V12" s="9">
        <f t="shared" si="1"/>
        <v>866425284</v>
      </c>
      <c r="W12" s="25"/>
      <c r="X12" s="9">
        <f t="shared" si="2"/>
        <v>911744649</v>
      </c>
      <c r="Y12" s="9">
        <f t="shared" si="2"/>
        <v>250540093</v>
      </c>
      <c r="Z12" s="25"/>
      <c r="AA12" s="9">
        <f t="shared" si="3"/>
        <v>866425284</v>
      </c>
      <c r="AB12" s="9">
        <f t="shared" si="4"/>
        <v>97499410.260286093</v>
      </c>
      <c r="AC12" s="9">
        <f t="shared" si="5"/>
        <v>140587285.90952209</v>
      </c>
      <c r="AD12" s="9">
        <f t="shared" si="6"/>
        <v>354811737</v>
      </c>
      <c r="AE12" s="9">
        <f t="shared" si="7"/>
        <v>511613547</v>
      </c>
      <c r="AF12" s="9">
        <f t="shared" si="8"/>
        <v>0</v>
      </c>
      <c r="AG12" s="9">
        <f t="shared" si="9"/>
        <v>238086696.16980818</v>
      </c>
      <c r="AH12" s="8">
        <f t="shared" si="10"/>
        <v>2242486</v>
      </c>
      <c r="AI12" s="8">
        <f t="shared" si="11"/>
        <v>3233508</v>
      </c>
      <c r="AJ12" s="26">
        <f t="shared" si="12"/>
        <v>5475994</v>
      </c>
      <c r="AK12" s="27">
        <v>1</v>
      </c>
    </row>
    <row r="13" spans="1:40" x14ac:dyDescent="0.2">
      <c r="A13" s="32" t="s">
        <v>61</v>
      </c>
      <c r="B13" s="2" t="s">
        <v>62</v>
      </c>
      <c r="C13" s="3">
        <v>12</v>
      </c>
      <c r="D13" s="4">
        <v>370023</v>
      </c>
      <c r="E13" s="5">
        <v>42917</v>
      </c>
      <c r="F13" s="5">
        <v>43281</v>
      </c>
      <c r="G13" s="23">
        <f t="shared" si="13"/>
        <v>1</v>
      </c>
      <c r="H13" s="24">
        <v>29554597</v>
      </c>
      <c r="I13" s="24">
        <v>77043585</v>
      </c>
      <c r="J13" s="24">
        <v>3546561</v>
      </c>
      <c r="K13" s="24">
        <v>194294130</v>
      </c>
      <c r="L13" s="24">
        <v>30876182</v>
      </c>
      <c r="M13" s="24">
        <v>339520498</v>
      </c>
      <c r="N13" s="24">
        <v>91112564</v>
      </c>
      <c r="P13" s="9">
        <f t="shared" si="0"/>
        <v>29554597</v>
      </c>
      <c r="Q13" s="9">
        <f t="shared" si="0"/>
        <v>77043585</v>
      </c>
      <c r="R13" s="9">
        <f t="shared" si="0"/>
        <v>3546561</v>
      </c>
      <c r="S13" s="9">
        <f t="shared" si="0"/>
        <v>194294130</v>
      </c>
      <c r="T13" s="9">
        <f t="shared" si="0"/>
        <v>30876182</v>
      </c>
      <c r="V13" s="9">
        <f t="shared" si="1"/>
        <v>335315055</v>
      </c>
      <c r="W13" s="25"/>
      <c r="X13" s="9">
        <f t="shared" si="2"/>
        <v>339520498</v>
      </c>
      <c r="Y13" s="9">
        <f t="shared" si="2"/>
        <v>91112564</v>
      </c>
      <c r="Z13" s="25"/>
      <c r="AA13" s="9">
        <f t="shared" si="3"/>
        <v>335315055</v>
      </c>
      <c r="AB13" s="9">
        <f t="shared" si="4"/>
        <v>29558067.936890963</v>
      </c>
      <c r="AC13" s="9">
        <f t="shared" si="5"/>
        <v>60425937.70877412</v>
      </c>
      <c r="AD13" s="9">
        <f t="shared" si="6"/>
        <v>110144743</v>
      </c>
      <c r="AE13" s="9">
        <f t="shared" si="7"/>
        <v>225170312</v>
      </c>
      <c r="AF13" s="9">
        <f t="shared" si="8"/>
        <v>0</v>
      </c>
      <c r="AG13" s="9">
        <f t="shared" si="9"/>
        <v>89984005.645665079</v>
      </c>
      <c r="AH13" s="8">
        <f t="shared" si="10"/>
        <v>679836</v>
      </c>
      <c r="AI13" s="8">
        <f t="shared" si="11"/>
        <v>1389797</v>
      </c>
      <c r="AJ13" s="26">
        <f t="shared" si="12"/>
        <v>2069633</v>
      </c>
      <c r="AK13" s="27">
        <v>1</v>
      </c>
    </row>
    <row r="14" spans="1:40" x14ac:dyDescent="0.2">
      <c r="A14" s="32" t="s">
        <v>63</v>
      </c>
      <c r="B14" s="2" t="s">
        <v>64</v>
      </c>
      <c r="C14" s="3">
        <v>12</v>
      </c>
      <c r="D14" s="4">
        <v>370153</v>
      </c>
      <c r="E14" s="5">
        <v>42917</v>
      </c>
      <c r="F14" s="5">
        <v>43281</v>
      </c>
      <c r="G14" s="23">
        <f t="shared" si="13"/>
        <v>1</v>
      </c>
      <c r="H14" s="24">
        <v>1648906</v>
      </c>
      <c r="I14" s="24">
        <v>6996658</v>
      </c>
      <c r="J14" s="24">
        <v>473608</v>
      </c>
      <c r="K14" s="24">
        <v>14223424</v>
      </c>
      <c r="L14" s="24">
        <v>2297134</v>
      </c>
      <c r="M14" s="24">
        <v>27621578</v>
      </c>
      <c r="N14" s="24">
        <v>11180474</v>
      </c>
      <c r="P14" s="9">
        <f t="shared" si="0"/>
        <v>1648906</v>
      </c>
      <c r="Q14" s="9">
        <f t="shared" si="0"/>
        <v>6996658</v>
      </c>
      <c r="R14" s="9">
        <f t="shared" si="0"/>
        <v>473608</v>
      </c>
      <c r="S14" s="9">
        <f t="shared" si="0"/>
        <v>14223424</v>
      </c>
      <c r="T14" s="9">
        <f t="shared" si="0"/>
        <v>2297134</v>
      </c>
      <c r="V14" s="9">
        <f t="shared" si="1"/>
        <v>25639730</v>
      </c>
      <c r="W14" s="25"/>
      <c r="X14" s="9">
        <f t="shared" si="2"/>
        <v>27621578</v>
      </c>
      <c r="Y14" s="9">
        <f t="shared" si="2"/>
        <v>11180474</v>
      </c>
      <c r="Z14" s="25"/>
      <c r="AA14" s="9">
        <f t="shared" si="3"/>
        <v>25639730</v>
      </c>
      <c r="AB14" s="9">
        <f t="shared" si="4"/>
        <v>3691196.2613985343</v>
      </c>
      <c r="AC14" s="9">
        <f t="shared" si="5"/>
        <v>6687078.8187587252</v>
      </c>
      <c r="AD14" s="9">
        <f t="shared" si="6"/>
        <v>9119172</v>
      </c>
      <c r="AE14" s="9">
        <f t="shared" si="7"/>
        <v>16520558</v>
      </c>
      <c r="AF14" s="9">
        <f t="shared" si="8"/>
        <v>0</v>
      </c>
      <c r="AG14" s="9">
        <f t="shared" si="9"/>
        <v>10378275.080157259</v>
      </c>
      <c r="AH14" s="8">
        <f t="shared" si="10"/>
        <v>84898</v>
      </c>
      <c r="AI14" s="8">
        <f t="shared" si="11"/>
        <v>153803</v>
      </c>
      <c r="AJ14" s="26">
        <f t="shared" si="12"/>
        <v>238701</v>
      </c>
      <c r="AK14" s="27">
        <v>1</v>
      </c>
    </row>
    <row r="15" spans="1:40" x14ac:dyDescent="0.2">
      <c r="A15" s="32" t="s">
        <v>65</v>
      </c>
      <c r="B15" s="2" t="s">
        <v>66</v>
      </c>
      <c r="C15" s="3">
        <v>12</v>
      </c>
      <c r="D15" s="4">
        <v>370054</v>
      </c>
      <c r="E15" s="5">
        <v>43101</v>
      </c>
      <c r="F15" s="5">
        <v>43465</v>
      </c>
      <c r="G15" s="23">
        <f t="shared" si="13"/>
        <v>1</v>
      </c>
      <c r="H15" s="24">
        <v>6462907</v>
      </c>
      <c r="I15" s="24">
        <v>8093847</v>
      </c>
      <c r="J15" s="24">
        <v>2014239</v>
      </c>
      <c r="K15" s="24">
        <v>43547239</v>
      </c>
      <c r="L15" s="24">
        <v>18442381</v>
      </c>
      <c r="M15" s="24">
        <v>93615377</v>
      </c>
      <c r="N15" s="24">
        <v>34987405</v>
      </c>
      <c r="P15" s="9">
        <f t="shared" si="0"/>
        <v>6462907</v>
      </c>
      <c r="Q15" s="9">
        <f t="shared" si="0"/>
        <v>8093847</v>
      </c>
      <c r="R15" s="9">
        <f t="shared" si="0"/>
        <v>2014239</v>
      </c>
      <c r="S15" s="9">
        <f t="shared" si="0"/>
        <v>43547239</v>
      </c>
      <c r="T15" s="9">
        <f t="shared" si="0"/>
        <v>18442381</v>
      </c>
      <c r="V15" s="9">
        <f t="shared" si="1"/>
        <v>78560613</v>
      </c>
      <c r="W15" s="25"/>
      <c r="X15" s="9">
        <f t="shared" si="2"/>
        <v>93615377</v>
      </c>
      <c r="Y15" s="9">
        <f t="shared" si="2"/>
        <v>34987405</v>
      </c>
      <c r="Z15" s="25"/>
      <c r="AA15" s="9">
        <f t="shared" si="3"/>
        <v>78560613</v>
      </c>
      <c r="AB15" s="9">
        <f t="shared" si="4"/>
        <v>6193171.0571775511</v>
      </c>
      <c r="AC15" s="9">
        <f t="shared" si="5"/>
        <v>23167731.736380231</v>
      </c>
      <c r="AD15" s="9">
        <f t="shared" si="6"/>
        <v>16570993</v>
      </c>
      <c r="AE15" s="9">
        <f t="shared" si="7"/>
        <v>61989620</v>
      </c>
      <c r="AF15" s="9">
        <f t="shared" si="8"/>
        <v>0</v>
      </c>
      <c r="AG15" s="9">
        <f t="shared" si="9"/>
        <v>29360902.793557782</v>
      </c>
      <c r="AH15" s="8">
        <f t="shared" si="10"/>
        <v>142443</v>
      </c>
      <c r="AI15" s="8">
        <f t="shared" si="11"/>
        <v>532858</v>
      </c>
      <c r="AJ15" s="26">
        <f t="shared" si="12"/>
        <v>675301</v>
      </c>
      <c r="AK15" s="27">
        <v>1</v>
      </c>
    </row>
    <row r="16" spans="1:40" x14ac:dyDescent="0.2">
      <c r="A16" s="32" t="s">
        <v>67</v>
      </c>
      <c r="B16" s="2" t="s">
        <v>68</v>
      </c>
      <c r="C16" s="3">
        <v>12</v>
      </c>
      <c r="D16" s="4">
        <v>370019</v>
      </c>
      <c r="E16" s="5">
        <v>42917</v>
      </c>
      <c r="F16" s="5">
        <v>43281</v>
      </c>
      <c r="G16" s="23">
        <f t="shared" si="13"/>
        <v>1</v>
      </c>
      <c r="H16" s="24">
        <v>7667842</v>
      </c>
      <c r="I16" s="24">
        <v>27708171</v>
      </c>
      <c r="J16" s="24">
        <v>1461266</v>
      </c>
      <c r="K16" s="24">
        <v>78841680</v>
      </c>
      <c r="L16" s="24">
        <v>10368975</v>
      </c>
      <c r="M16" s="24">
        <v>147619686</v>
      </c>
      <c r="N16" s="24">
        <v>42524367</v>
      </c>
      <c r="P16" s="9">
        <f t="shared" si="0"/>
        <v>7667842</v>
      </c>
      <c r="Q16" s="9">
        <f t="shared" si="0"/>
        <v>27708171</v>
      </c>
      <c r="R16" s="9">
        <f t="shared" si="0"/>
        <v>1461266</v>
      </c>
      <c r="S16" s="9">
        <f t="shared" si="0"/>
        <v>78841680</v>
      </c>
      <c r="T16" s="9">
        <f t="shared" si="0"/>
        <v>10368975</v>
      </c>
      <c r="V16" s="9">
        <f t="shared" si="1"/>
        <v>126047934</v>
      </c>
      <c r="W16" s="25"/>
      <c r="X16" s="9">
        <f t="shared" si="2"/>
        <v>147619686</v>
      </c>
      <c r="Y16" s="9">
        <f t="shared" si="2"/>
        <v>42524367</v>
      </c>
      <c r="Z16" s="25"/>
      <c r="AA16" s="9">
        <f t="shared" si="3"/>
        <v>126047934</v>
      </c>
      <c r="AB16" s="9">
        <f t="shared" si="4"/>
        <v>10611606.174784798</v>
      </c>
      <c r="AC16" s="9">
        <f t="shared" si="5"/>
        <v>25698649.931624871</v>
      </c>
      <c r="AD16" s="9">
        <f t="shared" si="6"/>
        <v>36837279</v>
      </c>
      <c r="AE16" s="9">
        <f t="shared" si="7"/>
        <v>89210655</v>
      </c>
      <c r="AF16" s="9">
        <f t="shared" si="8"/>
        <v>0</v>
      </c>
      <c r="AG16" s="9">
        <f t="shared" si="9"/>
        <v>36310256.106409669</v>
      </c>
      <c r="AH16" s="8">
        <f t="shared" si="10"/>
        <v>244067</v>
      </c>
      <c r="AI16" s="8">
        <f t="shared" si="11"/>
        <v>591069</v>
      </c>
      <c r="AJ16" s="26">
        <f t="shared" si="12"/>
        <v>835136</v>
      </c>
      <c r="AK16" s="27">
        <v>1</v>
      </c>
    </row>
    <row r="17" spans="1:40" x14ac:dyDescent="0.2">
      <c r="A17" s="32" t="s">
        <v>69</v>
      </c>
      <c r="B17" s="2" t="s">
        <v>70</v>
      </c>
      <c r="C17" s="3">
        <v>12</v>
      </c>
      <c r="D17" s="4">
        <v>370183</v>
      </c>
      <c r="E17" s="5">
        <v>43070</v>
      </c>
      <c r="F17" s="5">
        <v>43434</v>
      </c>
      <c r="G17" s="23">
        <f t="shared" si="13"/>
        <v>1</v>
      </c>
      <c r="H17" s="24">
        <v>4455195</v>
      </c>
      <c r="I17" s="24">
        <v>6815979</v>
      </c>
      <c r="J17" s="24">
        <v>829153</v>
      </c>
      <c r="K17" s="24">
        <v>41845048</v>
      </c>
      <c r="L17" s="24">
        <v>14527628</v>
      </c>
      <c r="M17" s="24">
        <v>69944831</v>
      </c>
      <c r="N17" s="24">
        <v>17011621</v>
      </c>
      <c r="P17" s="9">
        <f t="shared" si="0"/>
        <v>4455195</v>
      </c>
      <c r="Q17" s="9">
        <f t="shared" si="0"/>
        <v>6815979</v>
      </c>
      <c r="R17" s="9">
        <f t="shared" si="0"/>
        <v>829153</v>
      </c>
      <c r="S17" s="9">
        <f t="shared" si="0"/>
        <v>41845048</v>
      </c>
      <c r="T17" s="9">
        <f t="shared" si="0"/>
        <v>14527628</v>
      </c>
      <c r="V17" s="9">
        <f t="shared" si="1"/>
        <v>68473003</v>
      </c>
      <c r="W17" s="25"/>
      <c r="X17" s="9">
        <f t="shared" si="2"/>
        <v>69944831</v>
      </c>
      <c r="Y17" s="9">
        <f t="shared" si="2"/>
        <v>17011621</v>
      </c>
      <c r="Z17" s="25"/>
      <c r="AA17" s="9">
        <f t="shared" si="3"/>
        <v>68473003</v>
      </c>
      <c r="AB17" s="9">
        <f t="shared" si="4"/>
        <v>2942979.1159273372</v>
      </c>
      <c r="AC17" s="9">
        <f t="shared" si="5"/>
        <v>13710671.470030373</v>
      </c>
      <c r="AD17" s="9">
        <f t="shared" si="6"/>
        <v>12100327</v>
      </c>
      <c r="AE17" s="9">
        <f t="shared" si="7"/>
        <v>56372676</v>
      </c>
      <c r="AF17" s="9">
        <f t="shared" si="8"/>
        <v>0</v>
      </c>
      <c r="AG17" s="9">
        <f t="shared" si="9"/>
        <v>16653650.58595771</v>
      </c>
      <c r="AH17" s="8">
        <f t="shared" si="10"/>
        <v>67689</v>
      </c>
      <c r="AI17" s="8">
        <f t="shared" si="11"/>
        <v>315345</v>
      </c>
      <c r="AJ17" s="26">
        <f t="shared" si="12"/>
        <v>383034</v>
      </c>
      <c r="AK17" s="27">
        <v>1</v>
      </c>
    </row>
    <row r="18" spans="1:40" x14ac:dyDescent="0.2">
      <c r="A18" s="29" t="s">
        <v>71</v>
      </c>
      <c r="B18" s="2" t="s">
        <v>72</v>
      </c>
      <c r="C18" s="3">
        <v>12</v>
      </c>
      <c r="D18" s="4">
        <v>370039</v>
      </c>
      <c r="E18" s="5">
        <v>43040</v>
      </c>
      <c r="F18" s="5">
        <v>43404</v>
      </c>
      <c r="G18" s="23">
        <f t="shared" si="13"/>
        <v>1</v>
      </c>
      <c r="H18" s="24">
        <v>17443634</v>
      </c>
      <c r="I18" s="24">
        <v>61496102</v>
      </c>
      <c r="J18" s="24">
        <v>5469806</v>
      </c>
      <c r="K18" s="24">
        <v>168243781</v>
      </c>
      <c r="L18" s="24">
        <v>42046741</v>
      </c>
      <c r="M18" s="24">
        <v>294700064</v>
      </c>
      <c r="N18" s="24">
        <v>63938606</v>
      </c>
      <c r="P18" s="9">
        <f t="shared" si="0"/>
        <v>17443634</v>
      </c>
      <c r="Q18" s="9">
        <f t="shared" si="0"/>
        <v>61496102</v>
      </c>
      <c r="R18" s="9">
        <f t="shared" si="0"/>
        <v>5469806</v>
      </c>
      <c r="S18" s="9">
        <f t="shared" si="0"/>
        <v>168243781</v>
      </c>
      <c r="T18" s="9">
        <f t="shared" si="0"/>
        <v>42046741</v>
      </c>
      <c r="V18" s="9">
        <f t="shared" si="1"/>
        <v>294700064</v>
      </c>
      <c r="W18" s="25"/>
      <c r="X18" s="9">
        <f t="shared" si="2"/>
        <v>294700064</v>
      </c>
      <c r="Y18" s="9">
        <f t="shared" si="2"/>
        <v>63938606</v>
      </c>
      <c r="Z18" s="25"/>
      <c r="AA18" s="9">
        <f t="shared" si="3"/>
        <v>294700064</v>
      </c>
      <c r="AB18" s="9">
        <f t="shared" si="4"/>
        <v>18313631.749256939</v>
      </c>
      <c r="AC18" s="9">
        <f t="shared" si="5"/>
        <v>45624974.250743061</v>
      </c>
      <c r="AD18" s="9">
        <f t="shared" si="6"/>
        <v>84409542</v>
      </c>
      <c r="AE18" s="9">
        <f t="shared" si="7"/>
        <v>210290522</v>
      </c>
      <c r="AF18" s="9">
        <f t="shared" si="8"/>
        <v>0</v>
      </c>
      <c r="AG18" s="9">
        <f t="shared" si="9"/>
        <v>63938606</v>
      </c>
      <c r="AH18" s="8">
        <f t="shared" si="10"/>
        <v>421214</v>
      </c>
      <c r="AI18" s="8">
        <f t="shared" si="11"/>
        <v>1049374</v>
      </c>
      <c r="AJ18" s="26">
        <f t="shared" si="12"/>
        <v>1470588</v>
      </c>
      <c r="AK18" s="27">
        <v>1</v>
      </c>
    </row>
    <row r="19" spans="1:40" x14ac:dyDescent="0.2">
      <c r="A19" s="32" t="s">
        <v>73</v>
      </c>
      <c r="B19" s="2" t="s">
        <v>74</v>
      </c>
      <c r="C19" s="3">
        <v>12</v>
      </c>
      <c r="D19" s="4">
        <v>370099</v>
      </c>
      <c r="E19" s="5">
        <v>43070</v>
      </c>
      <c r="F19" s="5">
        <v>43434</v>
      </c>
      <c r="G19" s="23">
        <f t="shared" si="13"/>
        <v>1</v>
      </c>
      <c r="H19" s="24">
        <v>5902822</v>
      </c>
      <c r="I19" s="24">
        <v>14647660</v>
      </c>
      <c r="J19" s="24">
        <v>3003081</v>
      </c>
      <c r="K19" s="24">
        <v>38828192</v>
      </c>
      <c r="L19" s="24">
        <v>15943992</v>
      </c>
      <c r="M19" s="24">
        <v>78325747</v>
      </c>
      <c r="N19" s="24">
        <v>20843338</v>
      </c>
      <c r="P19" s="9">
        <f t="shared" si="0"/>
        <v>5902822</v>
      </c>
      <c r="Q19" s="9">
        <f t="shared" si="0"/>
        <v>14647660</v>
      </c>
      <c r="R19" s="9">
        <f t="shared" si="0"/>
        <v>3003081</v>
      </c>
      <c r="S19" s="9">
        <f t="shared" si="0"/>
        <v>38828192</v>
      </c>
      <c r="T19" s="9">
        <f t="shared" si="0"/>
        <v>15943992</v>
      </c>
      <c r="V19" s="9">
        <f t="shared" si="1"/>
        <v>78325747</v>
      </c>
      <c r="W19" s="25"/>
      <c r="X19" s="9">
        <f t="shared" si="2"/>
        <v>78325747</v>
      </c>
      <c r="Y19" s="9">
        <f t="shared" si="2"/>
        <v>20843338</v>
      </c>
      <c r="Z19" s="25"/>
      <c r="AA19" s="9">
        <f t="shared" si="3"/>
        <v>78325747</v>
      </c>
      <c r="AB19" s="9">
        <f t="shared" si="4"/>
        <v>6267860.7420532359</v>
      </c>
      <c r="AC19" s="9">
        <f t="shared" si="5"/>
        <v>14575477.257946765</v>
      </c>
      <c r="AD19" s="9">
        <f t="shared" si="6"/>
        <v>23553563</v>
      </c>
      <c r="AE19" s="9">
        <f t="shared" si="7"/>
        <v>54772184</v>
      </c>
      <c r="AF19" s="9">
        <f t="shared" si="8"/>
        <v>0</v>
      </c>
      <c r="AG19" s="9">
        <f t="shared" si="9"/>
        <v>20843338</v>
      </c>
      <c r="AH19" s="8">
        <f t="shared" si="10"/>
        <v>144161</v>
      </c>
      <c r="AI19" s="8">
        <f t="shared" si="11"/>
        <v>335236</v>
      </c>
      <c r="AJ19" s="26">
        <f t="shared" si="12"/>
        <v>479397</v>
      </c>
      <c r="AK19" s="27">
        <v>1</v>
      </c>
    </row>
    <row r="20" spans="1:40" x14ac:dyDescent="0.2">
      <c r="A20" s="32" t="s">
        <v>75</v>
      </c>
      <c r="B20" s="2" t="s">
        <v>76</v>
      </c>
      <c r="C20" s="3">
        <v>12</v>
      </c>
      <c r="D20" s="4">
        <v>370015</v>
      </c>
      <c r="E20" s="5">
        <v>42856</v>
      </c>
      <c r="F20" s="5">
        <v>43190</v>
      </c>
      <c r="G20" s="23">
        <f t="shared" si="13"/>
        <v>1.0895522388059702</v>
      </c>
      <c r="H20" s="24">
        <v>4438773</v>
      </c>
      <c r="I20" s="24">
        <v>10779212</v>
      </c>
      <c r="J20" s="24">
        <v>1130878</v>
      </c>
      <c r="K20" s="24">
        <v>55127486</v>
      </c>
      <c r="L20" s="24">
        <v>12089800</v>
      </c>
      <c r="M20" s="24">
        <v>83566149</v>
      </c>
      <c r="N20" s="24">
        <v>20084016</v>
      </c>
      <c r="O20" s="29"/>
      <c r="P20" s="9">
        <f t="shared" si="0"/>
        <v>4836275.059701493</v>
      </c>
      <c r="Q20" s="9">
        <f t="shared" si="0"/>
        <v>11744514.567164179</v>
      </c>
      <c r="R20" s="9">
        <f t="shared" si="0"/>
        <v>1232150.656716418</v>
      </c>
      <c r="S20" s="9">
        <f t="shared" si="0"/>
        <v>60064275.791044779</v>
      </c>
      <c r="T20" s="9">
        <f t="shared" si="0"/>
        <v>13172468.656716418</v>
      </c>
      <c r="U20" s="8"/>
      <c r="V20" s="9">
        <f t="shared" si="1"/>
        <v>91049684.731343284</v>
      </c>
      <c r="W20" s="31"/>
      <c r="X20" s="9">
        <f t="shared" si="2"/>
        <v>91049684.731343284</v>
      </c>
      <c r="Y20" s="9">
        <f t="shared" si="2"/>
        <v>21882584.597014926</v>
      </c>
      <c r="Z20" s="31"/>
      <c r="AA20" s="9">
        <f t="shared" si="3"/>
        <v>91049684.731343284</v>
      </c>
      <c r="AB20" s="9">
        <f t="shared" si="4"/>
        <v>4281104.0348707139</v>
      </c>
      <c r="AC20" s="9">
        <f t="shared" si="5"/>
        <v>17601480.562144212</v>
      </c>
      <c r="AD20" s="9">
        <f t="shared" si="6"/>
        <v>17812940.283582091</v>
      </c>
      <c r="AE20" s="9">
        <f t="shared" si="7"/>
        <v>73236744.447761193</v>
      </c>
      <c r="AF20" s="9">
        <f t="shared" si="8"/>
        <v>0</v>
      </c>
      <c r="AG20" s="9">
        <f t="shared" si="9"/>
        <v>21882584.597014926</v>
      </c>
      <c r="AH20" s="8">
        <f t="shared" si="10"/>
        <v>98465</v>
      </c>
      <c r="AI20" s="8">
        <f t="shared" si="11"/>
        <v>404834</v>
      </c>
      <c r="AJ20" s="26">
        <f t="shared" si="12"/>
        <v>503299</v>
      </c>
      <c r="AK20" s="27">
        <v>1</v>
      </c>
      <c r="AN20" s="29"/>
    </row>
    <row r="21" spans="1:40" x14ac:dyDescent="0.2">
      <c r="A21" s="32" t="s">
        <v>77</v>
      </c>
      <c r="B21" s="2" t="s">
        <v>78</v>
      </c>
      <c r="C21" s="3">
        <v>12</v>
      </c>
      <c r="D21" s="4">
        <v>370001</v>
      </c>
      <c r="E21" s="5">
        <v>42917</v>
      </c>
      <c r="F21" s="5">
        <v>43281</v>
      </c>
      <c r="G21" s="23">
        <f t="shared" si="13"/>
        <v>1</v>
      </c>
      <c r="H21" s="24">
        <v>230969624</v>
      </c>
      <c r="I21" s="24">
        <v>1301029543</v>
      </c>
      <c r="J21" s="24">
        <v>47692819</v>
      </c>
      <c r="K21" s="24">
        <v>864788480</v>
      </c>
      <c r="L21" s="24">
        <v>83494467</v>
      </c>
      <c r="M21" s="24">
        <v>2528632599</v>
      </c>
      <c r="N21" s="24">
        <v>521131046</v>
      </c>
      <c r="P21" s="9">
        <f t="shared" si="0"/>
        <v>230969624</v>
      </c>
      <c r="Q21" s="9">
        <f t="shared" si="0"/>
        <v>1301029543</v>
      </c>
      <c r="R21" s="9">
        <f t="shared" si="0"/>
        <v>47692819</v>
      </c>
      <c r="S21" s="9">
        <f t="shared" si="0"/>
        <v>864788480</v>
      </c>
      <c r="T21" s="9">
        <f t="shared" si="0"/>
        <v>83494467</v>
      </c>
      <c r="V21" s="9">
        <f t="shared" si="1"/>
        <v>2527974933</v>
      </c>
      <c r="W21" s="25"/>
      <c r="X21" s="9">
        <f t="shared" si="2"/>
        <v>2528632599</v>
      </c>
      <c r="Y21" s="9">
        <f t="shared" si="2"/>
        <v>521131046</v>
      </c>
      <c r="Z21" s="25"/>
      <c r="AA21" s="9">
        <f t="shared" si="3"/>
        <v>2527974933</v>
      </c>
      <c r="AB21" s="9">
        <f t="shared" si="4"/>
        <v>325561941.00620204</v>
      </c>
      <c r="AC21" s="9">
        <f t="shared" si="5"/>
        <v>195433565.26745173</v>
      </c>
      <c r="AD21" s="9">
        <f t="shared" si="6"/>
        <v>1579691986</v>
      </c>
      <c r="AE21" s="9">
        <f t="shared" si="7"/>
        <v>948282947</v>
      </c>
      <c r="AF21" s="9">
        <f t="shared" si="8"/>
        <v>0</v>
      </c>
      <c r="AG21" s="9">
        <f t="shared" si="9"/>
        <v>520995506.27365375</v>
      </c>
      <c r="AH21" s="8">
        <f t="shared" si="10"/>
        <v>7487925</v>
      </c>
      <c r="AI21" s="8">
        <f t="shared" si="11"/>
        <v>4494972</v>
      </c>
      <c r="AJ21" s="26">
        <f t="shared" si="12"/>
        <v>11982897</v>
      </c>
      <c r="AK21" s="27">
        <v>1</v>
      </c>
    </row>
    <row r="22" spans="1:40" x14ac:dyDescent="0.2">
      <c r="A22" s="32" t="s">
        <v>79</v>
      </c>
      <c r="B22" s="2" t="s">
        <v>80</v>
      </c>
      <c r="C22" s="3">
        <v>12</v>
      </c>
      <c r="D22" s="4">
        <v>370028</v>
      </c>
      <c r="E22" s="5">
        <v>42917</v>
      </c>
      <c r="F22" s="5">
        <v>43281</v>
      </c>
      <c r="G22" s="23">
        <f t="shared" si="13"/>
        <v>1</v>
      </c>
      <c r="H22" s="24">
        <v>467442837</v>
      </c>
      <c r="I22" s="24">
        <v>1955127468</v>
      </c>
      <c r="J22" s="24">
        <v>11999515</v>
      </c>
      <c r="K22" s="24">
        <v>1684729930</v>
      </c>
      <c r="L22" s="24">
        <v>51392020</v>
      </c>
      <c r="M22" s="24">
        <v>4230415522</v>
      </c>
      <c r="N22" s="24">
        <v>873315711</v>
      </c>
      <c r="P22" s="9">
        <f t="shared" si="0"/>
        <v>467442837</v>
      </c>
      <c r="Q22" s="9">
        <f t="shared" si="0"/>
        <v>1955127468</v>
      </c>
      <c r="R22" s="9">
        <f t="shared" si="0"/>
        <v>11999515</v>
      </c>
      <c r="S22" s="9">
        <f t="shared" si="0"/>
        <v>1684729930</v>
      </c>
      <c r="T22" s="9">
        <f t="shared" si="0"/>
        <v>51392020</v>
      </c>
      <c r="V22" s="9">
        <f t="shared" si="1"/>
        <v>4170691770</v>
      </c>
      <c r="W22" s="25"/>
      <c r="X22" s="9">
        <f t="shared" si="2"/>
        <v>4230415522</v>
      </c>
      <c r="Y22" s="9">
        <f t="shared" si="2"/>
        <v>873315711</v>
      </c>
      <c r="Z22" s="25"/>
      <c r="AA22" s="9">
        <f t="shared" si="3"/>
        <v>4170691770</v>
      </c>
      <c r="AB22" s="9">
        <f t="shared" si="4"/>
        <v>502586108.21455902</v>
      </c>
      <c r="AC22" s="9">
        <f t="shared" si="5"/>
        <v>358400390.52006775</v>
      </c>
      <c r="AD22" s="9">
        <f t="shared" si="6"/>
        <v>2434569820</v>
      </c>
      <c r="AE22" s="9">
        <f t="shared" si="7"/>
        <v>1736121950</v>
      </c>
      <c r="AF22" s="9">
        <f t="shared" si="8"/>
        <v>0</v>
      </c>
      <c r="AG22" s="9">
        <f t="shared" si="9"/>
        <v>860986498.73462677</v>
      </c>
      <c r="AH22" s="8">
        <f t="shared" si="10"/>
        <v>11559480</v>
      </c>
      <c r="AI22" s="8">
        <f t="shared" si="11"/>
        <v>8243209</v>
      </c>
      <c r="AJ22" s="26">
        <f t="shared" si="12"/>
        <v>19802689</v>
      </c>
      <c r="AK22" s="27">
        <v>1</v>
      </c>
    </row>
    <row r="23" spans="1:40" x14ac:dyDescent="0.2">
      <c r="A23" s="32" t="s">
        <v>81</v>
      </c>
      <c r="B23" s="2" t="s">
        <v>82</v>
      </c>
      <c r="C23" s="3">
        <v>12</v>
      </c>
      <c r="D23" s="4">
        <v>370016</v>
      </c>
      <c r="E23" s="5">
        <v>42917</v>
      </c>
      <c r="F23" s="5">
        <v>43281</v>
      </c>
      <c r="G23" s="23">
        <f t="shared" si="13"/>
        <v>1</v>
      </c>
      <c r="H23" s="24">
        <v>42985784</v>
      </c>
      <c r="I23" s="24">
        <v>121715983</v>
      </c>
      <c r="J23" s="24">
        <v>0</v>
      </c>
      <c r="K23" s="24">
        <v>244765495</v>
      </c>
      <c r="L23" s="24">
        <v>0</v>
      </c>
      <c r="M23" s="24">
        <v>416634573</v>
      </c>
      <c r="N23" s="24">
        <v>93149030</v>
      </c>
      <c r="O23" s="29"/>
      <c r="P23" s="9">
        <f t="shared" si="0"/>
        <v>42985784</v>
      </c>
      <c r="Q23" s="9">
        <f t="shared" si="0"/>
        <v>121715983</v>
      </c>
      <c r="R23" s="9">
        <f t="shared" si="0"/>
        <v>0</v>
      </c>
      <c r="S23" s="9">
        <f t="shared" si="0"/>
        <v>244765495</v>
      </c>
      <c r="T23" s="9">
        <f t="shared" si="0"/>
        <v>0</v>
      </c>
      <c r="U23" s="8"/>
      <c r="V23" s="9">
        <f t="shared" si="1"/>
        <v>409467262</v>
      </c>
      <c r="W23" s="31"/>
      <c r="X23" s="9">
        <f t="shared" si="2"/>
        <v>416634573</v>
      </c>
      <c r="Y23" s="9">
        <f t="shared" si="2"/>
        <v>93149030</v>
      </c>
      <c r="Z23" s="31"/>
      <c r="AA23" s="9">
        <f t="shared" si="3"/>
        <v>409467262</v>
      </c>
      <c r="AB23" s="9">
        <f t="shared" si="4"/>
        <v>36823179.902873807</v>
      </c>
      <c r="AC23" s="9">
        <f t="shared" si="5"/>
        <v>54723419.308555201</v>
      </c>
      <c r="AD23" s="9">
        <f t="shared" si="6"/>
        <v>164701767</v>
      </c>
      <c r="AE23" s="9">
        <f t="shared" si="7"/>
        <v>244765495</v>
      </c>
      <c r="AF23" s="9">
        <f t="shared" si="8"/>
        <v>0</v>
      </c>
      <c r="AG23" s="9">
        <f t="shared" si="9"/>
        <v>91546599.211429</v>
      </c>
      <c r="AH23" s="8">
        <f t="shared" si="10"/>
        <v>846933</v>
      </c>
      <c r="AI23" s="8">
        <f t="shared" si="11"/>
        <v>1258639</v>
      </c>
      <c r="AJ23" s="26">
        <f t="shared" si="12"/>
        <v>2105572</v>
      </c>
      <c r="AK23" s="27">
        <v>1</v>
      </c>
      <c r="AN23" s="29"/>
    </row>
    <row r="24" spans="1:40" x14ac:dyDescent="0.2">
      <c r="A24" s="32" t="s">
        <v>83</v>
      </c>
      <c r="B24" s="2" t="s">
        <v>84</v>
      </c>
      <c r="C24" s="3">
        <v>12</v>
      </c>
      <c r="D24" s="4">
        <v>370211</v>
      </c>
      <c r="E24" s="5">
        <v>42917</v>
      </c>
      <c r="F24" s="5">
        <v>43281</v>
      </c>
      <c r="G24" s="23">
        <f t="shared" si="13"/>
        <v>1</v>
      </c>
      <c r="H24" s="24">
        <v>20805005</v>
      </c>
      <c r="I24" s="24">
        <v>95261250</v>
      </c>
      <c r="J24" s="24">
        <v>7905431</v>
      </c>
      <c r="K24" s="24">
        <v>163121808</v>
      </c>
      <c r="L24" s="24">
        <v>44186792</v>
      </c>
      <c r="M24" s="24">
        <v>331283635</v>
      </c>
      <c r="N24" s="24">
        <v>64493910</v>
      </c>
      <c r="P24" s="9">
        <f t="shared" si="0"/>
        <v>20805005</v>
      </c>
      <c r="Q24" s="9">
        <f t="shared" si="0"/>
        <v>95261250</v>
      </c>
      <c r="R24" s="9">
        <f t="shared" si="0"/>
        <v>7905431</v>
      </c>
      <c r="S24" s="9">
        <f t="shared" si="0"/>
        <v>163121808</v>
      </c>
      <c r="T24" s="9">
        <f t="shared" si="0"/>
        <v>44186792</v>
      </c>
      <c r="V24" s="9">
        <f t="shared" si="1"/>
        <v>331280286</v>
      </c>
      <c r="W24" s="25"/>
      <c r="X24" s="9">
        <f t="shared" si="2"/>
        <v>331283635</v>
      </c>
      <c r="Y24" s="9">
        <f t="shared" si="2"/>
        <v>64493910</v>
      </c>
      <c r="Z24" s="25"/>
      <c r="AA24" s="9">
        <f t="shared" si="3"/>
        <v>331280286</v>
      </c>
      <c r="AB24" s="9">
        <f t="shared" si="4"/>
        <v>24134662.611487769</v>
      </c>
      <c r="AC24" s="9">
        <f t="shared" si="5"/>
        <v>40358595.409115218</v>
      </c>
      <c r="AD24" s="9">
        <f t="shared" si="6"/>
        <v>123971686</v>
      </c>
      <c r="AE24" s="9">
        <f t="shared" si="7"/>
        <v>207308600</v>
      </c>
      <c r="AF24" s="9">
        <f t="shared" si="8"/>
        <v>0</v>
      </c>
      <c r="AG24" s="9">
        <f t="shared" si="9"/>
        <v>64493258.020602986</v>
      </c>
      <c r="AH24" s="8">
        <f t="shared" si="10"/>
        <v>555097</v>
      </c>
      <c r="AI24" s="8">
        <f t="shared" si="11"/>
        <v>928248</v>
      </c>
      <c r="AJ24" s="26">
        <f t="shared" si="12"/>
        <v>1483345</v>
      </c>
      <c r="AK24" s="27">
        <v>1</v>
      </c>
    </row>
    <row r="25" spans="1:40" x14ac:dyDescent="0.2">
      <c r="A25" s="32" t="s">
        <v>85</v>
      </c>
      <c r="B25" s="2" t="s">
        <v>86</v>
      </c>
      <c r="C25" s="3">
        <v>12</v>
      </c>
      <c r="D25" s="4">
        <v>370113</v>
      </c>
      <c r="E25" s="5">
        <v>42917</v>
      </c>
      <c r="F25" s="5">
        <v>43281</v>
      </c>
      <c r="G25" s="23">
        <f t="shared" si="13"/>
        <v>1</v>
      </c>
      <c r="H25" s="24">
        <v>16044566</v>
      </c>
      <c r="I25" s="24">
        <v>42469047</v>
      </c>
      <c r="J25" s="24">
        <v>0</v>
      </c>
      <c r="K25" s="24">
        <v>131589987</v>
      </c>
      <c r="L25" s="24">
        <v>139869</v>
      </c>
      <c r="M25" s="24">
        <v>197962651</v>
      </c>
      <c r="N25" s="24">
        <v>43424295</v>
      </c>
      <c r="P25" s="9">
        <f t="shared" si="0"/>
        <v>16044566</v>
      </c>
      <c r="Q25" s="9">
        <f t="shared" si="0"/>
        <v>42469047</v>
      </c>
      <c r="R25" s="9">
        <f t="shared" si="0"/>
        <v>0</v>
      </c>
      <c r="S25" s="9">
        <f t="shared" si="0"/>
        <v>131589987</v>
      </c>
      <c r="T25" s="9">
        <f t="shared" si="0"/>
        <v>139869</v>
      </c>
      <c r="V25" s="9">
        <f t="shared" si="1"/>
        <v>190243469</v>
      </c>
      <c r="W25" s="25"/>
      <c r="X25" s="9">
        <f t="shared" si="2"/>
        <v>197962651</v>
      </c>
      <c r="Y25" s="9">
        <f t="shared" si="2"/>
        <v>43424295</v>
      </c>
      <c r="Z25" s="25"/>
      <c r="AA25" s="9">
        <f t="shared" si="3"/>
        <v>190243469</v>
      </c>
      <c r="AB25" s="9">
        <f t="shared" si="4"/>
        <v>12835312.012607038</v>
      </c>
      <c r="AC25" s="9">
        <f t="shared" si="5"/>
        <v>28895734.111236569</v>
      </c>
      <c r="AD25" s="9">
        <f t="shared" si="6"/>
        <v>58513613</v>
      </c>
      <c r="AE25" s="9">
        <f t="shared" si="7"/>
        <v>131729856</v>
      </c>
      <c r="AF25" s="9">
        <f t="shared" si="8"/>
        <v>0</v>
      </c>
      <c r="AG25" s="9">
        <f t="shared" si="9"/>
        <v>41731046.12384361</v>
      </c>
      <c r="AH25" s="8">
        <f t="shared" si="10"/>
        <v>295212</v>
      </c>
      <c r="AI25" s="8">
        <f t="shared" si="11"/>
        <v>664602</v>
      </c>
      <c r="AJ25" s="26">
        <f t="shared" si="12"/>
        <v>959814</v>
      </c>
      <c r="AK25" s="27">
        <v>1</v>
      </c>
    </row>
    <row r="26" spans="1:40" x14ac:dyDescent="0.2">
      <c r="A26" s="32" t="s">
        <v>87</v>
      </c>
      <c r="B26" s="2" t="s">
        <v>88</v>
      </c>
      <c r="C26" s="3">
        <v>12</v>
      </c>
      <c r="D26" s="33">
        <v>370236</v>
      </c>
      <c r="E26" s="5">
        <v>42917</v>
      </c>
      <c r="F26" s="5">
        <v>43281</v>
      </c>
      <c r="G26" s="23">
        <f t="shared" si="13"/>
        <v>1</v>
      </c>
      <c r="H26" s="24">
        <v>16723301</v>
      </c>
      <c r="I26" s="24">
        <v>96419782</v>
      </c>
      <c r="J26" s="24">
        <v>5877918</v>
      </c>
      <c r="K26" s="24">
        <v>170277715</v>
      </c>
      <c r="L26" s="24">
        <v>40768114</v>
      </c>
      <c r="M26" s="24">
        <v>330501232</v>
      </c>
      <c r="N26" s="24">
        <v>63832933</v>
      </c>
      <c r="P26" s="9">
        <f t="shared" si="0"/>
        <v>16723301</v>
      </c>
      <c r="Q26" s="9">
        <f t="shared" si="0"/>
        <v>96419782</v>
      </c>
      <c r="R26" s="9">
        <f t="shared" si="0"/>
        <v>5877918</v>
      </c>
      <c r="S26" s="9">
        <f t="shared" si="0"/>
        <v>170277715</v>
      </c>
      <c r="T26" s="9">
        <f t="shared" si="0"/>
        <v>40768114</v>
      </c>
      <c r="V26" s="9">
        <f t="shared" si="1"/>
        <v>330066830</v>
      </c>
      <c r="W26" s="25"/>
      <c r="X26" s="9">
        <f t="shared" si="2"/>
        <v>330501232</v>
      </c>
      <c r="Y26" s="9">
        <f t="shared" si="2"/>
        <v>63832933</v>
      </c>
      <c r="Z26" s="25"/>
      <c r="AA26" s="9">
        <f t="shared" si="3"/>
        <v>330066830</v>
      </c>
      <c r="AB26" s="9">
        <f t="shared" si="4"/>
        <v>22987689.142489895</v>
      </c>
      <c r="AC26" s="9">
        <f t="shared" si="5"/>
        <v>40761343.55374039</v>
      </c>
      <c r="AD26" s="9">
        <f t="shared" si="6"/>
        <v>119021001</v>
      </c>
      <c r="AE26" s="9">
        <f t="shared" si="7"/>
        <v>211045829</v>
      </c>
      <c r="AF26" s="9">
        <f t="shared" si="8"/>
        <v>0</v>
      </c>
      <c r="AG26" s="9">
        <f t="shared" si="9"/>
        <v>63749032.696230285</v>
      </c>
      <c r="AH26" s="8">
        <f t="shared" si="10"/>
        <v>528717</v>
      </c>
      <c r="AI26" s="8">
        <f t="shared" si="11"/>
        <v>937511</v>
      </c>
      <c r="AJ26" s="26">
        <f t="shared" si="12"/>
        <v>1466228</v>
      </c>
      <c r="AK26" s="27">
        <v>1</v>
      </c>
    </row>
    <row r="27" spans="1:40" s="29" customFormat="1" x14ac:dyDescent="0.2">
      <c r="A27" s="32" t="s">
        <v>89</v>
      </c>
      <c r="B27" s="2" t="s">
        <v>90</v>
      </c>
      <c r="C27" s="3">
        <v>12</v>
      </c>
      <c r="D27" s="4">
        <v>370004</v>
      </c>
      <c r="E27" s="5">
        <v>42917</v>
      </c>
      <c r="F27" s="5">
        <v>43281</v>
      </c>
      <c r="G27" s="23">
        <f t="shared" si="13"/>
        <v>1</v>
      </c>
      <c r="H27" s="24">
        <v>14387651</v>
      </c>
      <c r="I27" s="24">
        <v>39551827</v>
      </c>
      <c r="J27" s="24">
        <v>0</v>
      </c>
      <c r="K27" s="24">
        <v>93449343</v>
      </c>
      <c r="L27" s="24">
        <v>125161</v>
      </c>
      <c r="M27" s="24">
        <v>157054598</v>
      </c>
      <c r="N27" s="24">
        <v>40630204</v>
      </c>
      <c r="O27" s="1"/>
      <c r="P27" s="9">
        <f t="shared" si="0"/>
        <v>14387651</v>
      </c>
      <c r="Q27" s="9">
        <f t="shared" si="0"/>
        <v>39551827</v>
      </c>
      <c r="R27" s="9">
        <f t="shared" si="0"/>
        <v>0</v>
      </c>
      <c r="S27" s="9">
        <f t="shared" si="0"/>
        <v>93449343</v>
      </c>
      <c r="T27" s="9">
        <f t="shared" si="0"/>
        <v>125161</v>
      </c>
      <c r="U27" s="9"/>
      <c r="V27" s="9">
        <f t="shared" si="1"/>
        <v>147513982</v>
      </c>
      <c r="W27" s="25"/>
      <c r="X27" s="9">
        <f t="shared" si="2"/>
        <v>157054598</v>
      </c>
      <c r="Y27" s="9">
        <f t="shared" si="2"/>
        <v>40630204</v>
      </c>
      <c r="Z27" s="25"/>
      <c r="AA27" s="9">
        <f t="shared" si="3"/>
        <v>147513982</v>
      </c>
      <c r="AB27" s="9">
        <f t="shared" si="4"/>
        <v>13954204.605926355</v>
      </c>
      <c r="AC27" s="9">
        <f t="shared" si="5"/>
        <v>24207831.130921848</v>
      </c>
      <c r="AD27" s="9">
        <f t="shared" si="6"/>
        <v>53939478</v>
      </c>
      <c r="AE27" s="9">
        <f t="shared" si="7"/>
        <v>93574504</v>
      </c>
      <c r="AF27" s="9">
        <f t="shared" si="8"/>
        <v>0</v>
      </c>
      <c r="AG27" s="9">
        <f t="shared" si="9"/>
        <v>38162035.736848205</v>
      </c>
      <c r="AH27" s="8">
        <f t="shared" si="10"/>
        <v>320947</v>
      </c>
      <c r="AI27" s="8">
        <f t="shared" si="11"/>
        <v>556780</v>
      </c>
      <c r="AJ27" s="26">
        <f t="shared" si="12"/>
        <v>877727</v>
      </c>
      <c r="AK27" s="27">
        <v>1</v>
      </c>
      <c r="AL27" s="1"/>
      <c r="AM27" s="1"/>
      <c r="AN27" s="1"/>
    </row>
    <row r="28" spans="1:40" x14ac:dyDescent="0.2">
      <c r="A28" s="32" t="s">
        <v>91</v>
      </c>
      <c r="B28" s="2" t="s">
        <v>92</v>
      </c>
      <c r="C28" s="3">
        <v>12</v>
      </c>
      <c r="D28" s="4">
        <v>370106</v>
      </c>
      <c r="E28" s="5">
        <v>42917</v>
      </c>
      <c r="F28" s="5">
        <v>43281</v>
      </c>
      <c r="G28" s="23">
        <f t="shared" si="13"/>
        <v>1</v>
      </c>
      <c r="H28" s="24">
        <v>127416208</v>
      </c>
      <c r="I28" s="24">
        <v>551170943</v>
      </c>
      <c r="J28" s="24">
        <v>31549554</v>
      </c>
      <c r="K28" s="24">
        <v>420315613</v>
      </c>
      <c r="L28" s="24">
        <v>119910039</v>
      </c>
      <c r="M28" s="24">
        <v>1251256277</v>
      </c>
      <c r="N28" s="24">
        <v>230027223</v>
      </c>
      <c r="P28" s="9">
        <f t="shared" si="0"/>
        <v>127416208</v>
      </c>
      <c r="Q28" s="9">
        <f t="shared" si="0"/>
        <v>551170943</v>
      </c>
      <c r="R28" s="9">
        <f t="shared" si="0"/>
        <v>31549554</v>
      </c>
      <c r="S28" s="9">
        <f t="shared" si="0"/>
        <v>420315613</v>
      </c>
      <c r="T28" s="9">
        <f t="shared" si="0"/>
        <v>119910039</v>
      </c>
      <c r="V28" s="9">
        <f t="shared" si="1"/>
        <v>1250362357</v>
      </c>
      <c r="W28" s="25"/>
      <c r="X28" s="9">
        <f t="shared" si="2"/>
        <v>1251256277</v>
      </c>
      <c r="Y28" s="9">
        <f t="shared" si="2"/>
        <v>230027223</v>
      </c>
      <c r="Z28" s="25"/>
      <c r="AA28" s="9">
        <f t="shared" si="3"/>
        <v>1250362357</v>
      </c>
      <c r="AB28" s="9">
        <f t="shared" si="4"/>
        <v>130549414.37989701</v>
      </c>
      <c r="AC28" s="9">
        <f t="shared" si="5"/>
        <v>99313473.032770574</v>
      </c>
      <c r="AD28" s="9">
        <f t="shared" si="6"/>
        <v>710136705</v>
      </c>
      <c r="AE28" s="9">
        <f t="shared" si="7"/>
        <v>540225652</v>
      </c>
      <c r="AF28" s="9">
        <f t="shared" si="8"/>
        <v>0</v>
      </c>
      <c r="AG28" s="9">
        <f t="shared" si="9"/>
        <v>229862887.41266757</v>
      </c>
      <c r="AH28" s="8">
        <f t="shared" si="10"/>
        <v>3002637</v>
      </c>
      <c r="AI28" s="8">
        <f t="shared" si="11"/>
        <v>2284210</v>
      </c>
      <c r="AJ28" s="26">
        <f t="shared" si="12"/>
        <v>5286847</v>
      </c>
      <c r="AK28" s="27">
        <v>1</v>
      </c>
    </row>
    <row r="29" spans="1:40" x14ac:dyDescent="0.2">
      <c r="A29" s="32" t="s">
        <v>93</v>
      </c>
      <c r="B29" s="2" t="s">
        <v>94</v>
      </c>
      <c r="C29" s="3">
        <v>12</v>
      </c>
      <c r="D29" s="4">
        <v>370022</v>
      </c>
      <c r="E29" s="5">
        <v>42917</v>
      </c>
      <c r="F29" s="5">
        <v>43281</v>
      </c>
      <c r="G29" s="23">
        <f t="shared" si="13"/>
        <v>1</v>
      </c>
      <c r="H29" s="24">
        <v>15758063</v>
      </c>
      <c r="I29" s="24">
        <v>48036692</v>
      </c>
      <c r="J29" s="24">
        <v>2376710</v>
      </c>
      <c r="K29" s="24">
        <v>86082018</v>
      </c>
      <c r="L29" s="24">
        <v>21584138</v>
      </c>
      <c r="M29" s="24">
        <v>198326532</v>
      </c>
      <c r="N29" s="24">
        <v>70473390</v>
      </c>
      <c r="P29" s="9">
        <f t="shared" si="0"/>
        <v>15758063</v>
      </c>
      <c r="Q29" s="9">
        <f t="shared" si="0"/>
        <v>48036692</v>
      </c>
      <c r="R29" s="9">
        <f t="shared" si="0"/>
        <v>2376710</v>
      </c>
      <c r="S29" s="9">
        <f t="shared" si="0"/>
        <v>86082018</v>
      </c>
      <c r="T29" s="9">
        <f t="shared" si="0"/>
        <v>21584138</v>
      </c>
      <c r="V29" s="9">
        <f t="shared" si="1"/>
        <v>173837621</v>
      </c>
      <c r="W29" s="25"/>
      <c r="X29" s="9">
        <f t="shared" si="2"/>
        <v>198326532</v>
      </c>
      <c r="Y29" s="9">
        <f t="shared" si="2"/>
        <v>70473390</v>
      </c>
      <c r="Z29" s="25"/>
      <c r="AA29" s="9">
        <f t="shared" si="3"/>
        <v>173837621</v>
      </c>
      <c r="AB29" s="9">
        <f t="shared" si="4"/>
        <v>23513381.758807492</v>
      </c>
      <c r="AC29" s="9">
        <f t="shared" si="5"/>
        <v>38258113.652634434</v>
      </c>
      <c r="AD29" s="9">
        <f t="shared" si="6"/>
        <v>66171465</v>
      </c>
      <c r="AE29" s="9">
        <f t="shared" si="7"/>
        <v>107666156</v>
      </c>
      <c r="AF29" s="9">
        <f t="shared" si="8"/>
        <v>0</v>
      </c>
      <c r="AG29" s="9">
        <f t="shared" si="9"/>
        <v>61771495.411441922</v>
      </c>
      <c r="AH29" s="8">
        <f t="shared" si="10"/>
        <v>540808</v>
      </c>
      <c r="AI29" s="8">
        <f t="shared" si="11"/>
        <v>879937</v>
      </c>
      <c r="AJ29" s="26">
        <f t="shared" si="12"/>
        <v>1420745</v>
      </c>
      <c r="AK29" s="27">
        <v>1</v>
      </c>
    </row>
    <row r="30" spans="1:40" x14ac:dyDescent="0.2">
      <c r="A30" s="32" t="s">
        <v>95</v>
      </c>
      <c r="B30" s="2" t="s">
        <v>96</v>
      </c>
      <c r="C30" s="3">
        <v>12</v>
      </c>
      <c r="D30" s="4">
        <v>370018</v>
      </c>
      <c r="E30" s="5">
        <v>43009</v>
      </c>
      <c r="F30" s="5">
        <v>43373</v>
      </c>
      <c r="G30" s="23">
        <f t="shared" si="13"/>
        <v>1</v>
      </c>
      <c r="H30" s="24">
        <v>18936178</v>
      </c>
      <c r="I30" s="24">
        <v>94893338</v>
      </c>
      <c r="J30" s="24">
        <v>7353172</v>
      </c>
      <c r="K30" s="24">
        <v>239340190</v>
      </c>
      <c r="L30" s="24">
        <v>47372441</v>
      </c>
      <c r="M30" s="24">
        <v>407895319</v>
      </c>
      <c r="N30" s="24">
        <v>113508015</v>
      </c>
      <c r="P30" s="9">
        <f t="shared" si="0"/>
        <v>18936178</v>
      </c>
      <c r="Q30" s="9">
        <f t="shared" si="0"/>
        <v>94893338</v>
      </c>
      <c r="R30" s="9">
        <f t="shared" si="0"/>
        <v>7353172</v>
      </c>
      <c r="S30" s="9">
        <f t="shared" si="0"/>
        <v>239340190</v>
      </c>
      <c r="T30" s="9">
        <f t="shared" si="0"/>
        <v>47372441</v>
      </c>
      <c r="V30" s="9">
        <f t="shared" si="1"/>
        <v>407895319</v>
      </c>
      <c r="W30" s="25"/>
      <c r="X30" s="9">
        <f t="shared" si="2"/>
        <v>407895319</v>
      </c>
      <c r="Y30" s="9">
        <f t="shared" si="2"/>
        <v>113508015</v>
      </c>
      <c r="Z30" s="25"/>
      <c r="AA30" s="9">
        <f t="shared" si="3"/>
        <v>407895319</v>
      </c>
      <c r="AB30" s="9">
        <f t="shared" si="4"/>
        <v>33722393.286999993</v>
      </c>
      <c r="AC30" s="9">
        <f t="shared" si="5"/>
        <v>79785621.713</v>
      </c>
      <c r="AD30" s="9">
        <f t="shared" si="6"/>
        <v>121182688</v>
      </c>
      <c r="AE30" s="9">
        <f t="shared" si="7"/>
        <v>286712631</v>
      </c>
      <c r="AF30" s="9">
        <f t="shared" si="8"/>
        <v>0</v>
      </c>
      <c r="AG30" s="9">
        <f t="shared" si="9"/>
        <v>113508015</v>
      </c>
      <c r="AH30" s="8">
        <f t="shared" si="10"/>
        <v>775615</v>
      </c>
      <c r="AI30" s="8">
        <f t="shared" si="11"/>
        <v>1835069</v>
      </c>
      <c r="AJ30" s="26">
        <f t="shared" si="12"/>
        <v>2610684</v>
      </c>
      <c r="AK30" s="27">
        <v>1</v>
      </c>
    </row>
    <row r="31" spans="1:40" s="29" customFormat="1" x14ac:dyDescent="0.2">
      <c r="A31" s="32" t="s">
        <v>97</v>
      </c>
      <c r="B31" s="2" t="s">
        <v>98</v>
      </c>
      <c r="C31" s="3">
        <v>12</v>
      </c>
      <c r="D31" s="4">
        <v>370006</v>
      </c>
      <c r="E31" s="5">
        <v>42887</v>
      </c>
      <c r="F31" s="5">
        <v>43251</v>
      </c>
      <c r="G31" s="23">
        <f t="shared" si="13"/>
        <v>1</v>
      </c>
      <c r="H31" s="24">
        <v>18109463</v>
      </c>
      <c r="I31" s="24">
        <v>68466358</v>
      </c>
      <c r="J31" s="24">
        <v>6343218</v>
      </c>
      <c r="K31" s="24">
        <v>153442034</v>
      </c>
      <c r="L31" s="24">
        <v>35062074</v>
      </c>
      <c r="M31" s="24">
        <v>281780487</v>
      </c>
      <c r="N31" s="24">
        <v>49203937</v>
      </c>
      <c r="O31" s="1"/>
      <c r="P31" s="9">
        <f t="shared" si="0"/>
        <v>18109463</v>
      </c>
      <c r="Q31" s="9">
        <f t="shared" si="0"/>
        <v>68466358</v>
      </c>
      <c r="R31" s="9">
        <f t="shared" si="0"/>
        <v>6343218</v>
      </c>
      <c r="S31" s="9">
        <f t="shared" si="0"/>
        <v>153442034</v>
      </c>
      <c r="T31" s="9">
        <f t="shared" si="0"/>
        <v>35062074</v>
      </c>
      <c r="U31" s="9"/>
      <c r="V31" s="9">
        <f t="shared" si="1"/>
        <v>281423147</v>
      </c>
      <c r="W31" s="25"/>
      <c r="X31" s="9">
        <f t="shared" si="2"/>
        <v>281780487</v>
      </c>
      <c r="Y31" s="9">
        <f t="shared" si="2"/>
        <v>49203937</v>
      </c>
      <c r="Z31" s="25"/>
      <c r="AA31" s="9">
        <f t="shared" si="3"/>
        <v>281423147</v>
      </c>
      <c r="AB31" s="9">
        <f t="shared" si="4"/>
        <v>16225334.088007815</v>
      </c>
      <c r="AC31" s="9">
        <f t="shared" si="5"/>
        <v>32916204.926117525</v>
      </c>
      <c r="AD31" s="9">
        <f t="shared" si="6"/>
        <v>92919039</v>
      </c>
      <c r="AE31" s="9">
        <f t="shared" si="7"/>
        <v>188504108</v>
      </c>
      <c r="AF31" s="9">
        <f t="shared" si="8"/>
        <v>0</v>
      </c>
      <c r="AG31" s="9">
        <f t="shared" si="9"/>
        <v>49141539.01412534</v>
      </c>
      <c r="AH31" s="8">
        <f t="shared" si="10"/>
        <v>373183</v>
      </c>
      <c r="AI31" s="8">
        <f t="shared" si="11"/>
        <v>757073</v>
      </c>
      <c r="AJ31" s="26">
        <f t="shared" si="12"/>
        <v>1130256</v>
      </c>
      <c r="AK31" s="27">
        <v>1</v>
      </c>
      <c r="AL31" s="1"/>
      <c r="AM31" s="1"/>
      <c r="AN31" s="1"/>
    </row>
    <row r="32" spans="1:40" x14ac:dyDescent="0.2">
      <c r="A32" s="32" t="s">
        <v>99</v>
      </c>
      <c r="B32" s="2" t="s">
        <v>100</v>
      </c>
      <c r="C32" s="3">
        <v>12</v>
      </c>
      <c r="D32" s="4">
        <v>374020</v>
      </c>
      <c r="E32" s="5">
        <v>42917</v>
      </c>
      <c r="F32" s="5">
        <v>43281</v>
      </c>
      <c r="G32" s="23">
        <f t="shared" si="13"/>
        <v>1</v>
      </c>
      <c r="H32" s="24">
        <v>41978444</v>
      </c>
      <c r="I32" s="24">
        <v>9264761</v>
      </c>
      <c r="J32" s="24">
        <v>0</v>
      </c>
      <c r="K32" s="24">
        <v>538470</v>
      </c>
      <c r="L32" s="24">
        <v>9788550</v>
      </c>
      <c r="M32" s="24">
        <v>76060486</v>
      </c>
      <c r="N32" s="24">
        <v>38796154</v>
      </c>
      <c r="O32" s="29"/>
      <c r="P32" s="9">
        <f t="shared" si="0"/>
        <v>41978444</v>
      </c>
      <c r="Q32" s="9">
        <f t="shared" si="0"/>
        <v>9264761</v>
      </c>
      <c r="R32" s="9">
        <f t="shared" si="0"/>
        <v>0</v>
      </c>
      <c r="S32" s="9">
        <f t="shared" si="0"/>
        <v>538470</v>
      </c>
      <c r="T32" s="9">
        <f t="shared" si="0"/>
        <v>9788550</v>
      </c>
      <c r="U32" s="8"/>
      <c r="V32" s="9">
        <f t="shared" si="1"/>
        <v>61570225</v>
      </c>
      <c r="W32" s="31"/>
      <c r="X32" s="9">
        <f t="shared" si="2"/>
        <v>76060486</v>
      </c>
      <c r="Y32" s="9">
        <f t="shared" si="2"/>
        <v>38796154</v>
      </c>
      <c r="Z32" s="31"/>
      <c r="AA32" s="9">
        <f t="shared" si="3"/>
        <v>61570225</v>
      </c>
      <c r="AB32" s="9">
        <f t="shared" si="4"/>
        <v>26137609.384110037</v>
      </c>
      <c r="AC32" s="9">
        <f t="shared" si="5"/>
        <v>5267500.6347064367</v>
      </c>
      <c r="AD32" s="9">
        <f t="shared" si="6"/>
        <v>51243205</v>
      </c>
      <c r="AE32" s="9">
        <f t="shared" si="7"/>
        <v>10327020</v>
      </c>
      <c r="AF32" s="9">
        <f t="shared" si="8"/>
        <v>0</v>
      </c>
      <c r="AG32" s="9">
        <f t="shared" si="9"/>
        <v>31405110.018816471</v>
      </c>
      <c r="AH32" s="8">
        <f t="shared" si="10"/>
        <v>601165</v>
      </c>
      <c r="AI32" s="8">
        <f t="shared" si="11"/>
        <v>121153</v>
      </c>
      <c r="AJ32" s="26">
        <f t="shared" si="12"/>
        <v>722318</v>
      </c>
      <c r="AK32" s="27">
        <v>1</v>
      </c>
      <c r="AN32" s="29"/>
    </row>
    <row r="33" spans="1:40" x14ac:dyDescent="0.2">
      <c r="A33" s="32" t="s">
        <v>101</v>
      </c>
      <c r="B33" s="2" t="s">
        <v>102</v>
      </c>
      <c r="C33" s="3">
        <v>12</v>
      </c>
      <c r="D33" s="4">
        <v>370034</v>
      </c>
      <c r="E33" s="5">
        <v>42917</v>
      </c>
      <c r="F33" s="5">
        <v>43281</v>
      </c>
      <c r="G33" s="23">
        <f t="shared" si="13"/>
        <v>1</v>
      </c>
      <c r="H33" s="24">
        <v>23812507</v>
      </c>
      <c r="I33" s="24">
        <v>74772901</v>
      </c>
      <c r="J33" s="24">
        <v>3518398</v>
      </c>
      <c r="K33" s="24">
        <v>109014602</v>
      </c>
      <c r="L33" s="24">
        <v>17536941</v>
      </c>
      <c r="M33" s="24">
        <v>230126479</v>
      </c>
      <c r="N33" s="24">
        <v>51955998</v>
      </c>
      <c r="P33" s="9">
        <f t="shared" si="0"/>
        <v>23812507</v>
      </c>
      <c r="Q33" s="9">
        <f t="shared" si="0"/>
        <v>74772901</v>
      </c>
      <c r="R33" s="9">
        <f t="shared" si="0"/>
        <v>3518398</v>
      </c>
      <c r="S33" s="9">
        <f t="shared" si="0"/>
        <v>109014602</v>
      </c>
      <c r="T33" s="9">
        <f t="shared" si="0"/>
        <v>17536941</v>
      </c>
      <c r="V33" s="9">
        <f t="shared" si="1"/>
        <v>228655349</v>
      </c>
      <c r="W33" s="25"/>
      <c r="X33" s="9">
        <f t="shared" si="2"/>
        <v>230126479</v>
      </c>
      <c r="Y33" s="9">
        <f t="shared" si="2"/>
        <v>51955998</v>
      </c>
      <c r="Z33" s="25"/>
      <c r="AA33" s="9">
        <f t="shared" si="3"/>
        <v>228655349</v>
      </c>
      <c r="AB33" s="9">
        <f t="shared" si="4"/>
        <v>23052128.392093409</v>
      </c>
      <c r="AC33" s="9">
        <f t="shared" si="5"/>
        <v>28571730.396157123</v>
      </c>
      <c r="AD33" s="9">
        <f t="shared" si="6"/>
        <v>102103806</v>
      </c>
      <c r="AE33" s="9">
        <f t="shared" si="7"/>
        <v>126551543</v>
      </c>
      <c r="AF33" s="9">
        <f t="shared" si="8"/>
        <v>0</v>
      </c>
      <c r="AG33" s="9">
        <f t="shared" si="9"/>
        <v>51623858.788250536</v>
      </c>
      <c r="AH33" s="8">
        <f t="shared" si="10"/>
        <v>530199</v>
      </c>
      <c r="AI33" s="8">
        <f t="shared" si="11"/>
        <v>657150</v>
      </c>
      <c r="AJ33" s="26">
        <f t="shared" si="12"/>
        <v>1187349</v>
      </c>
      <c r="AK33" s="27">
        <v>1</v>
      </c>
    </row>
    <row r="34" spans="1:40" x14ac:dyDescent="0.2">
      <c r="A34" s="32" t="s">
        <v>103</v>
      </c>
      <c r="B34" s="2" t="s">
        <v>104</v>
      </c>
      <c r="C34" s="3">
        <v>12</v>
      </c>
      <c r="D34" s="4">
        <v>370178</v>
      </c>
      <c r="E34" s="5">
        <v>42917</v>
      </c>
      <c r="F34" s="5">
        <v>43281</v>
      </c>
      <c r="G34" s="23">
        <f t="shared" si="13"/>
        <v>1</v>
      </c>
      <c r="H34" s="24">
        <v>3512075</v>
      </c>
      <c r="I34" s="24">
        <v>9291673</v>
      </c>
      <c r="J34" s="24">
        <v>0</v>
      </c>
      <c r="K34" s="24">
        <v>14952609</v>
      </c>
      <c r="L34" s="24">
        <v>0</v>
      </c>
      <c r="M34" s="24">
        <v>34536493</v>
      </c>
      <c r="N34" s="24">
        <v>17814376</v>
      </c>
      <c r="P34" s="9">
        <f t="shared" si="0"/>
        <v>3512075</v>
      </c>
      <c r="Q34" s="9">
        <f t="shared" si="0"/>
        <v>9291673</v>
      </c>
      <c r="R34" s="9">
        <f t="shared" si="0"/>
        <v>0</v>
      </c>
      <c r="S34" s="9">
        <f t="shared" si="0"/>
        <v>14952609</v>
      </c>
      <c r="T34" s="9">
        <f t="shared" si="0"/>
        <v>0</v>
      </c>
      <c r="V34" s="9">
        <f t="shared" si="1"/>
        <v>27756357</v>
      </c>
      <c r="W34" s="25"/>
      <c r="X34" s="9">
        <f t="shared" si="2"/>
        <v>34536493</v>
      </c>
      <c r="Y34" s="9">
        <f t="shared" si="2"/>
        <v>17814376</v>
      </c>
      <c r="Z34" s="25"/>
      <c r="AA34" s="9">
        <f t="shared" si="3"/>
        <v>27756357</v>
      </c>
      <c r="AB34" s="9">
        <f t="shared" si="4"/>
        <v>6604341.1263919584</v>
      </c>
      <c r="AC34" s="9">
        <f t="shared" si="5"/>
        <v>7712751.8102948088</v>
      </c>
      <c r="AD34" s="9">
        <f t="shared" si="6"/>
        <v>12803748</v>
      </c>
      <c r="AE34" s="9">
        <f t="shared" si="7"/>
        <v>14952609</v>
      </c>
      <c r="AF34" s="9">
        <f t="shared" si="8"/>
        <v>0</v>
      </c>
      <c r="AG34" s="9">
        <f t="shared" si="9"/>
        <v>14317092.936686767</v>
      </c>
      <c r="AH34" s="8">
        <f t="shared" si="10"/>
        <v>151900</v>
      </c>
      <c r="AI34" s="8">
        <f t="shared" si="11"/>
        <v>177393</v>
      </c>
      <c r="AJ34" s="26">
        <f t="shared" si="12"/>
        <v>329293</v>
      </c>
      <c r="AK34" s="27">
        <v>1</v>
      </c>
    </row>
    <row r="35" spans="1:40" x14ac:dyDescent="0.2">
      <c r="A35" s="32" t="s">
        <v>105</v>
      </c>
      <c r="B35" s="2" t="s">
        <v>106</v>
      </c>
      <c r="C35" s="3">
        <v>12</v>
      </c>
      <c r="D35" s="4">
        <v>370013</v>
      </c>
      <c r="E35" s="5">
        <v>42917</v>
      </c>
      <c r="F35" s="5">
        <v>43281</v>
      </c>
      <c r="G35" s="23">
        <f t="shared" si="13"/>
        <v>1</v>
      </c>
      <c r="H35" s="24">
        <v>271848191</v>
      </c>
      <c r="I35" s="24">
        <v>436703943</v>
      </c>
      <c r="J35" s="24">
        <v>17597552</v>
      </c>
      <c r="K35" s="24">
        <v>1020463653</v>
      </c>
      <c r="L35" s="24">
        <v>88798619</v>
      </c>
      <c r="M35" s="24">
        <v>1869108731</v>
      </c>
      <c r="N35" s="24">
        <v>494554909</v>
      </c>
      <c r="P35" s="9">
        <f t="shared" ref="P35:T67" si="14">H35*$G35</f>
        <v>271848191</v>
      </c>
      <c r="Q35" s="9">
        <f t="shared" si="14"/>
        <v>436703943</v>
      </c>
      <c r="R35" s="9">
        <f t="shared" si="14"/>
        <v>17597552</v>
      </c>
      <c r="S35" s="9">
        <f t="shared" si="14"/>
        <v>1020463653</v>
      </c>
      <c r="T35" s="9">
        <f t="shared" si="14"/>
        <v>88798619</v>
      </c>
      <c r="V35" s="9">
        <f t="shared" si="1"/>
        <v>1835411958</v>
      </c>
      <c r="W35" s="25"/>
      <c r="X35" s="9">
        <f t="shared" ref="X35:Y67" si="15">M35*$G35</f>
        <v>1869108731</v>
      </c>
      <c r="Y35" s="9">
        <f t="shared" si="15"/>
        <v>494554909</v>
      </c>
      <c r="Z35" s="25"/>
      <c r="AA35" s="9">
        <f t="shared" si="3"/>
        <v>1835411958</v>
      </c>
      <c r="AB35" s="9">
        <f t="shared" si="4"/>
        <v>192134831.92493236</v>
      </c>
      <c r="AC35" s="9">
        <f t="shared" si="5"/>
        <v>293504113.95948547</v>
      </c>
      <c r="AD35" s="9">
        <f t="shared" si="6"/>
        <v>726149686</v>
      </c>
      <c r="AE35" s="9">
        <f t="shared" si="7"/>
        <v>1109262272</v>
      </c>
      <c r="AF35" s="9">
        <f t="shared" si="8"/>
        <v>0</v>
      </c>
      <c r="AG35" s="9">
        <f t="shared" si="9"/>
        <v>485638945.88441777</v>
      </c>
      <c r="AH35" s="8">
        <f t="shared" si="10"/>
        <v>4419101</v>
      </c>
      <c r="AI35" s="8">
        <f t="shared" si="11"/>
        <v>6750595</v>
      </c>
      <c r="AJ35" s="26">
        <f t="shared" si="12"/>
        <v>11169696</v>
      </c>
      <c r="AK35" s="27">
        <v>1</v>
      </c>
    </row>
    <row r="36" spans="1:40" x14ac:dyDescent="0.2">
      <c r="A36" s="32" t="s">
        <v>107</v>
      </c>
      <c r="B36" s="2" t="s">
        <v>108</v>
      </c>
      <c r="C36" s="3">
        <v>12</v>
      </c>
      <c r="D36" s="4">
        <v>370020</v>
      </c>
      <c r="E36" s="5">
        <v>42917</v>
      </c>
      <c r="F36" s="5">
        <v>43281</v>
      </c>
      <c r="G36" s="23">
        <f t="shared" si="13"/>
        <v>1</v>
      </c>
      <c r="H36" s="24">
        <v>32337351</v>
      </c>
      <c r="I36" s="24">
        <v>69681404</v>
      </c>
      <c r="J36" s="24">
        <v>3771535</v>
      </c>
      <c r="K36" s="24">
        <v>173237406</v>
      </c>
      <c r="L36" s="24">
        <v>28118749</v>
      </c>
      <c r="M36" s="24">
        <v>314941835</v>
      </c>
      <c r="N36" s="24">
        <v>90657072</v>
      </c>
      <c r="P36" s="9">
        <f t="shared" si="14"/>
        <v>32337351</v>
      </c>
      <c r="Q36" s="9">
        <f t="shared" si="14"/>
        <v>69681404</v>
      </c>
      <c r="R36" s="9">
        <f t="shared" si="14"/>
        <v>3771535</v>
      </c>
      <c r="S36" s="9">
        <f t="shared" si="14"/>
        <v>173237406</v>
      </c>
      <c r="T36" s="9">
        <f t="shared" si="14"/>
        <v>28118749</v>
      </c>
      <c r="V36" s="9">
        <f t="shared" si="1"/>
        <v>307146445</v>
      </c>
      <c r="W36" s="25"/>
      <c r="X36" s="9">
        <f t="shared" si="15"/>
        <v>314941835</v>
      </c>
      <c r="Y36" s="9">
        <f t="shared" si="15"/>
        <v>90657072</v>
      </c>
      <c r="Z36" s="25"/>
      <c r="AA36" s="9">
        <f t="shared" si="3"/>
        <v>307146445</v>
      </c>
      <c r="AB36" s="9">
        <f t="shared" si="4"/>
        <v>30452092.645713072</v>
      </c>
      <c r="AC36" s="9">
        <f t="shared" si="5"/>
        <v>57961049.987144955</v>
      </c>
      <c r="AD36" s="9">
        <f t="shared" si="6"/>
        <v>105790290</v>
      </c>
      <c r="AE36" s="9">
        <f t="shared" si="7"/>
        <v>201356155</v>
      </c>
      <c r="AF36" s="9">
        <f t="shared" si="8"/>
        <v>0</v>
      </c>
      <c r="AG36" s="9">
        <f t="shared" si="9"/>
        <v>88413142.632858023</v>
      </c>
      <c r="AH36" s="8">
        <f t="shared" si="10"/>
        <v>700398</v>
      </c>
      <c r="AI36" s="8">
        <f t="shared" si="11"/>
        <v>1333104</v>
      </c>
      <c r="AJ36" s="26">
        <f t="shared" si="12"/>
        <v>2033502</v>
      </c>
      <c r="AK36" s="27">
        <v>1</v>
      </c>
    </row>
    <row r="37" spans="1:40" x14ac:dyDescent="0.2">
      <c r="A37" s="32" t="s">
        <v>109</v>
      </c>
      <c r="B37" s="2" t="s">
        <v>110</v>
      </c>
      <c r="C37" s="3">
        <v>12</v>
      </c>
      <c r="D37" s="4">
        <v>370047</v>
      </c>
      <c r="E37" s="5">
        <v>42917</v>
      </c>
      <c r="F37" s="5">
        <v>43281</v>
      </c>
      <c r="G37" s="23">
        <f t="shared" si="13"/>
        <v>1</v>
      </c>
      <c r="H37" s="24">
        <v>60750896</v>
      </c>
      <c r="I37" s="24">
        <v>133246148</v>
      </c>
      <c r="J37" s="24">
        <v>7825078</v>
      </c>
      <c r="K37" s="24">
        <v>274623818</v>
      </c>
      <c r="L37" s="24">
        <v>52792815</v>
      </c>
      <c r="M37" s="24">
        <v>531305374</v>
      </c>
      <c r="N37" s="24">
        <v>142799561</v>
      </c>
      <c r="P37" s="9">
        <f t="shared" si="14"/>
        <v>60750896</v>
      </c>
      <c r="Q37" s="9">
        <f t="shared" si="14"/>
        <v>133246148</v>
      </c>
      <c r="R37" s="9">
        <f t="shared" si="14"/>
        <v>7825078</v>
      </c>
      <c r="S37" s="9">
        <f t="shared" si="14"/>
        <v>274623818</v>
      </c>
      <c r="T37" s="9">
        <f t="shared" si="14"/>
        <v>52792815</v>
      </c>
      <c r="V37" s="9">
        <f t="shared" si="1"/>
        <v>529238755</v>
      </c>
      <c r="W37" s="25"/>
      <c r="X37" s="9">
        <f t="shared" si="15"/>
        <v>531305374</v>
      </c>
      <c r="Y37" s="9">
        <f t="shared" si="15"/>
        <v>142799561</v>
      </c>
      <c r="Z37" s="25"/>
      <c r="AA37" s="9">
        <f t="shared" si="3"/>
        <v>529238755</v>
      </c>
      <c r="AB37" s="9">
        <f t="shared" si="4"/>
        <v>54243965.583695449</v>
      </c>
      <c r="AC37" s="9">
        <f t="shared" si="5"/>
        <v>88000147.833057895</v>
      </c>
      <c r="AD37" s="9">
        <f t="shared" si="6"/>
        <v>201822122</v>
      </c>
      <c r="AE37" s="9">
        <f t="shared" si="7"/>
        <v>327416633</v>
      </c>
      <c r="AF37" s="9">
        <f t="shared" si="8"/>
        <v>0</v>
      </c>
      <c r="AG37" s="9">
        <f t="shared" si="9"/>
        <v>142244113.41675335</v>
      </c>
      <c r="AH37" s="8">
        <f t="shared" si="10"/>
        <v>1247611</v>
      </c>
      <c r="AI37" s="8">
        <f t="shared" si="11"/>
        <v>2024003</v>
      </c>
      <c r="AJ37" s="26">
        <f t="shared" si="12"/>
        <v>3271614</v>
      </c>
      <c r="AK37" s="27">
        <v>1</v>
      </c>
    </row>
    <row r="38" spans="1:40" x14ac:dyDescent="0.2">
      <c r="A38" s="32" t="s">
        <v>111</v>
      </c>
      <c r="B38" s="2" t="s">
        <v>112</v>
      </c>
      <c r="C38" s="3">
        <v>12</v>
      </c>
      <c r="D38" s="4">
        <v>373033</v>
      </c>
      <c r="E38" s="5">
        <v>43101</v>
      </c>
      <c r="F38" s="5">
        <v>43465</v>
      </c>
      <c r="G38" s="23">
        <f t="shared" si="13"/>
        <v>1</v>
      </c>
      <c r="H38" s="24">
        <v>14659351</v>
      </c>
      <c r="I38" s="24">
        <v>25989908</v>
      </c>
      <c r="J38" s="24">
        <v>0</v>
      </c>
      <c r="K38" s="24">
        <v>0</v>
      </c>
      <c r="L38" s="24">
        <v>0</v>
      </c>
      <c r="M38" s="24">
        <v>40649259</v>
      </c>
      <c r="N38" s="24">
        <v>24180652</v>
      </c>
      <c r="P38" s="9">
        <f t="shared" si="14"/>
        <v>14659351</v>
      </c>
      <c r="Q38" s="9">
        <f t="shared" si="14"/>
        <v>25989908</v>
      </c>
      <c r="R38" s="9">
        <f t="shared" si="14"/>
        <v>0</v>
      </c>
      <c r="S38" s="9">
        <f t="shared" si="14"/>
        <v>0</v>
      </c>
      <c r="T38" s="9">
        <f t="shared" si="14"/>
        <v>0</v>
      </c>
      <c r="V38" s="9">
        <f t="shared" si="1"/>
        <v>40649259</v>
      </c>
      <c r="W38" s="25"/>
      <c r="X38" s="9">
        <f t="shared" si="15"/>
        <v>40649259</v>
      </c>
      <c r="Y38" s="9">
        <f t="shared" si="15"/>
        <v>24180652</v>
      </c>
      <c r="Z38" s="25"/>
      <c r="AA38" s="9">
        <f t="shared" si="3"/>
        <v>40649259</v>
      </c>
      <c r="AB38" s="9">
        <f t="shared" si="4"/>
        <v>24180652</v>
      </c>
      <c r="AC38" s="9">
        <f t="shared" si="5"/>
        <v>0</v>
      </c>
      <c r="AD38" s="9">
        <f t="shared" si="6"/>
        <v>40649259</v>
      </c>
      <c r="AE38" s="9">
        <f t="shared" si="7"/>
        <v>0</v>
      </c>
      <c r="AF38" s="9">
        <f t="shared" si="8"/>
        <v>0</v>
      </c>
      <c r="AG38" s="9">
        <f t="shared" si="9"/>
        <v>24180652</v>
      </c>
      <c r="AH38" s="8">
        <f t="shared" si="10"/>
        <v>556155</v>
      </c>
      <c r="AI38" s="8">
        <f t="shared" si="11"/>
        <v>0</v>
      </c>
      <c r="AJ38" s="26">
        <f t="shared" si="12"/>
        <v>556155</v>
      </c>
      <c r="AK38" s="27">
        <v>1</v>
      </c>
    </row>
    <row r="39" spans="1:40" x14ac:dyDescent="0.2">
      <c r="A39" s="32" t="s">
        <v>113</v>
      </c>
      <c r="B39" s="2" t="s">
        <v>114</v>
      </c>
      <c r="C39" s="3">
        <v>12</v>
      </c>
      <c r="D39" s="4">
        <v>370094</v>
      </c>
      <c r="E39" s="5">
        <v>42917</v>
      </c>
      <c r="F39" s="5">
        <v>43281</v>
      </c>
      <c r="G39" s="23">
        <f t="shared" si="13"/>
        <v>1</v>
      </c>
      <c r="H39" s="24">
        <v>81675144</v>
      </c>
      <c r="I39" s="24">
        <v>576290326</v>
      </c>
      <c r="J39" s="24">
        <v>30807121</v>
      </c>
      <c r="K39" s="24">
        <v>484830496</v>
      </c>
      <c r="L39" s="24">
        <v>97102782</v>
      </c>
      <c r="M39" s="24">
        <v>1298616600</v>
      </c>
      <c r="N39" s="24">
        <v>104775063</v>
      </c>
      <c r="P39" s="9">
        <f t="shared" si="14"/>
        <v>81675144</v>
      </c>
      <c r="Q39" s="9">
        <f t="shared" si="14"/>
        <v>576290326</v>
      </c>
      <c r="R39" s="9">
        <f t="shared" si="14"/>
        <v>30807121</v>
      </c>
      <c r="S39" s="9">
        <f t="shared" si="14"/>
        <v>484830496</v>
      </c>
      <c r="T39" s="9">
        <f t="shared" si="14"/>
        <v>97102782</v>
      </c>
      <c r="V39" s="9">
        <f t="shared" si="1"/>
        <v>1270705869</v>
      </c>
      <c r="W39" s="25"/>
      <c r="X39" s="9">
        <f t="shared" si="15"/>
        <v>1298616600</v>
      </c>
      <c r="Y39" s="9">
        <f t="shared" si="15"/>
        <v>104775063</v>
      </c>
      <c r="Z39" s="25"/>
      <c r="AA39" s="9">
        <f t="shared" si="3"/>
        <v>1270705869</v>
      </c>
      <c r="AB39" s="9">
        <f t="shared" si="4"/>
        <v>55571591.811392397</v>
      </c>
      <c r="AC39" s="9">
        <f t="shared" si="5"/>
        <v>46951575.903347075</v>
      </c>
      <c r="AD39" s="9">
        <f t="shared" si="6"/>
        <v>688772591</v>
      </c>
      <c r="AE39" s="9">
        <f t="shared" si="7"/>
        <v>581933278</v>
      </c>
      <c r="AF39" s="9">
        <f t="shared" si="8"/>
        <v>0</v>
      </c>
      <c r="AG39" s="9">
        <f t="shared" si="9"/>
        <v>102523167.71473949</v>
      </c>
      <c r="AH39" s="8">
        <f t="shared" si="10"/>
        <v>1278147</v>
      </c>
      <c r="AI39" s="8">
        <f t="shared" si="11"/>
        <v>1079886</v>
      </c>
      <c r="AJ39" s="26">
        <f t="shared" si="12"/>
        <v>2358033</v>
      </c>
      <c r="AK39" s="27">
        <v>1</v>
      </c>
    </row>
    <row r="40" spans="1:40" x14ac:dyDescent="0.2">
      <c r="A40" s="32" t="s">
        <v>115</v>
      </c>
      <c r="B40" s="2" t="s">
        <v>116</v>
      </c>
      <c r="C40" s="3">
        <v>12</v>
      </c>
      <c r="D40" s="4">
        <v>370008</v>
      </c>
      <c r="E40" s="5">
        <v>42917</v>
      </c>
      <c r="F40" s="5">
        <v>43281</v>
      </c>
      <c r="G40" s="23">
        <f t="shared" si="13"/>
        <v>1</v>
      </c>
      <c r="H40" s="24">
        <v>124493931</v>
      </c>
      <c r="I40" s="24">
        <v>700393904</v>
      </c>
      <c r="J40" s="24">
        <v>0</v>
      </c>
      <c r="K40" s="24">
        <v>822066629</v>
      </c>
      <c r="L40" s="24">
        <v>289208173</v>
      </c>
      <c r="M40" s="24">
        <v>1936162637</v>
      </c>
      <c r="N40" s="24">
        <v>419514609</v>
      </c>
      <c r="P40" s="9">
        <f t="shared" si="14"/>
        <v>124493931</v>
      </c>
      <c r="Q40" s="9">
        <f t="shared" si="14"/>
        <v>700393904</v>
      </c>
      <c r="R40" s="9">
        <f t="shared" si="14"/>
        <v>0</v>
      </c>
      <c r="S40" s="9">
        <f t="shared" si="14"/>
        <v>822066629</v>
      </c>
      <c r="T40" s="9">
        <f t="shared" si="14"/>
        <v>289208173</v>
      </c>
      <c r="V40" s="9">
        <f t="shared" si="1"/>
        <v>1936162637</v>
      </c>
      <c r="W40" s="25"/>
      <c r="X40" s="9">
        <f t="shared" si="15"/>
        <v>1936162637</v>
      </c>
      <c r="Y40" s="9">
        <f t="shared" si="15"/>
        <v>419514609</v>
      </c>
      <c r="Z40" s="25"/>
      <c r="AA40" s="9">
        <f t="shared" si="3"/>
        <v>1936162637</v>
      </c>
      <c r="AB40" s="9">
        <f t="shared" si="4"/>
        <v>178731110.1639038</v>
      </c>
      <c r="AC40" s="9">
        <f t="shared" si="5"/>
        <v>240783498.83609617</v>
      </c>
      <c r="AD40" s="9">
        <f t="shared" si="6"/>
        <v>824887835</v>
      </c>
      <c r="AE40" s="9">
        <f t="shared" si="7"/>
        <v>1111274802</v>
      </c>
      <c r="AF40" s="9">
        <f t="shared" si="8"/>
        <v>0</v>
      </c>
      <c r="AG40" s="9">
        <f t="shared" si="9"/>
        <v>419514609</v>
      </c>
      <c r="AH40" s="8">
        <f t="shared" si="10"/>
        <v>4110816</v>
      </c>
      <c r="AI40" s="8">
        <f t="shared" si="11"/>
        <v>5538020</v>
      </c>
      <c r="AJ40" s="26">
        <f t="shared" si="12"/>
        <v>9648836</v>
      </c>
      <c r="AK40" s="27">
        <v>1</v>
      </c>
    </row>
    <row r="41" spans="1:40" s="29" customFormat="1" x14ac:dyDescent="0.2">
      <c r="A41" s="32" t="s">
        <v>117</v>
      </c>
      <c r="B41" s="2" t="s">
        <v>118</v>
      </c>
      <c r="C41" s="3">
        <v>12</v>
      </c>
      <c r="D41" s="4">
        <v>370089</v>
      </c>
      <c r="E41" s="5">
        <v>42917</v>
      </c>
      <c r="F41" s="5">
        <v>43281</v>
      </c>
      <c r="G41" s="23">
        <f t="shared" si="13"/>
        <v>1</v>
      </c>
      <c r="H41" s="24">
        <v>39040283</v>
      </c>
      <c r="I41" s="24">
        <v>74002408</v>
      </c>
      <c r="J41" s="24">
        <v>5626282</v>
      </c>
      <c r="K41" s="24">
        <v>116314623</v>
      </c>
      <c r="L41" s="24">
        <v>46331488</v>
      </c>
      <c r="M41" s="24">
        <v>295306917</v>
      </c>
      <c r="N41" s="24">
        <v>96938296</v>
      </c>
      <c r="O41" s="1"/>
      <c r="P41" s="9">
        <f t="shared" si="14"/>
        <v>39040283</v>
      </c>
      <c r="Q41" s="9">
        <f t="shared" si="14"/>
        <v>74002408</v>
      </c>
      <c r="R41" s="9">
        <f t="shared" si="14"/>
        <v>5626282</v>
      </c>
      <c r="S41" s="9">
        <f t="shared" si="14"/>
        <v>116314623</v>
      </c>
      <c r="T41" s="9">
        <f t="shared" si="14"/>
        <v>46331488</v>
      </c>
      <c r="U41" s="9"/>
      <c r="V41" s="9">
        <f t="shared" si="1"/>
        <v>281315084</v>
      </c>
      <c r="W41" s="25"/>
      <c r="X41" s="9">
        <f t="shared" si="15"/>
        <v>295306917</v>
      </c>
      <c r="Y41" s="9">
        <f t="shared" si="15"/>
        <v>96938296</v>
      </c>
      <c r="Z41" s="25"/>
      <c r="AA41" s="9">
        <f t="shared" si="3"/>
        <v>281315084</v>
      </c>
      <c r="AB41" s="9">
        <f t="shared" si="4"/>
        <v>38954617.614629082</v>
      </c>
      <c r="AC41" s="9">
        <f t="shared" si="5"/>
        <v>53390679.133218057</v>
      </c>
      <c r="AD41" s="9">
        <f t="shared" si="6"/>
        <v>118668973</v>
      </c>
      <c r="AE41" s="9">
        <f t="shared" si="7"/>
        <v>162646111</v>
      </c>
      <c r="AF41" s="9">
        <f t="shared" si="8"/>
        <v>0</v>
      </c>
      <c r="AG41" s="9">
        <f t="shared" si="9"/>
        <v>92345296.74784714</v>
      </c>
      <c r="AH41" s="8">
        <f t="shared" si="10"/>
        <v>895956</v>
      </c>
      <c r="AI41" s="8">
        <f t="shared" si="11"/>
        <v>1227986</v>
      </c>
      <c r="AJ41" s="26">
        <f t="shared" si="12"/>
        <v>2123942</v>
      </c>
      <c r="AK41" s="27">
        <v>1</v>
      </c>
      <c r="AL41" s="1"/>
      <c r="AM41" s="1"/>
      <c r="AN41" s="1"/>
    </row>
    <row r="42" spans="1:40" s="29" customFormat="1" x14ac:dyDescent="0.2">
      <c r="A42" s="32" t="s">
        <v>119</v>
      </c>
      <c r="B42" s="2" t="s">
        <v>120</v>
      </c>
      <c r="C42" s="3">
        <v>12</v>
      </c>
      <c r="D42" s="4">
        <v>374025</v>
      </c>
      <c r="E42" s="5">
        <v>43101</v>
      </c>
      <c r="F42" s="5">
        <v>43465</v>
      </c>
      <c r="G42" s="23">
        <f t="shared" si="13"/>
        <v>1</v>
      </c>
      <c r="H42" s="24">
        <v>32996134</v>
      </c>
      <c r="I42" s="24">
        <v>1309866</v>
      </c>
      <c r="J42" s="24">
        <v>0</v>
      </c>
      <c r="K42" s="24">
        <v>0</v>
      </c>
      <c r="L42" s="24">
        <v>5457960</v>
      </c>
      <c r="M42" s="24">
        <v>42670832</v>
      </c>
      <c r="N42" s="24">
        <v>14026427</v>
      </c>
      <c r="O42" s="1"/>
      <c r="P42" s="9">
        <f t="shared" si="14"/>
        <v>32996134</v>
      </c>
      <c r="Q42" s="9">
        <f t="shared" si="14"/>
        <v>1309866</v>
      </c>
      <c r="R42" s="9">
        <f t="shared" si="14"/>
        <v>0</v>
      </c>
      <c r="S42" s="9">
        <f t="shared" si="14"/>
        <v>0</v>
      </c>
      <c r="T42" s="9">
        <f t="shared" si="14"/>
        <v>5457960</v>
      </c>
      <c r="U42" s="9"/>
      <c r="V42" s="9">
        <f t="shared" si="1"/>
        <v>39763960</v>
      </c>
      <c r="W42" s="25"/>
      <c r="X42" s="9">
        <f t="shared" si="15"/>
        <v>42670832</v>
      </c>
      <c r="Y42" s="9">
        <f t="shared" si="15"/>
        <v>14026427</v>
      </c>
      <c r="Z42" s="25"/>
      <c r="AA42" s="9">
        <f t="shared" si="3"/>
        <v>39763960</v>
      </c>
      <c r="AB42" s="9">
        <f t="shared" si="4"/>
        <v>11276803.898785006</v>
      </c>
      <c r="AC42" s="9">
        <f t="shared" si="5"/>
        <v>1794098.5427450773</v>
      </c>
      <c r="AD42" s="9">
        <f t="shared" si="6"/>
        <v>34306000</v>
      </c>
      <c r="AE42" s="9">
        <f t="shared" si="7"/>
        <v>5457960</v>
      </c>
      <c r="AF42" s="9">
        <f t="shared" si="8"/>
        <v>0</v>
      </c>
      <c r="AG42" s="9">
        <f t="shared" si="9"/>
        <v>13070902.441530082</v>
      </c>
      <c r="AH42" s="8">
        <f t="shared" si="10"/>
        <v>259366</v>
      </c>
      <c r="AI42" s="8">
        <f t="shared" si="11"/>
        <v>41264</v>
      </c>
      <c r="AJ42" s="26">
        <f t="shared" si="12"/>
        <v>300630</v>
      </c>
      <c r="AK42" s="27">
        <v>1</v>
      </c>
      <c r="AL42" s="1"/>
      <c r="AM42" s="1"/>
      <c r="AN42" s="1"/>
    </row>
    <row r="43" spans="1:40" s="29" customFormat="1" x14ac:dyDescent="0.2">
      <c r="A43" s="32" t="s">
        <v>121</v>
      </c>
      <c r="B43" s="2" t="s">
        <v>122</v>
      </c>
      <c r="C43" s="3">
        <v>12</v>
      </c>
      <c r="D43" s="4">
        <v>370078</v>
      </c>
      <c r="E43" s="5">
        <v>42917</v>
      </c>
      <c r="F43" s="5">
        <v>43281</v>
      </c>
      <c r="G43" s="23">
        <f t="shared" si="13"/>
        <v>1</v>
      </c>
      <c r="H43" s="24">
        <v>56239936</v>
      </c>
      <c r="I43" s="24">
        <v>217110505</v>
      </c>
      <c r="J43" s="24">
        <v>9541997</v>
      </c>
      <c r="K43" s="24">
        <v>114896694</v>
      </c>
      <c r="L43" s="24">
        <v>54941211</v>
      </c>
      <c r="M43" s="24">
        <v>458093883</v>
      </c>
      <c r="N43" s="24">
        <v>110784217</v>
      </c>
      <c r="O43" s="1"/>
      <c r="P43" s="9">
        <f t="shared" si="14"/>
        <v>56239936</v>
      </c>
      <c r="Q43" s="9">
        <f t="shared" si="14"/>
        <v>217110505</v>
      </c>
      <c r="R43" s="9">
        <f t="shared" si="14"/>
        <v>9541997</v>
      </c>
      <c r="S43" s="9">
        <f t="shared" si="14"/>
        <v>114896694</v>
      </c>
      <c r="T43" s="9">
        <f t="shared" si="14"/>
        <v>54941211</v>
      </c>
      <c r="U43" s="9"/>
      <c r="V43" s="9">
        <f t="shared" si="1"/>
        <v>452730343</v>
      </c>
      <c r="W43" s="25"/>
      <c r="X43" s="9">
        <f t="shared" si="15"/>
        <v>458093883</v>
      </c>
      <c r="Y43" s="9">
        <f t="shared" si="15"/>
        <v>110784217</v>
      </c>
      <c r="Z43" s="25"/>
      <c r="AA43" s="9">
        <f t="shared" si="3"/>
        <v>452730343</v>
      </c>
      <c r="AB43" s="9">
        <f t="shared" si="4"/>
        <v>68413961.421639517</v>
      </c>
      <c r="AC43" s="9">
        <f t="shared" si="5"/>
        <v>41073151.204565167</v>
      </c>
      <c r="AD43" s="9">
        <f t="shared" si="6"/>
        <v>282892438</v>
      </c>
      <c r="AE43" s="9">
        <f t="shared" si="7"/>
        <v>169837905</v>
      </c>
      <c r="AF43" s="9">
        <f t="shared" si="8"/>
        <v>0</v>
      </c>
      <c r="AG43" s="9">
        <f t="shared" si="9"/>
        <v>109487112.62620468</v>
      </c>
      <c r="AH43" s="8">
        <f t="shared" si="10"/>
        <v>1573521</v>
      </c>
      <c r="AI43" s="8">
        <f t="shared" si="11"/>
        <v>944682</v>
      </c>
      <c r="AJ43" s="26">
        <f t="shared" si="12"/>
        <v>2518203</v>
      </c>
      <c r="AK43" s="27">
        <v>1</v>
      </c>
      <c r="AL43" s="1"/>
      <c r="AM43" s="1"/>
      <c r="AN43" s="1"/>
    </row>
    <row r="44" spans="1:40" x14ac:dyDescent="0.2">
      <c r="A44" s="32" t="s">
        <v>123</v>
      </c>
      <c r="B44" s="2" t="s">
        <v>124</v>
      </c>
      <c r="C44" s="3">
        <v>12</v>
      </c>
      <c r="D44" s="4">
        <v>374021</v>
      </c>
      <c r="E44" s="5">
        <v>43101</v>
      </c>
      <c r="F44" s="5">
        <v>43465</v>
      </c>
      <c r="G44" s="23">
        <f t="shared" si="13"/>
        <v>1</v>
      </c>
      <c r="H44" s="24">
        <v>24861217</v>
      </c>
      <c r="I44" s="24">
        <v>0</v>
      </c>
      <c r="J44" s="24">
        <v>0</v>
      </c>
      <c r="K44" s="24">
        <v>0</v>
      </c>
      <c r="L44" s="24">
        <v>2358954</v>
      </c>
      <c r="M44" s="24">
        <v>27220171</v>
      </c>
      <c r="N44" s="24">
        <v>11113708</v>
      </c>
      <c r="O44" s="29"/>
      <c r="P44" s="9">
        <f t="shared" si="14"/>
        <v>24861217</v>
      </c>
      <c r="Q44" s="9">
        <f t="shared" si="14"/>
        <v>0</v>
      </c>
      <c r="R44" s="9">
        <f t="shared" si="14"/>
        <v>0</v>
      </c>
      <c r="S44" s="9">
        <f t="shared" si="14"/>
        <v>0</v>
      </c>
      <c r="T44" s="9">
        <f t="shared" si="14"/>
        <v>2358954</v>
      </c>
      <c r="U44" s="8"/>
      <c r="V44" s="9">
        <f t="shared" si="1"/>
        <v>27220171</v>
      </c>
      <c r="W44" s="31"/>
      <c r="X44" s="9">
        <f t="shared" si="15"/>
        <v>27220171</v>
      </c>
      <c r="Y44" s="9">
        <f t="shared" si="15"/>
        <v>11113708</v>
      </c>
      <c r="Z44" s="31"/>
      <c r="AA44" s="9">
        <f t="shared" si="3"/>
        <v>27220171</v>
      </c>
      <c r="AB44" s="9">
        <f t="shared" si="4"/>
        <v>10150572.024791321</v>
      </c>
      <c r="AC44" s="9">
        <f t="shared" si="5"/>
        <v>963135.97520867898</v>
      </c>
      <c r="AD44" s="9">
        <f t="shared" si="6"/>
        <v>24861217</v>
      </c>
      <c r="AE44" s="9">
        <f t="shared" si="7"/>
        <v>2358954</v>
      </c>
      <c r="AF44" s="9">
        <f t="shared" si="8"/>
        <v>0</v>
      </c>
      <c r="AG44" s="9">
        <f t="shared" si="9"/>
        <v>11113708</v>
      </c>
      <c r="AH44" s="8">
        <f t="shared" si="10"/>
        <v>233463</v>
      </c>
      <c r="AI44" s="8">
        <f t="shared" si="11"/>
        <v>22152</v>
      </c>
      <c r="AJ44" s="26">
        <f t="shared" si="12"/>
        <v>255615</v>
      </c>
      <c r="AK44" s="27">
        <v>1</v>
      </c>
      <c r="AN44" s="29"/>
    </row>
    <row r="45" spans="1:40" x14ac:dyDescent="0.2">
      <c r="A45" s="32" t="s">
        <v>125</v>
      </c>
      <c r="B45" s="2" t="s">
        <v>126</v>
      </c>
      <c r="C45" s="34">
        <v>9</v>
      </c>
      <c r="D45" s="4">
        <v>370139</v>
      </c>
      <c r="E45" s="5">
        <v>43191</v>
      </c>
      <c r="F45" s="5">
        <v>43465</v>
      </c>
      <c r="G45" s="35">
        <f t="shared" si="13"/>
        <v>1.3272727272727274</v>
      </c>
      <c r="H45" s="24">
        <v>1252786</v>
      </c>
      <c r="I45" s="24">
        <v>1062048</v>
      </c>
      <c r="J45" s="24">
        <v>39522</v>
      </c>
      <c r="K45" s="24">
        <v>7317423</v>
      </c>
      <c r="L45" s="24">
        <v>2051611</v>
      </c>
      <c r="M45" s="24">
        <v>14393477</v>
      </c>
      <c r="N45" s="24">
        <v>5477769</v>
      </c>
      <c r="P45" s="9">
        <f t="shared" si="14"/>
        <v>1662788.6909090912</v>
      </c>
      <c r="Q45" s="9">
        <f t="shared" si="14"/>
        <v>1409627.3454545455</v>
      </c>
      <c r="R45" s="9">
        <f t="shared" si="14"/>
        <v>52456.472727272732</v>
      </c>
      <c r="S45" s="9">
        <f t="shared" si="14"/>
        <v>9712215.9818181824</v>
      </c>
      <c r="T45" s="9">
        <f t="shared" si="14"/>
        <v>2723047.3272727276</v>
      </c>
      <c r="V45" s="9">
        <f t="shared" si="1"/>
        <v>15560135.81818182</v>
      </c>
      <c r="W45" s="25"/>
      <c r="X45" s="9">
        <f t="shared" si="15"/>
        <v>19104069.472727273</v>
      </c>
      <c r="Y45" s="9">
        <f t="shared" si="15"/>
        <v>7270493.4000000004</v>
      </c>
      <c r="Z45" s="25"/>
      <c r="AA45" s="9">
        <f t="shared" si="3"/>
        <v>15560135.81818182</v>
      </c>
      <c r="AB45" s="9">
        <f t="shared" si="4"/>
        <v>1189242.1656873042</v>
      </c>
      <c r="AC45" s="9">
        <f t="shared" si="5"/>
        <v>4732525.703231791</v>
      </c>
      <c r="AD45" s="9">
        <f t="shared" si="6"/>
        <v>3124872.5090909093</v>
      </c>
      <c r="AE45" s="9">
        <f t="shared" si="7"/>
        <v>12435263.30909091</v>
      </c>
      <c r="AF45" s="9">
        <f t="shared" si="8"/>
        <v>0</v>
      </c>
      <c r="AG45" s="9">
        <f t="shared" si="9"/>
        <v>5921767.868919096</v>
      </c>
      <c r="AH45" s="8">
        <f t="shared" si="10"/>
        <v>27353</v>
      </c>
      <c r="AI45" s="8">
        <f t="shared" si="11"/>
        <v>108848</v>
      </c>
      <c r="AJ45" s="26">
        <f t="shared" si="12"/>
        <v>136201</v>
      </c>
      <c r="AK45" s="27">
        <v>1</v>
      </c>
    </row>
    <row r="46" spans="1:40" x14ac:dyDescent="0.2">
      <c r="A46" s="32" t="s">
        <v>127</v>
      </c>
      <c r="B46" s="2" t="s">
        <v>128</v>
      </c>
      <c r="C46" s="3">
        <v>12</v>
      </c>
      <c r="D46" s="4">
        <v>370158</v>
      </c>
      <c r="E46" s="5">
        <v>42917</v>
      </c>
      <c r="F46" s="5">
        <v>43281</v>
      </c>
      <c r="G46" s="23">
        <f t="shared" si="13"/>
        <v>1</v>
      </c>
      <c r="H46" s="24">
        <v>852960</v>
      </c>
      <c r="I46" s="24">
        <v>2633696</v>
      </c>
      <c r="J46" s="24">
        <v>299261</v>
      </c>
      <c r="K46" s="24">
        <v>13415315</v>
      </c>
      <c r="L46" s="24">
        <v>6372439</v>
      </c>
      <c r="M46" s="24">
        <v>23573671</v>
      </c>
      <c r="N46" s="24">
        <v>9380713</v>
      </c>
      <c r="P46" s="9">
        <f t="shared" si="14"/>
        <v>852960</v>
      </c>
      <c r="Q46" s="9">
        <f t="shared" si="14"/>
        <v>2633696</v>
      </c>
      <c r="R46" s="9">
        <f t="shared" si="14"/>
        <v>299261</v>
      </c>
      <c r="S46" s="9">
        <f t="shared" si="14"/>
        <v>13415315</v>
      </c>
      <c r="T46" s="9">
        <f t="shared" si="14"/>
        <v>6372439</v>
      </c>
      <c r="V46" s="9">
        <f t="shared" si="1"/>
        <v>23573671</v>
      </c>
      <c r="W46" s="25"/>
      <c r="X46" s="9">
        <f t="shared" si="15"/>
        <v>23573671</v>
      </c>
      <c r="Y46" s="9">
        <f t="shared" si="15"/>
        <v>9380713</v>
      </c>
      <c r="Z46" s="25"/>
      <c r="AA46" s="9">
        <f t="shared" si="3"/>
        <v>23573671</v>
      </c>
      <c r="AB46" s="9">
        <f t="shared" si="4"/>
        <v>1506536.7128785755</v>
      </c>
      <c r="AC46" s="9">
        <f t="shared" si="5"/>
        <v>7874176.2871214245</v>
      </c>
      <c r="AD46" s="9">
        <f t="shared" si="6"/>
        <v>3785917</v>
      </c>
      <c r="AE46" s="9">
        <f t="shared" si="7"/>
        <v>19787754</v>
      </c>
      <c r="AF46" s="9">
        <f t="shared" si="8"/>
        <v>0</v>
      </c>
      <c r="AG46" s="9">
        <f t="shared" si="9"/>
        <v>9380713</v>
      </c>
      <c r="AH46" s="8">
        <f t="shared" si="10"/>
        <v>34650</v>
      </c>
      <c r="AI46" s="8">
        <f t="shared" si="11"/>
        <v>181106</v>
      </c>
      <c r="AJ46" s="26">
        <f t="shared" si="12"/>
        <v>215756</v>
      </c>
      <c r="AK46" s="27">
        <v>1</v>
      </c>
    </row>
    <row r="47" spans="1:40" x14ac:dyDescent="0.2">
      <c r="A47" s="32" t="s">
        <v>129</v>
      </c>
      <c r="B47" s="2" t="s">
        <v>130</v>
      </c>
      <c r="C47" s="3">
        <v>12</v>
      </c>
      <c r="D47" s="36">
        <v>370083</v>
      </c>
      <c r="E47" s="37">
        <v>43191</v>
      </c>
      <c r="F47" s="37">
        <v>43555</v>
      </c>
      <c r="G47" s="38">
        <f t="shared" si="13"/>
        <v>1</v>
      </c>
      <c r="H47" s="24">
        <v>2497428</v>
      </c>
      <c r="I47" s="24">
        <v>3007038</v>
      </c>
      <c r="J47" s="24">
        <v>900972</v>
      </c>
      <c r="K47" s="24">
        <v>6202815</v>
      </c>
      <c r="L47" s="24">
        <v>3791743</v>
      </c>
      <c r="M47" s="24">
        <v>16399998</v>
      </c>
      <c r="N47" s="24">
        <v>4589415</v>
      </c>
      <c r="P47" s="9">
        <f t="shared" si="14"/>
        <v>2497428</v>
      </c>
      <c r="Q47" s="9">
        <f t="shared" si="14"/>
        <v>3007038</v>
      </c>
      <c r="R47" s="9">
        <f t="shared" si="14"/>
        <v>900972</v>
      </c>
      <c r="S47" s="9">
        <f t="shared" si="14"/>
        <v>6202815</v>
      </c>
      <c r="T47" s="9">
        <f t="shared" si="14"/>
        <v>3791743</v>
      </c>
      <c r="V47" s="9">
        <f t="shared" si="1"/>
        <v>16399996</v>
      </c>
      <c r="W47" s="25"/>
      <c r="X47" s="9">
        <f t="shared" si="15"/>
        <v>16399998</v>
      </c>
      <c r="Y47" s="9">
        <f t="shared" si="15"/>
        <v>4589415</v>
      </c>
      <c r="Z47" s="25"/>
      <c r="AA47" s="9">
        <f t="shared" si="3"/>
        <v>16399996</v>
      </c>
      <c r="AB47" s="9">
        <f t="shared" si="4"/>
        <v>1792513.2209631978</v>
      </c>
      <c r="AC47" s="9">
        <f t="shared" si="5"/>
        <v>2796901.219351978</v>
      </c>
      <c r="AD47" s="9">
        <f t="shared" si="6"/>
        <v>6405438</v>
      </c>
      <c r="AE47" s="9">
        <f t="shared" si="7"/>
        <v>9994558</v>
      </c>
      <c r="AF47" s="9">
        <f t="shared" si="8"/>
        <v>0</v>
      </c>
      <c r="AG47" s="9">
        <f t="shared" si="9"/>
        <v>4589414.4403151758</v>
      </c>
      <c r="AH47" s="8">
        <f t="shared" si="10"/>
        <v>41228</v>
      </c>
      <c r="AI47" s="8">
        <f t="shared" si="11"/>
        <v>64329</v>
      </c>
      <c r="AJ47" s="26">
        <f t="shared" si="12"/>
        <v>105557</v>
      </c>
      <c r="AK47" s="27">
        <v>1</v>
      </c>
    </row>
    <row r="48" spans="1:40" s="29" customFormat="1" x14ac:dyDescent="0.2">
      <c r="A48" s="46" t="s">
        <v>131</v>
      </c>
      <c r="B48" s="2" t="s">
        <v>132</v>
      </c>
      <c r="C48" s="3">
        <v>12</v>
      </c>
      <c r="D48" s="4">
        <v>374016</v>
      </c>
      <c r="E48" s="5">
        <v>43101</v>
      </c>
      <c r="F48" s="5">
        <v>43465</v>
      </c>
      <c r="G48" s="23">
        <f t="shared" si="13"/>
        <v>1</v>
      </c>
      <c r="H48" s="24">
        <v>21121634</v>
      </c>
      <c r="I48" s="24">
        <v>5487066</v>
      </c>
      <c r="J48" s="24">
        <v>0</v>
      </c>
      <c r="K48" s="24">
        <v>0</v>
      </c>
      <c r="L48" s="24">
        <v>0</v>
      </c>
      <c r="M48" s="24">
        <v>26608700</v>
      </c>
      <c r="N48" s="24">
        <v>18448226</v>
      </c>
      <c r="P48" s="9">
        <f t="shared" si="14"/>
        <v>21121634</v>
      </c>
      <c r="Q48" s="9">
        <f t="shared" si="14"/>
        <v>5487066</v>
      </c>
      <c r="R48" s="9">
        <f t="shared" si="14"/>
        <v>0</v>
      </c>
      <c r="S48" s="9">
        <f t="shared" si="14"/>
        <v>0</v>
      </c>
      <c r="T48" s="9">
        <f t="shared" si="14"/>
        <v>0</v>
      </c>
      <c r="U48" s="8"/>
      <c r="V48" s="9">
        <f t="shared" si="1"/>
        <v>26608700</v>
      </c>
      <c r="W48" s="31"/>
      <c r="X48" s="9">
        <f t="shared" si="15"/>
        <v>26608700</v>
      </c>
      <c r="Y48" s="9">
        <f t="shared" si="15"/>
        <v>18448226</v>
      </c>
      <c r="Z48" s="31"/>
      <c r="AA48" s="9">
        <f t="shared" si="3"/>
        <v>26608700</v>
      </c>
      <c r="AB48" s="9">
        <f t="shared" si="4"/>
        <v>18448226</v>
      </c>
      <c r="AC48" s="9">
        <f t="shared" si="5"/>
        <v>0</v>
      </c>
      <c r="AD48" s="9">
        <f t="shared" si="6"/>
        <v>26608700</v>
      </c>
      <c r="AE48" s="9">
        <f t="shared" si="7"/>
        <v>0</v>
      </c>
      <c r="AF48" s="9">
        <f t="shared" si="8"/>
        <v>0</v>
      </c>
      <c r="AG48" s="9">
        <f t="shared" si="9"/>
        <v>18448226</v>
      </c>
      <c r="AH48" s="8">
        <f t="shared" si="10"/>
        <v>424309</v>
      </c>
      <c r="AI48" s="8">
        <f t="shared" si="11"/>
        <v>0</v>
      </c>
      <c r="AJ48" s="26">
        <f t="shared" si="12"/>
        <v>424309</v>
      </c>
      <c r="AK48" s="27">
        <v>1</v>
      </c>
      <c r="AL48" s="1"/>
      <c r="AM48" s="1"/>
    </row>
    <row r="49" spans="1:40" x14ac:dyDescent="0.2">
      <c r="A49" s="32" t="s">
        <v>133</v>
      </c>
      <c r="B49" s="2" t="s">
        <v>134</v>
      </c>
      <c r="C49" s="3">
        <v>12</v>
      </c>
      <c r="D49" s="4">
        <v>370091</v>
      </c>
      <c r="E49" s="5">
        <v>42917</v>
      </c>
      <c r="F49" s="5">
        <v>43281</v>
      </c>
      <c r="G49" s="23">
        <f t="shared" si="13"/>
        <v>1</v>
      </c>
      <c r="H49" s="24">
        <v>351632810</v>
      </c>
      <c r="I49" s="24">
        <v>1407038015</v>
      </c>
      <c r="J49" s="24">
        <v>99472179</v>
      </c>
      <c r="K49" s="24">
        <v>1205374755</v>
      </c>
      <c r="L49" s="24">
        <v>170713902</v>
      </c>
      <c r="M49" s="24">
        <v>3462920758</v>
      </c>
      <c r="N49" s="24">
        <v>1073829554</v>
      </c>
      <c r="P49" s="9">
        <f t="shared" si="14"/>
        <v>351632810</v>
      </c>
      <c r="Q49" s="9">
        <f t="shared" si="14"/>
        <v>1407038015</v>
      </c>
      <c r="R49" s="9">
        <f t="shared" si="14"/>
        <v>99472179</v>
      </c>
      <c r="S49" s="9">
        <f t="shared" si="14"/>
        <v>1205374755</v>
      </c>
      <c r="T49" s="9">
        <f t="shared" si="14"/>
        <v>170713902</v>
      </c>
      <c r="V49" s="9">
        <f t="shared" si="1"/>
        <v>3234231661</v>
      </c>
      <c r="W49" s="25"/>
      <c r="X49" s="9">
        <f t="shared" si="15"/>
        <v>3462920758</v>
      </c>
      <c r="Y49" s="9">
        <f t="shared" si="15"/>
        <v>1073829554</v>
      </c>
      <c r="Z49" s="25"/>
      <c r="AA49" s="9">
        <f t="shared" si="3"/>
        <v>3234231661</v>
      </c>
      <c r="AB49" s="9">
        <f t="shared" si="4"/>
        <v>576198247.86459649</v>
      </c>
      <c r="AC49" s="9">
        <f t="shared" si="5"/>
        <v>426716281.45028692</v>
      </c>
      <c r="AD49" s="9">
        <f t="shared" si="6"/>
        <v>1858143004</v>
      </c>
      <c r="AE49" s="9">
        <f t="shared" si="7"/>
        <v>1376088657</v>
      </c>
      <c r="AF49" s="9">
        <f t="shared" si="8"/>
        <v>0</v>
      </c>
      <c r="AG49" s="9">
        <f t="shared" si="9"/>
        <v>1002914529.3148834</v>
      </c>
      <c r="AH49" s="8">
        <f t="shared" si="10"/>
        <v>13252560</v>
      </c>
      <c r="AI49" s="8">
        <f t="shared" si="11"/>
        <v>9814474</v>
      </c>
      <c r="AJ49" s="26">
        <f t="shared" si="12"/>
        <v>23067034</v>
      </c>
      <c r="AK49" s="27">
        <v>1</v>
      </c>
    </row>
    <row r="50" spans="1:40" x14ac:dyDescent="0.2">
      <c r="A50" s="32" t="s">
        <v>135</v>
      </c>
      <c r="B50" s="2" t="s">
        <v>136</v>
      </c>
      <c r="C50" s="3">
        <v>12</v>
      </c>
      <c r="D50" s="4">
        <v>370025</v>
      </c>
      <c r="E50" s="5">
        <v>42917</v>
      </c>
      <c r="F50" s="5">
        <v>43281</v>
      </c>
      <c r="G50" s="23">
        <f t="shared" si="13"/>
        <v>1</v>
      </c>
      <c r="H50" s="24">
        <v>55109587</v>
      </c>
      <c r="I50" s="24">
        <v>192378881</v>
      </c>
      <c r="J50" s="24">
        <v>12270120</v>
      </c>
      <c r="K50" s="24">
        <v>187341740</v>
      </c>
      <c r="L50" s="24">
        <v>46091999</v>
      </c>
      <c r="M50" s="24">
        <v>493192327</v>
      </c>
      <c r="N50" s="24">
        <v>121520034</v>
      </c>
      <c r="P50" s="9">
        <f t="shared" si="14"/>
        <v>55109587</v>
      </c>
      <c r="Q50" s="9">
        <f t="shared" si="14"/>
        <v>192378881</v>
      </c>
      <c r="R50" s="9">
        <f t="shared" si="14"/>
        <v>12270120</v>
      </c>
      <c r="S50" s="9">
        <f t="shared" si="14"/>
        <v>187341740</v>
      </c>
      <c r="T50" s="9">
        <f t="shared" si="14"/>
        <v>46091999</v>
      </c>
      <c r="V50" s="9">
        <f t="shared" si="1"/>
        <v>493192327</v>
      </c>
      <c r="W50" s="25"/>
      <c r="X50" s="9">
        <f t="shared" si="15"/>
        <v>493192327</v>
      </c>
      <c r="Y50" s="9">
        <f t="shared" si="15"/>
        <v>121520034</v>
      </c>
      <c r="Z50" s="25"/>
      <c r="AA50" s="9">
        <f t="shared" si="3"/>
        <v>493192327</v>
      </c>
      <c r="AB50" s="9">
        <f t="shared" si="4"/>
        <v>64003170.198452801</v>
      </c>
      <c r="AC50" s="9">
        <f t="shared" si="5"/>
        <v>57516863.801547192</v>
      </c>
      <c r="AD50" s="9">
        <f t="shared" si="6"/>
        <v>259758588</v>
      </c>
      <c r="AE50" s="9">
        <f t="shared" si="7"/>
        <v>233433739</v>
      </c>
      <c r="AF50" s="9">
        <f t="shared" si="8"/>
        <v>0</v>
      </c>
      <c r="AG50" s="9">
        <f t="shared" si="9"/>
        <v>121520034</v>
      </c>
      <c r="AH50" s="8">
        <f t="shared" si="10"/>
        <v>1472073</v>
      </c>
      <c r="AI50" s="8">
        <f t="shared" si="11"/>
        <v>1322888</v>
      </c>
      <c r="AJ50" s="26">
        <f t="shared" si="12"/>
        <v>2794961</v>
      </c>
      <c r="AK50" s="27">
        <v>1</v>
      </c>
      <c r="AN50" s="1" t="s">
        <v>137</v>
      </c>
    </row>
    <row r="51" spans="1:40" x14ac:dyDescent="0.2">
      <c r="A51" s="32" t="s">
        <v>138</v>
      </c>
      <c r="B51" s="2" t="s">
        <v>139</v>
      </c>
      <c r="C51" s="3">
        <v>12</v>
      </c>
      <c r="D51" s="4">
        <v>370218</v>
      </c>
      <c r="E51" s="5">
        <v>42917</v>
      </c>
      <c r="F51" s="5">
        <v>43281</v>
      </c>
      <c r="G51" s="23">
        <f t="shared" si="13"/>
        <v>1</v>
      </c>
      <c r="H51" s="24">
        <v>24235957</v>
      </c>
      <c r="I51" s="24">
        <v>87856093</v>
      </c>
      <c r="J51" s="24">
        <v>11916938</v>
      </c>
      <c r="K51" s="24">
        <v>176723840</v>
      </c>
      <c r="L51" s="24">
        <v>44286479</v>
      </c>
      <c r="M51" s="24">
        <v>350672181</v>
      </c>
      <c r="N51" s="24">
        <v>117435416</v>
      </c>
      <c r="P51" s="9">
        <f t="shared" si="14"/>
        <v>24235957</v>
      </c>
      <c r="Q51" s="9">
        <f t="shared" si="14"/>
        <v>87856093</v>
      </c>
      <c r="R51" s="9">
        <f t="shared" si="14"/>
        <v>11916938</v>
      </c>
      <c r="S51" s="9">
        <f t="shared" si="14"/>
        <v>176723840</v>
      </c>
      <c r="T51" s="9">
        <f t="shared" si="14"/>
        <v>44286479</v>
      </c>
      <c r="V51" s="9">
        <f t="shared" si="1"/>
        <v>345019307</v>
      </c>
      <c r="W51" s="25"/>
      <c r="X51" s="9">
        <f t="shared" si="15"/>
        <v>350672181</v>
      </c>
      <c r="Y51" s="9">
        <f t="shared" si="15"/>
        <v>117435416</v>
      </c>
      <c r="Z51" s="25"/>
      <c r="AA51" s="9">
        <f t="shared" si="3"/>
        <v>345019307</v>
      </c>
      <c r="AB51" s="9">
        <f t="shared" si="4"/>
        <v>41528948.923151128</v>
      </c>
      <c r="AC51" s="9">
        <f t="shared" si="5"/>
        <v>74013395.297124252</v>
      </c>
      <c r="AD51" s="9">
        <f t="shared" si="6"/>
        <v>124008988</v>
      </c>
      <c r="AE51" s="9">
        <f t="shared" si="7"/>
        <v>221010319</v>
      </c>
      <c r="AF51" s="9">
        <f t="shared" si="8"/>
        <v>0</v>
      </c>
      <c r="AG51" s="9">
        <f t="shared" si="9"/>
        <v>115542344.22027537</v>
      </c>
      <c r="AH51" s="8">
        <f t="shared" si="10"/>
        <v>955166</v>
      </c>
      <c r="AI51" s="8">
        <f t="shared" si="11"/>
        <v>1702308</v>
      </c>
      <c r="AJ51" s="26">
        <f t="shared" si="12"/>
        <v>2657474</v>
      </c>
      <c r="AK51" s="27">
        <v>1</v>
      </c>
    </row>
    <row r="52" spans="1:40" x14ac:dyDescent="0.2">
      <c r="A52" s="32" t="s">
        <v>140</v>
      </c>
      <c r="B52" s="2" t="s">
        <v>141</v>
      </c>
      <c r="C52" s="3">
        <v>12</v>
      </c>
      <c r="D52" s="4">
        <v>370237</v>
      </c>
      <c r="E52" s="5">
        <v>42917</v>
      </c>
      <c r="F52" s="5">
        <v>43281</v>
      </c>
      <c r="G52" s="23">
        <f t="shared" si="13"/>
        <v>1</v>
      </c>
      <c r="H52" s="24">
        <v>5633690</v>
      </c>
      <c r="I52" s="24">
        <v>7207787</v>
      </c>
      <c r="J52" s="24">
        <v>1937722</v>
      </c>
      <c r="K52" s="24">
        <v>27412361</v>
      </c>
      <c r="L52" s="24">
        <v>15284057</v>
      </c>
      <c r="M52" s="24">
        <v>62823774</v>
      </c>
      <c r="N52" s="24">
        <v>14731612</v>
      </c>
      <c r="P52" s="9">
        <f t="shared" si="14"/>
        <v>5633690</v>
      </c>
      <c r="Q52" s="9">
        <f t="shared" si="14"/>
        <v>7207787</v>
      </c>
      <c r="R52" s="9">
        <f t="shared" si="14"/>
        <v>1937722</v>
      </c>
      <c r="S52" s="9">
        <f t="shared" si="14"/>
        <v>27412361</v>
      </c>
      <c r="T52" s="9">
        <f t="shared" si="14"/>
        <v>15284057</v>
      </c>
      <c r="V52" s="9">
        <f t="shared" si="1"/>
        <v>57475617</v>
      </c>
      <c r="W52" s="25"/>
      <c r="X52" s="9">
        <f t="shared" si="15"/>
        <v>62823774</v>
      </c>
      <c r="Y52" s="9">
        <f t="shared" si="15"/>
        <v>14731612</v>
      </c>
      <c r="Z52" s="25"/>
      <c r="AA52" s="9">
        <f t="shared" si="3"/>
        <v>57475617</v>
      </c>
      <c r="AB52" s="9">
        <f t="shared" si="4"/>
        <v>3465589.7198851504</v>
      </c>
      <c r="AC52" s="9">
        <f t="shared" si="5"/>
        <v>10011927.391783498</v>
      </c>
      <c r="AD52" s="9">
        <f t="shared" si="6"/>
        <v>14779199</v>
      </c>
      <c r="AE52" s="9">
        <f t="shared" si="7"/>
        <v>42696418</v>
      </c>
      <c r="AF52" s="9">
        <f t="shared" si="8"/>
        <v>0</v>
      </c>
      <c r="AG52" s="9">
        <f t="shared" si="9"/>
        <v>13477517.11166865</v>
      </c>
      <c r="AH52" s="8">
        <f t="shared" si="10"/>
        <v>79709</v>
      </c>
      <c r="AI52" s="8">
        <f t="shared" si="11"/>
        <v>230274</v>
      </c>
      <c r="AJ52" s="26">
        <f t="shared" si="12"/>
        <v>309983</v>
      </c>
      <c r="AK52" s="27">
        <v>1</v>
      </c>
    </row>
    <row r="53" spans="1:40" x14ac:dyDescent="0.2">
      <c r="A53" s="29" t="s">
        <v>142</v>
      </c>
      <c r="B53" s="2" t="s">
        <v>143</v>
      </c>
      <c r="C53" s="3">
        <v>12</v>
      </c>
      <c r="D53" s="4">
        <v>370229</v>
      </c>
      <c r="E53" s="5">
        <v>42826</v>
      </c>
      <c r="F53" s="5">
        <v>43190</v>
      </c>
      <c r="G53" s="23">
        <f t="shared" si="13"/>
        <v>1</v>
      </c>
      <c r="H53" s="24">
        <v>1301478</v>
      </c>
      <c r="I53" s="24">
        <v>5022779</v>
      </c>
      <c r="J53" s="24">
        <v>933467</v>
      </c>
      <c r="K53" s="24">
        <v>35782244</v>
      </c>
      <c r="L53" s="24">
        <v>14473027</v>
      </c>
      <c r="M53" s="24">
        <v>58134183</v>
      </c>
      <c r="N53" s="24">
        <v>13045323</v>
      </c>
      <c r="P53" s="9">
        <f t="shared" si="14"/>
        <v>1301478</v>
      </c>
      <c r="Q53" s="9">
        <f t="shared" si="14"/>
        <v>5022779</v>
      </c>
      <c r="R53" s="9">
        <f t="shared" si="14"/>
        <v>933467</v>
      </c>
      <c r="S53" s="9">
        <f t="shared" si="14"/>
        <v>35782244</v>
      </c>
      <c r="T53" s="9">
        <f t="shared" si="14"/>
        <v>14473027</v>
      </c>
      <c r="V53" s="9">
        <f t="shared" si="1"/>
        <v>57512995</v>
      </c>
      <c r="W53" s="25"/>
      <c r="X53" s="9">
        <f t="shared" si="15"/>
        <v>58134183</v>
      </c>
      <c r="Y53" s="9">
        <f t="shared" si="15"/>
        <v>13045323</v>
      </c>
      <c r="Z53" s="25"/>
      <c r="AA53" s="9">
        <f t="shared" si="3"/>
        <v>57512995</v>
      </c>
      <c r="AB53" s="9">
        <f t="shared" si="4"/>
        <v>1628634.8055300268</v>
      </c>
      <c r="AC53" s="9">
        <f t="shared" si="5"/>
        <v>11277293.475467488</v>
      </c>
      <c r="AD53" s="9">
        <f t="shared" si="6"/>
        <v>7257724</v>
      </c>
      <c r="AE53" s="9">
        <f t="shared" si="7"/>
        <v>50255271</v>
      </c>
      <c r="AF53" s="9">
        <f t="shared" si="8"/>
        <v>0</v>
      </c>
      <c r="AG53" s="9">
        <f t="shared" si="9"/>
        <v>12905928.280997515</v>
      </c>
      <c r="AH53" s="8">
        <f t="shared" si="10"/>
        <v>37459</v>
      </c>
      <c r="AI53" s="8">
        <f t="shared" si="11"/>
        <v>259378</v>
      </c>
      <c r="AJ53" s="26">
        <f t="shared" si="12"/>
        <v>296837</v>
      </c>
      <c r="AK53" s="27">
        <v>1</v>
      </c>
    </row>
    <row r="54" spans="1:40" x14ac:dyDescent="0.2">
      <c r="A54" s="32" t="s">
        <v>144</v>
      </c>
      <c r="B54" s="2" t="s">
        <v>145</v>
      </c>
      <c r="C54" s="3">
        <v>12</v>
      </c>
      <c r="D54" s="4">
        <v>370112</v>
      </c>
      <c r="E54" s="5">
        <v>42826</v>
      </c>
      <c r="F54" s="5">
        <v>43190</v>
      </c>
      <c r="G54" s="23">
        <f t="shared" si="13"/>
        <v>1</v>
      </c>
      <c r="H54" s="24">
        <v>1665781</v>
      </c>
      <c r="I54" s="24">
        <v>4574530</v>
      </c>
      <c r="J54" s="24">
        <v>1968635</v>
      </c>
      <c r="K54" s="24">
        <v>15666799</v>
      </c>
      <c r="L54" s="24">
        <v>12663736</v>
      </c>
      <c r="M54" s="24">
        <v>40027402</v>
      </c>
      <c r="N54" s="24">
        <v>16923452</v>
      </c>
      <c r="P54" s="9">
        <f t="shared" si="14"/>
        <v>1665781</v>
      </c>
      <c r="Q54" s="9">
        <f t="shared" si="14"/>
        <v>4574530</v>
      </c>
      <c r="R54" s="9">
        <f t="shared" si="14"/>
        <v>1968635</v>
      </c>
      <c r="S54" s="9">
        <f t="shared" si="14"/>
        <v>15666799</v>
      </c>
      <c r="T54" s="9">
        <f t="shared" si="14"/>
        <v>12663736</v>
      </c>
      <c r="V54" s="9">
        <f t="shared" si="1"/>
        <v>36539481</v>
      </c>
      <c r="W54" s="25"/>
      <c r="X54" s="9">
        <f t="shared" si="15"/>
        <v>40027402</v>
      </c>
      <c r="Y54" s="9">
        <f t="shared" si="15"/>
        <v>16923452</v>
      </c>
      <c r="Z54" s="25"/>
      <c r="AA54" s="9">
        <f t="shared" si="3"/>
        <v>36539481</v>
      </c>
      <c r="AB54" s="9">
        <f t="shared" si="4"/>
        <v>3470714.976744981</v>
      </c>
      <c r="AC54" s="9">
        <f t="shared" si="5"/>
        <v>11978055.663138468</v>
      </c>
      <c r="AD54" s="9">
        <f t="shared" si="6"/>
        <v>8208946</v>
      </c>
      <c r="AE54" s="9">
        <f t="shared" si="7"/>
        <v>28330535</v>
      </c>
      <c r="AF54" s="9">
        <f t="shared" si="8"/>
        <v>0</v>
      </c>
      <c r="AG54" s="9">
        <f t="shared" si="9"/>
        <v>15448770.639883447</v>
      </c>
      <c r="AH54" s="8">
        <f t="shared" si="10"/>
        <v>79826</v>
      </c>
      <c r="AI54" s="8">
        <f t="shared" si="11"/>
        <v>275495</v>
      </c>
      <c r="AJ54" s="26">
        <f t="shared" si="12"/>
        <v>355321</v>
      </c>
      <c r="AK54" s="27">
        <v>1</v>
      </c>
    </row>
    <row r="55" spans="1:40" s="29" customFormat="1" x14ac:dyDescent="0.2">
      <c r="A55" s="32" t="s">
        <v>146</v>
      </c>
      <c r="B55" s="2" t="s">
        <v>147</v>
      </c>
      <c r="C55" s="3">
        <v>12</v>
      </c>
      <c r="D55" s="4">
        <v>370097</v>
      </c>
      <c r="E55" s="5">
        <v>43040</v>
      </c>
      <c r="F55" s="5">
        <v>43404</v>
      </c>
      <c r="G55" s="23">
        <f t="shared" si="13"/>
        <v>1</v>
      </c>
      <c r="H55" s="24">
        <v>40336293</v>
      </c>
      <c r="I55" s="24">
        <v>121891639</v>
      </c>
      <c r="J55" s="24">
        <v>3633334</v>
      </c>
      <c r="K55" s="24">
        <v>163754245</v>
      </c>
      <c r="L55" s="24">
        <v>25265517</v>
      </c>
      <c r="M55" s="24">
        <v>387204880</v>
      </c>
      <c r="N55" s="24">
        <v>84917747</v>
      </c>
      <c r="O55" s="1"/>
      <c r="P55" s="9">
        <f t="shared" si="14"/>
        <v>40336293</v>
      </c>
      <c r="Q55" s="9">
        <f t="shared" si="14"/>
        <v>121891639</v>
      </c>
      <c r="R55" s="9">
        <f t="shared" si="14"/>
        <v>3633334</v>
      </c>
      <c r="S55" s="9">
        <f t="shared" si="14"/>
        <v>163754245</v>
      </c>
      <c r="T55" s="9">
        <f t="shared" si="14"/>
        <v>25265517</v>
      </c>
      <c r="U55" s="9"/>
      <c r="V55" s="9">
        <f t="shared" si="1"/>
        <v>354881028</v>
      </c>
      <c r="W55" s="25"/>
      <c r="X55" s="9">
        <f t="shared" si="15"/>
        <v>387204880</v>
      </c>
      <c r="Y55" s="9">
        <f t="shared" si="15"/>
        <v>84917747</v>
      </c>
      <c r="Z55" s="25"/>
      <c r="AA55" s="9">
        <f t="shared" si="3"/>
        <v>354881028</v>
      </c>
      <c r="AB55" s="9">
        <f t="shared" si="4"/>
        <v>36374967.751666002</v>
      </c>
      <c r="AC55" s="9">
        <f t="shared" si="5"/>
        <v>41453848.225043587</v>
      </c>
      <c r="AD55" s="9">
        <f t="shared" si="6"/>
        <v>165861266</v>
      </c>
      <c r="AE55" s="9">
        <f t="shared" si="7"/>
        <v>189019762</v>
      </c>
      <c r="AF55" s="9">
        <f t="shared" si="8"/>
        <v>0</v>
      </c>
      <c r="AG55" s="9">
        <f t="shared" si="9"/>
        <v>77828815.976709574</v>
      </c>
      <c r="AH55" s="8">
        <f t="shared" si="10"/>
        <v>836624</v>
      </c>
      <c r="AI55" s="8">
        <f t="shared" si="11"/>
        <v>953439</v>
      </c>
      <c r="AJ55" s="26">
        <f t="shared" si="12"/>
        <v>1790063</v>
      </c>
      <c r="AK55" s="27">
        <v>1</v>
      </c>
      <c r="AL55" s="1"/>
      <c r="AM55" s="1"/>
      <c r="AN55" s="1"/>
    </row>
    <row r="56" spans="1:40" s="29" customFormat="1" x14ac:dyDescent="0.2">
      <c r="A56" s="32" t="s">
        <v>148</v>
      </c>
      <c r="B56" s="2" t="s">
        <v>149</v>
      </c>
      <c r="C56" s="3">
        <v>12</v>
      </c>
      <c r="D56" s="4">
        <v>370037</v>
      </c>
      <c r="E56" s="5">
        <v>43101</v>
      </c>
      <c r="F56" s="5">
        <v>43465</v>
      </c>
      <c r="G56" s="23">
        <f t="shared" si="13"/>
        <v>1</v>
      </c>
      <c r="H56" s="24">
        <v>1216421766</v>
      </c>
      <c r="I56" s="24">
        <v>0</v>
      </c>
      <c r="J56" s="24">
        <v>0</v>
      </c>
      <c r="K56" s="24">
        <v>0</v>
      </c>
      <c r="L56" s="24">
        <v>1555846479</v>
      </c>
      <c r="M56" s="24">
        <v>2688217019</v>
      </c>
      <c r="N56" s="24">
        <v>550169408</v>
      </c>
      <c r="P56" s="9">
        <f t="shared" si="14"/>
        <v>1216421766</v>
      </c>
      <c r="Q56" s="9">
        <f t="shared" si="14"/>
        <v>0</v>
      </c>
      <c r="R56" s="9">
        <f t="shared" si="14"/>
        <v>0</v>
      </c>
      <c r="S56" s="9">
        <f t="shared" si="14"/>
        <v>0</v>
      </c>
      <c r="T56" s="9">
        <f t="shared" si="14"/>
        <v>1555846479</v>
      </c>
      <c r="U56" s="8"/>
      <c r="V56" s="9">
        <f t="shared" si="1"/>
        <v>2772268245</v>
      </c>
      <c r="W56" s="31"/>
      <c r="X56" s="9">
        <f t="shared" si="15"/>
        <v>2688217019</v>
      </c>
      <c r="Y56" s="9">
        <f t="shared" si="15"/>
        <v>550169408</v>
      </c>
      <c r="Z56" s="31"/>
      <c r="AA56" s="9">
        <f t="shared" si="3"/>
        <v>2772268245</v>
      </c>
      <c r="AB56" s="9">
        <f t="shared" si="4"/>
        <v>248952386.71150401</v>
      </c>
      <c r="AC56" s="9">
        <f t="shared" si="5"/>
        <v>318418911.211541</v>
      </c>
      <c r="AD56" s="9">
        <f t="shared" si="6"/>
        <v>1216421766</v>
      </c>
      <c r="AE56" s="9">
        <f t="shared" si="7"/>
        <v>1555846479</v>
      </c>
      <c r="AF56" s="9">
        <f t="shared" si="8"/>
        <v>0</v>
      </c>
      <c r="AG56" s="9">
        <f t="shared" si="9"/>
        <v>567371297.92304504</v>
      </c>
      <c r="AH56" s="8">
        <f t="shared" si="10"/>
        <v>5725905</v>
      </c>
      <c r="AI56" s="8">
        <f t="shared" si="11"/>
        <v>7323635</v>
      </c>
      <c r="AJ56" s="26">
        <f t="shared" si="12"/>
        <v>13049540</v>
      </c>
      <c r="AK56" s="27">
        <v>1</v>
      </c>
      <c r="AL56" s="1"/>
      <c r="AM56" s="1"/>
    </row>
    <row r="57" spans="1:40" x14ac:dyDescent="0.2">
      <c r="A57" s="32" t="s">
        <v>150</v>
      </c>
      <c r="B57" s="2" t="s">
        <v>151</v>
      </c>
      <c r="C57" s="3">
        <v>12</v>
      </c>
      <c r="D57" s="4">
        <v>370149</v>
      </c>
      <c r="E57" s="5">
        <v>43101</v>
      </c>
      <c r="F57" s="5">
        <v>43465</v>
      </c>
      <c r="G57" s="23">
        <f t="shared" si="13"/>
        <v>1</v>
      </c>
      <c r="H57" s="24">
        <v>86417972</v>
      </c>
      <c r="I57" s="24">
        <v>0</v>
      </c>
      <c r="J57" s="24">
        <v>0</v>
      </c>
      <c r="K57" s="24">
        <v>0</v>
      </c>
      <c r="L57" s="24">
        <v>348974322</v>
      </c>
      <c r="M57" s="24">
        <v>425419392</v>
      </c>
      <c r="N57" s="24">
        <v>127636701</v>
      </c>
      <c r="P57" s="9">
        <f t="shared" si="14"/>
        <v>86417972</v>
      </c>
      <c r="Q57" s="9">
        <f t="shared" si="14"/>
        <v>0</v>
      </c>
      <c r="R57" s="9">
        <f t="shared" si="14"/>
        <v>0</v>
      </c>
      <c r="S57" s="9">
        <f t="shared" si="14"/>
        <v>0</v>
      </c>
      <c r="T57" s="9">
        <f t="shared" si="14"/>
        <v>348974322</v>
      </c>
      <c r="V57" s="9">
        <f t="shared" si="1"/>
        <v>435392294</v>
      </c>
      <c r="W57" s="25"/>
      <c r="X57" s="9">
        <f t="shared" si="15"/>
        <v>425419392</v>
      </c>
      <c r="Y57" s="9">
        <f t="shared" si="15"/>
        <v>127636701</v>
      </c>
      <c r="Z57" s="25"/>
      <c r="AA57" s="9">
        <f t="shared" si="3"/>
        <v>435392294</v>
      </c>
      <c r="AB57" s="9">
        <f t="shared" si="4"/>
        <v>25927602.409789473</v>
      </c>
      <c r="AC57" s="9">
        <f t="shared" si="5"/>
        <v>104701224.32451721</v>
      </c>
      <c r="AD57" s="9">
        <f t="shared" si="6"/>
        <v>86417972</v>
      </c>
      <c r="AE57" s="9">
        <f t="shared" si="7"/>
        <v>348974322</v>
      </c>
      <c r="AF57" s="9">
        <f t="shared" si="8"/>
        <v>0</v>
      </c>
      <c r="AG57" s="9">
        <f t="shared" si="9"/>
        <v>130628826.73430669</v>
      </c>
      <c r="AH57" s="8">
        <f t="shared" si="10"/>
        <v>596335</v>
      </c>
      <c r="AI57" s="8">
        <f t="shared" si="11"/>
        <v>2408128</v>
      </c>
      <c r="AJ57" s="26">
        <f t="shared" si="12"/>
        <v>3004463</v>
      </c>
      <c r="AK57" s="27">
        <v>1</v>
      </c>
    </row>
    <row r="58" spans="1:40" x14ac:dyDescent="0.2">
      <c r="A58" s="32" t="s">
        <v>152</v>
      </c>
      <c r="B58" s="2" t="s">
        <v>153</v>
      </c>
      <c r="C58" s="3">
        <v>12</v>
      </c>
      <c r="D58" s="4">
        <v>370235</v>
      </c>
      <c r="E58" s="5">
        <v>43101</v>
      </c>
      <c r="F58" s="5">
        <v>43465</v>
      </c>
      <c r="G58" s="23">
        <f t="shared" si="13"/>
        <v>1</v>
      </c>
      <c r="H58" s="24">
        <v>3835426</v>
      </c>
      <c r="I58" s="24">
        <v>71226343</v>
      </c>
      <c r="J58" s="24">
        <v>2376951</v>
      </c>
      <c r="K58" s="24">
        <v>133358082</v>
      </c>
      <c r="L58" s="24">
        <v>40406999</v>
      </c>
      <c r="M58" s="24">
        <v>251203801</v>
      </c>
      <c r="N58" s="24">
        <v>62396816</v>
      </c>
      <c r="P58" s="9">
        <f t="shared" si="14"/>
        <v>3835426</v>
      </c>
      <c r="Q58" s="9">
        <f t="shared" si="14"/>
        <v>71226343</v>
      </c>
      <c r="R58" s="9">
        <f t="shared" si="14"/>
        <v>2376951</v>
      </c>
      <c r="S58" s="9">
        <f t="shared" si="14"/>
        <v>133358082</v>
      </c>
      <c r="T58" s="9">
        <f t="shared" si="14"/>
        <v>40406999</v>
      </c>
      <c r="V58" s="9">
        <f t="shared" si="1"/>
        <v>251203801</v>
      </c>
      <c r="W58" s="25"/>
      <c r="X58" s="9">
        <f t="shared" si="15"/>
        <v>251203801</v>
      </c>
      <c r="Y58" s="9">
        <f t="shared" si="15"/>
        <v>62396816</v>
      </c>
      <c r="Z58" s="25"/>
      <c r="AA58" s="9">
        <f t="shared" si="3"/>
        <v>251203801</v>
      </c>
      <c r="AB58" s="9">
        <f t="shared" si="4"/>
        <v>19235097.334834993</v>
      </c>
      <c r="AC58" s="9">
        <f t="shared" si="5"/>
        <v>43161718.665165007</v>
      </c>
      <c r="AD58" s="9">
        <f t="shared" si="6"/>
        <v>77438720</v>
      </c>
      <c r="AE58" s="9">
        <f t="shared" si="7"/>
        <v>173765081</v>
      </c>
      <c r="AF58" s="9">
        <f t="shared" si="8"/>
        <v>0</v>
      </c>
      <c r="AG58" s="9">
        <f t="shared" si="9"/>
        <v>62396816</v>
      </c>
      <c r="AH58" s="8">
        <f t="shared" si="10"/>
        <v>442407</v>
      </c>
      <c r="AI58" s="8">
        <f t="shared" si="11"/>
        <v>992720</v>
      </c>
      <c r="AJ58" s="26">
        <f t="shared" si="12"/>
        <v>1435127</v>
      </c>
      <c r="AK58" s="27">
        <v>1</v>
      </c>
    </row>
    <row r="59" spans="1:40" x14ac:dyDescent="0.2">
      <c r="A59" s="32" t="s">
        <v>154</v>
      </c>
      <c r="B59" s="2" t="s">
        <v>155</v>
      </c>
      <c r="C59" s="3">
        <v>12</v>
      </c>
      <c r="D59" s="4">
        <v>370114</v>
      </c>
      <c r="E59" s="5">
        <v>43009</v>
      </c>
      <c r="F59" s="5">
        <v>43373</v>
      </c>
      <c r="G59" s="23">
        <f t="shared" si="13"/>
        <v>1</v>
      </c>
      <c r="H59" s="24">
        <v>211433702</v>
      </c>
      <c r="I59" s="24">
        <v>958212891</v>
      </c>
      <c r="J59" s="24">
        <v>0</v>
      </c>
      <c r="K59" s="24">
        <v>767442898</v>
      </c>
      <c r="L59" s="24">
        <v>0</v>
      </c>
      <c r="M59" s="24">
        <v>1937089491</v>
      </c>
      <c r="N59" s="24">
        <v>549044335</v>
      </c>
      <c r="P59" s="9">
        <f t="shared" si="14"/>
        <v>211433702</v>
      </c>
      <c r="Q59" s="9">
        <f t="shared" si="14"/>
        <v>958212891</v>
      </c>
      <c r="R59" s="9">
        <f t="shared" si="14"/>
        <v>0</v>
      </c>
      <c r="S59" s="9">
        <f t="shared" si="14"/>
        <v>767442898</v>
      </c>
      <c r="T59" s="9">
        <f t="shared" si="14"/>
        <v>0</v>
      </c>
      <c r="V59" s="9">
        <f t="shared" si="1"/>
        <v>1937089491</v>
      </c>
      <c r="W59" s="25"/>
      <c r="X59" s="9">
        <f t="shared" si="15"/>
        <v>1937089491</v>
      </c>
      <c r="Y59" s="9">
        <f t="shared" si="15"/>
        <v>549044335</v>
      </c>
      <c r="Z59" s="25"/>
      <c r="AA59" s="9">
        <f t="shared" si="3"/>
        <v>1937089491</v>
      </c>
      <c r="AB59" s="9">
        <f t="shared" si="4"/>
        <v>331522027.67213333</v>
      </c>
      <c r="AC59" s="9">
        <f t="shared" si="5"/>
        <v>217522307.32786667</v>
      </c>
      <c r="AD59" s="9">
        <f t="shared" si="6"/>
        <v>1169646593</v>
      </c>
      <c r="AE59" s="9">
        <f t="shared" si="7"/>
        <v>767442898</v>
      </c>
      <c r="AF59" s="9">
        <f t="shared" si="8"/>
        <v>0</v>
      </c>
      <c r="AG59" s="9">
        <f t="shared" si="9"/>
        <v>549044335</v>
      </c>
      <c r="AH59" s="8">
        <f t="shared" si="10"/>
        <v>7625007</v>
      </c>
      <c r="AI59" s="8">
        <f t="shared" si="11"/>
        <v>5003013</v>
      </c>
      <c r="AJ59" s="26">
        <f t="shared" si="12"/>
        <v>12628020</v>
      </c>
      <c r="AK59" s="27">
        <v>1</v>
      </c>
    </row>
    <row r="60" spans="1:40" x14ac:dyDescent="0.2">
      <c r="A60" s="32" t="s">
        <v>156</v>
      </c>
      <c r="B60" s="2" t="s">
        <v>157</v>
      </c>
      <c r="C60" s="3">
        <v>12</v>
      </c>
      <c r="D60" s="4">
        <v>370227</v>
      </c>
      <c r="E60" s="5">
        <v>43101</v>
      </c>
      <c r="F60" s="5">
        <v>43465</v>
      </c>
      <c r="G60" s="23">
        <f t="shared" si="13"/>
        <v>1</v>
      </c>
      <c r="H60" s="24">
        <v>3606779</v>
      </c>
      <c r="I60" s="24">
        <v>21356911</v>
      </c>
      <c r="J60" s="24">
        <v>2656758</v>
      </c>
      <c r="K60" s="24">
        <v>69632377</v>
      </c>
      <c r="L60" s="24">
        <v>36318230</v>
      </c>
      <c r="M60" s="24">
        <v>133571055</v>
      </c>
      <c r="N60" s="24">
        <v>37893934</v>
      </c>
      <c r="P60" s="9">
        <f t="shared" si="14"/>
        <v>3606779</v>
      </c>
      <c r="Q60" s="9">
        <f t="shared" si="14"/>
        <v>21356911</v>
      </c>
      <c r="R60" s="9">
        <f t="shared" si="14"/>
        <v>2656758</v>
      </c>
      <c r="S60" s="9">
        <f t="shared" si="14"/>
        <v>69632377</v>
      </c>
      <c r="T60" s="9">
        <f t="shared" si="14"/>
        <v>36318230</v>
      </c>
      <c r="V60" s="9">
        <f t="shared" si="1"/>
        <v>133571055</v>
      </c>
      <c r="W60" s="25"/>
      <c r="X60" s="9">
        <f t="shared" si="15"/>
        <v>133571055</v>
      </c>
      <c r="Y60" s="9">
        <f t="shared" si="15"/>
        <v>37893934</v>
      </c>
      <c r="Z60" s="25"/>
      <c r="AA60" s="9">
        <f t="shared" si="3"/>
        <v>133571055</v>
      </c>
      <c r="AB60" s="9">
        <f t="shared" si="4"/>
        <v>7835885.0543063544</v>
      </c>
      <c r="AC60" s="9">
        <f t="shared" si="5"/>
        <v>30058048.945693649</v>
      </c>
      <c r="AD60" s="9">
        <f t="shared" si="6"/>
        <v>27620448</v>
      </c>
      <c r="AE60" s="9">
        <f t="shared" si="7"/>
        <v>105950607</v>
      </c>
      <c r="AF60" s="9">
        <f t="shared" si="8"/>
        <v>0</v>
      </c>
      <c r="AG60" s="9">
        <f t="shared" si="9"/>
        <v>37893934</v>
      </c>
      <c r="AH60" s="8">
        <f t="shared" si="10"/>
        <v>180225</v>
      </c>
      <c r="AI60" s="8">
        <f t="shared" si="11"/>
        <v>691335</v>
      </c>
      <c r="AJ60" s="26">
        <f t="shared" si="12"/>
        <v>871560</v>
      </c>
      <c r="AK60" s="27">
        <v>1</v>
      </c>
    </row>
    <row r="61" spans="1:40" x14ac:dyDescent="0.2">
      <c r="A61" s="32" t="s">
        <v>158</v>
      </c>
      <c r="B61" s="2" t="s">
        <v>159</v>
      </c>
      <c r="C61" s="3">
        <v>12</v>
      </c>
      <c r="D61" s="4">
        <v>370026</v>
      </c>
      <c r="E61" s="5">
        <v>43101</v>
      </c>
      <c r="F61" s="5">
        <v>43465</v>
      </c>
      <c r="G61" s="23">
        <f t="shared" si="13"/>
        <v>1</v>
      </c>
      <c r="H61" s="24">
        <v>72325385</v>
      </c>
      <c r="I61" s="24">
        <v>183054089</v>
      </c>
      <c r="J61" s="24">
        <v>13385220</v>
      </c>
      <c r="K61" s="24">
        <v>261717816</v>
      </c>
      <c r="L61" s="24">
        <v>27808556</v>
      </c>
      <c r="M61" s="24">
        <v>558291066</v>
      </c>
      <c r="N61" s="24">
        <v>115822658</v>
      </c>
      <c r="O61" s="29"/>
      <c r="P61" s="9">
        <f t="shared" si="14"/>
        <v>72325385</v>
      </c>
      <c r="Q61" s="9">
        <f t="shared" si="14"/>
        <v>183054089</v>
      </c>
      <c r="R61" s="9">
        <f t="shared" si="14"/>
        <v>13385220</v>
      </c>
      <c r="S61" s="9">
        <f t="shared" si="14"/>
        <v>261717816</v>
      </c>
      <c r="T61" s="9">
        <f t="shared" si="14"/>
        <v>27808556</v>
      </c>
      <c r="U61" s="8"/>
      <c r="V61" s="9">
        <f t="shared" si="1"/>
        <v>558291066</v>
      </c>
      <c r="W61" s="31"/>
      <c r="X61" s="9">
        <f t="shared" si="15"/>
        <v>558291066</v>
      </c>
      <c r="Y61" s="9">
        <f t="shared" si="15"/>
        <v>115822658</v>
      </c>
      <c r="Z61" s="31"/>
      <c r="AA61" s="9">
        <f t="shared" si="3"/>
        <v>558291066</v>
      </c>
      <c r="AB61" s="9">
        <f t="shared" si="4"/>
        <v>55757727.700476319</v>
      </c>
      <c r="AC61" s="9">
        <f t="shared" si="5"/>
        <v>60064930.299523689</v>
      </c>
      <c r="AD61" s="9">
        <f t="shared" si="6"/>
        <v>268764694</v>
      </c>
      <c r="AE61" s="9">
        <f t="shared" si="7"/>
        <v>289526372</v>
      </c>
      <c r="AF61" s="9">
        <f t="shared" si="8"/>
        <v>0</v>
      </c>
      <c r="AG61" s="9">
        <f t="shared" si="9"/>
        <v>115822658</v>
      </c>
      <c r="AH61" s="8">
        <f t="shared" si="10"/>
        <v>1282428</v>
      </c>
      <c r="AI61" s="8">
        <f t="shared" si="11"/>
        <v>1381493</v>
      </c>
      <c r="AJ61" s="26">
        <f t="shared" si="12"/>
        <v>2663921</v>
      </c>
      <c r="AK61" s="27">
        <v>1</v>
      </c>
      <c r="AN61" s="29" t="s">
        <v>137</v>
      </c>
    </row>
    <row r="62" spans="1:40" x14ac:dyDescent="0.2">
      <c r="A62" s="32" t="s">
        <v>160</v>
      </c>
      <c r="B62" s="2" t="s">
        <v>161</v>
      </c>
      <c r="C62" s="3">
        <v>12</v>
      </c>
      <c r="D62" s="4">
        <v>370049</v>
      </c>
      <c r="E62" s="5">
        <v>43101</v>
      </c>
      <c r="F62" s="5">
        <v>43465</v>
      </c>
      <c r="G62" s="23">
        <f t="shared" si="13"/>
        <v>1</v>
      </c>
      <c r="H62" s="24">
        <v>43354217</v>
      </c>
      <c r="I62" s="24">
        <v>70561912</v>
      </c>
      <c r="J62" s="24">
        <v>32055223</v>
      </c>
      <c r="K62" s="24">
        <v>261922291</v>
      </c>
      <c r="L62" s="24">
        <v>116178912</v>
      </c>
      <c r="M62" s="24">
        <v>590808656</v>
      </c>
      <c r="N62" s="24">
        <v>203223308</v>
      </c>
      <c r="P62" s="9">
        <f t="shared" si="14"/>
        <v>43354217</v>
      </c>
      <c r="Q62" s="9">
        <f t="shared" si="14"/>
        <v>70561912</v>
      </c>
      <c r="R62" s="9">
        <f t="shared" si="14"/>
        <v>32055223</v>
      </c>
      <c r="S62" s="9">
        <f t="shared" si="14"/>
        <v>261922291</v>
      </c>
      <c r="T62" s="9">
        <f t="shared" si="14"/>
        <v>116178912</v>
      </c>
      <c r="V62" s="9">
        <f t="shared" si="1"/>
        <v>524072555</v>
      </c>
      <c r="W62" s="25"/>
      <c r="X62" s="9">
        <f t="shared" si="15"/>
        <v>590808656</v>
      </c>
      <c r="Y62" s="9">
        <f t="shared" si="15"/>
        <v>203223308</v>
      </c>
      <c r="Z62" s="25"/>
      <c r="AA62" s="9">
        <f t="shared" si="3"/>
        <v>524072555</v>
      </c>
      <c r="AB62" s="9">
        <f t="shared" si="4"/>
        <v>50210471.233638145</v>
      </c>
      <c r="AC62" s="9">
        <f t="shared" si="5"/>
        <v>130057297.65821089</v>
      </c>
      <c r="AD62" s="9">
        <f t="shared" si="6"/>
        <v>145971352</v>
      </c>
      <c r="AE62" s="9">
        <f t="shared" si="7"/>
        <v>378101203</v>
      </c>
      <c r="AF62" s="9">
        <f t="shared" si="8"/>
        <v>0</v>
      </c>
      <c r="AG62" s="9">
        <f t="shared" si="9"/>
        <v>180267768.89184904</v>
      </c>
      <c r="AH62" s="8">
        <f t="shared" si="10"/>
        <v>1154841</v>
      </c>
      <c r="AI62" s="8">
        <f t="shared" si="11"/>
        <v>2991318</v>
      </c>
      <c r="AJ62" s="26">
        <f t="shared" si="12"/>
        <v>4146159</v>
      </c>
      <c r="AK62" s="27">
        <v>1</v>
      </c>
    </row>
    <row r="63" spans="1:40" s="29" customFormat="1" x14ac:dyDescent="0.2">
      <c r="A63" s="32" t="s">
        <v>162</v>
      </c>
      <c r="B63" s="2" t="s">
        <v>163</v>
      </c>
      <c r="C63" s="3">
        <v>12</v>
      </c>
      <c r="D63" s="4">
        <v>370216</v>
      </c>
      <c r="E63" s="5">
        <v>43101</v>
      </c>
      <c r="F63" s="5">
        <v>43465</v>
      </c>
      <c r="G63" s="23">
        <f t="shared" si="13"/>
        <v>1</v>
      </c>
      <c r="H63" s="24">
        <v>3198600</v>
      </c>
      <c r="I63" s="24">
        <v>94754133</v>
      </c>
      <c r="J63" s="24">
        <v>13635</v>
      </c>
      <c r="K63" s="24">
        <v>224512874</v>
      </c>
      <c r="L63" s="24">
        <v>4083850</v>
      </c>
      <c r="M63" s="24">
        <v>326563092</v>
      </c>
      <c r="N63" s="24">
        <v>65207008</v>
      </c>
      <c r="P63" s="9">
        <f t="shared" si="14"/>
        <v>3198600</v>
      </c>
      <c r="Q63" s="9">
        <f t="shared" si="14"/>
        <v>94754133</v>
      </c>
      <c r="R63" s="9">
        <f t="shared" si="14"/>
        <v>13635</v>
      </c>
      <c r="S63" s="9">
        <f t="shared" si="14"/>
        <v>224512874</v>
      </c>
      <c r="T63" s="9">
        <f t="shared" si="14"/>
        <v>4083850</v>
      </c>
      <c r="U63" s="8"/>
      <c r="V63" s="9">
        <f t="shared" si="1"/>
        <v>326563092</v>
      </c>
      <c r="W63" s="31"/>
      <c r="X63" s="9">
        <f t="shared" si="15"/>
        <v>326563092</v>
      </c>
      <c r="Y63" s="9">
        <f t="shared" si="15"/>
        <v>65207008</v>
      </c>
      <c r="Z63" s="31"/>
      <c r="AA63" s="9">
        <f t="shared" si="3"/>
        <v>326563092</v>
      </c>
      <c r="AB63" s="9">
        <f t="shared" si="4"/>
        <v>19561591.307773825</v>
      </c>
      <c r="AC63" s="9">
        <f t="shared" si="5"/>
        <v>45645416.692226171</v>
      </c>
      <c r="AD63" s="9">
        <f t="shared" si="6"/>
        <v>97966368</v>
      </c>
      <c r="AE63" s="9">
        <f t="shared" si="7"/>
        <v>228596724</v>
      </c>
      <c r="AF63" s="9">
        <f t="shared" si="8"/>
        <v>0</v>
      </c>
      <c r="AG63" s="9">
        <f t="shared" si="9"/>
        <v>65207008</v>
      </c>
      <c r="AH63" s="8">
        <f t="shared" si="10"/>
        <v>449917</v>
      </c>
      <c r="AI63" s="8">
        <f t="shared" si="11"/>
        <v>1049845</v>
      </c>
      <c r="AJ63" s="26">
        <f t="shared" si="12"/>
        <v>1499762</v>
      </c>
      <c r="AK63" s="27">
        <v>1</v>
      </c>
      <c r="AL63" s="1"/>
      <c r="AM63" s="1"/>
    </row>
    <row r="64" spans="1:40" s="29" customFormat="1" x14ac:dyDescent="0.2">
      <c r="A64" s="32" t="s">
        <v>164</v>
      </c>
      <c r="B64" s="2" t="s">
        <v>165</v>
      </c>
      <c r="C64" s="3">
        <v>12</v>
      </c>
      <c r="D64" s="4">
        <v>373025</v>
      </c>
      <c r="E64" s="5">
        <v>43101</v>
      </c>
      <c r="F64" s="5">
        <v>43465</v>
      </c>
      <c r="G64" s="23">
        <f t="shared" si="13"/>
        <v>1</v>
      </c>
      <c r="H64" s="24">
        <v>14568458</v>
      </c>
      <c r="I64" s="24">
        <v>10750739</v>
      </c>
      <c r="J64" s="24">
        <v>0</v>
      </c>
      <c r="K64" s="24">
        <v>722511</v>
      </c>
      <c r="L64" s="24">
        <v>0</v>
      </c>
      <c r="M64" s="24">
        <v>26041708</v>
      </c>
      <c r="N64" s="24">
        <v>14261414</v>
      </c>
      <c r="P64" s="9">
        <f t="shared" si="14"/>
        <v>14568458</v>
      </c>
      <c r="Q64" s="9">
        <f t="shared" si="14"/>
        <v>10750739</v>
      </c>
      <c r="R64" s="9">
        <f t="shared" si="14"/>
        <v>0</v>
      </c>
      <c r="S64" s="9">
        <f t="shared" si="14"/>
        <v>722511</v>
      </c>
      <c r="T64" s="9">
        <f t="shared" si="14"/>
        <v>0</v>
      </c>
      <c r="U64" s="8"/>
      <c r="V64" s="9">
        <f t="shared" si="1"/>
        <v>26041708</v>
      </c>
      <c r="W64" s="31"/>
      <c r="X64" s="9">
        <f t="shared" si="15"/>
        <v>26041708</v>
      </c>
      <c r="Y64" s="9">
        <f t="shared" si="15"/>
        <v>14261414</v>
      </c>
      <c r="Z64" s="31"/>
      <c r="AA64" s="9">
        <f t="shared" si="3"/>
        <v>26041708</v>
      </c>
      <c r="AB64" s="9">
        <f t="shared" si="4"/>
        <v>13865739.933976604</v>
      </c>
      <c r="AC64" s="9">
        <f t="shared" si="5"/>
        <v>395674.06602339598</v>
      </c>
      <c r="AD64" s="9">
        <f t="shared" si="6"/>
        <v>25319197</v>
      </c>
      <c r="AE64" s="9">
        <f t="shared" si="7"/>
        <v>722511</v>
      </c>
      <c r="AF64" s="9">
        <f t="shared" si="8"/>
        <v>0</v>
      </c>
      <c r="AG64" s="9">
        <f t="shared" si="9"/>
        <v>14261414</v>
      </c>
      <c r="AH64" s="8">
        <f t="shared" si="10"/>
        <v>318912</v>
      </c>
      <c r="AI64" s="8">
        <f t="shared" si="11"/>
        <v>9101</v>
      </c>
      <c r="AJ64" s="26">
        <f t="shared" si="12"/>
        <v>328013</v>
      </c>
      <c r="AK64" s="27">
        <v>1</v>
      </c>
      <c r="AL64" s="1"/>
      <c r="AM64" s="1"/>
    </row>
    <row r="65" spans="1:39" x14ac:dyDescent="0.2">
      <c r="A65" s="32" t="s">
        <v>166</v>
      </c>
      <c r="B65" s="2" t="s">
        <v>167</v>
      </c>
      <c r="C65" s="3">
        <v>12</v>
      </c>
      <c r="D65" s="4">
        <v>370166</v>
      </c>
      <c r="E65" s="5">
        <v>43009</v>
      </c>
      <c r="F65" s="5">
        <v>43373</v>
      </c>
      <c r="G65" s="23">
        <f t="shared" si="13"/>
        <v>1</v>
      </c>
      <c r="H65" s="24">
        <v>16864134</v>
      </c>
      <c r="I65" s="24">
        <v>7676576</v>
      </c>
      <c r="J65" s="24">
        <v>38631</v>
      </c>
      <c r="K65" s="24">
        <v>19738654</v>
      </c>
      <c r="L65" s="24">
        <v>5714101</v>
      </c>
      <c r="M65" s="24">
        <v>51418563</v>
      </c>
      <c r="N65" s="24">
        <v>24137244</v>
      </c>
      <c r="P65" s="9">
        <f t="shared" si="14"/>
        <v>16864134</v>
      </c>
      <c r="Q65" s="9">
        <f t="shared" si="14"/>
        <v>7676576</v>
      </c>
      <c r="R65" s="9">
        <f t="shared" si="14"/>
        <v>38631</v>
      </c>
      <c r="S65" s="9">
        <f t="shared" si="14"/>
        <v>19738654</v>
      </c>
      <c r="T65" s="9">
        <f t="shared" si="14"/>
        <v>5714101</v>
      </c>
      <c r="V65" s="9">
        <f t="shared" si="1"/>
        <v>50032096</v>
      </c>
      <c r="W65" s="25"/>
      <c r="X65" s="9">
        <f t="shared" si="15"/>
        <v>51418563</v>
      </c>
      <c r="Y65" s="9">
        <f t="shared" si="15"/>
        <v>24137244</v>
      </c>
      <c r="Z65" s="25"/>
      <c r="AA65" s="9">
        <f t="shared" si="3"/>
        <v>50032096</v>
      </c>
      <c r="AB65" s="9">
        <f t="shared" si="4"/>
        <v>11538197.811483063</v>
      </c>
      <c r="AC65" s="9">
        <f t="shared" si="5"/>
        <v>11948201.623355752</v>
      </c>
      <c r="AD65" s="9">
        <f t="shared" si="6"/>
        <v>24579341</v>
      </c>
      <c r="AE65" s="9">
        <f t="shared" si="7"/>
        <v>25452755</v>
      </c>
      <c r="AF65" s="9">
        <f t="shared" si="8"/>
        <v>0</v>
      </c>
      <c r="AG65" s="9">
        <f t="shared" si="9"/>
        <v>23486399.434838817</v>
      </c>
      <c r="AH65" s="8">
        <f t="shared" si="10"/>
        <v>265379</v>
      </c>
      <c r="AI65" s="8">
        <f t="shared" si="11"/>
        <v>274809</v>
      </c>
      <c r="AJ65" s="26">
        <f t="shared" si="12"/>
        <v>540188</v>
      </c>
      <c r="AK65" s="27">
        <v>1</v>
      </c>
    </row>
    <row r="66" spans="1:39" s="29" customFormat="1" x14ac:dyDescent="0.2">
      <c r="A66" s="32" t="s">
        <v>168</v>
      </c>
      <c r="B66" s="2" t="s">
        <v>169</v>
      </c>
      <c r="C66" s="3">
        <v>12</v>
      </c>
      <c r="D66" s="4">
        <v>374017</v>
      </c>
      <c r="E66" s="5">
        <v>43101</v>
      </c>
      <c r="F66" s="5">
        <v>43465</v>
      </c>
      <c r="G66" s="23">
        <f t="shared" si="13"/>
        <v>1</v>
      </c>
      <c r="H66" s="24">
        <v>11168370</v>
      </c>
      <c r="I66" s="24">
        <v>5278350</v>
      </c>
      <c r="J66" s="24">
        <v>0</v>
      </c>
      <c r="K66" s="24">
        <v>0</v>
      </c>
      <c r="L66" s="24">
        <v>0</v>
      </c>
      <c r="M66" s="24">
        <v>16446720</v>
      </c>
      <c r="N66" s="24">
        <v>11316098</v>
      </c>
      <c r="P66" s="9">
        <f t="shared" si="14"/>
        <v>11168370</v>
      </c>
      <c r="Q66" s="9">
        <f t="shared" si="14"/>
        <v>5278350</v>
      </c>
      <c r="R66" s="9">
        <f t="shared" si="14"/>
        <v>0</v>
      </c>
      <c r="S66" s="9">
        <f t="shared" si="14"/>
        <v>0</v>
      </c>
      <c r="T66" s="9">
        <f t="shared" si="14"/>
        <v>0</v>
      </c>
      <c r="U66" s="8"/>
      <c r="V66" s="9">
        <f t="shared" si="1"/>
        <v>16446720</v>
      </c>
      <c r="W66" s="31"/>
      <c r="X66" s="9">
        <f t="shared" si="15"/>
        <v>16446720</v>
      </c>
      <c r="Y66" s="9">
        <f t="shared" si="15"/>
        <v>11316098</v>
      </c>
      <c r="Z66" s="31"/>
      <c r="AA66" s="9">
        <f t="shared" si="3"/>
        <v>16446720</v>
      </c>
      <c r="AB66" s="9">
        <f t="shared" si="4"/>
        <v>11316098</v>
      </c>
      <c r="AC66" s="9">
        <f t="shared" si="5"/>
        <v>0</v>
      </c>
      <c r="AD66" s="9">
        <f t="shared" si="6"/>
        <v>16446720</v>
      </c>
      <c r="AE66" s="9">
        <f t="shared" si="7"/>
        <v>0</v>
      </c>
      <c r="AF66" s="9">
        <f t="shared" si="8"/>
        <v>0</v>
      </c>
      <c r="AG66" s="9">
        <f t="shared" si="9"/>
        <v>11316098</v>
      </c>
      <c r="AH66" s="8">
        <f t="shared" si="10"/>
        <v>260270</v>
      </c>
      <c r="AI66" s="8">
        <f t="shared" si="11"/>
        <v>0</v>
      </c>
      <c r="AJ66" s="26">
        <f t="shared" si="12"/>
        <v>260270</v>
      </c>
      <c r="AK66" s="27">
        <v>1</v>
      </c>
      <c r="AL66" s="1"/>
      <c r="AM66" s="1"/>
    </row>
    <row r="67" spans="1:39" x14ac:dyDescent="0.2">
      <c r="A67" s="32" t="s">
        <v>170</v>
      </c>
      <c r="B67" s="2" t="s">
        <v>171</v>
      </c>
      <c r="C67" s="3">
        <v>12</v>
      </c>
      <c r="D67" s="4">
        <v>370002</v>
      </c>
      <c r="E67" s="5">
        <v>42887</v>
      </c>
      <c r="F67" s="5">
        <v>43251</v>
      </c>
      <c r="G67" s="23">
        <f t="shared" si="13"/>
        <v>1</v>
      </c>
      <c r="H67" s="24">
        <v>5313347</v>
      </c>
      <c r="I67" s="24">
        <v>38643128</v>
      </c>
      <c r="J67" s="24">
        <v>0</v>
      </c>
      <c r="K67" s="24">
        <v>123997604</v>
      </c>
      <c r="L67" s="24">
        <v>17982312</v>
      </c>
      <c r="M67" s="24">
        <v>190981988</v>
      </c>
      <c r="N67" s="24">
        <v>39891009</v>
      </c>
      <c r="P67" s="9">
        <f t="shared" si="14"/>
        <v>5313347</v>
      </c>
      <c r="Q67" s="9">
        <f t="shared" si="14"/>
        <v>38643128</v>
      </c>
      <c r="R67" s="9">
        <f t="shared" si="14"/>
        <v>0</v>
      </c>
      <c r="S67" s="9">
        <f t="shared" si="14"/>
        <v>123997604</v>
      </c>
      <c r="T67" s="9">
        <f t="shared" si="14"/>
        <v>17982312</v>
      </c>
      <c r="V67" s="9">
        <f t="shared" ref="V67" si="16">SUM(P67:T67)</f>
        <v>185936391</v>
      </c>
      <c r="W67" s="25"/>
      <c r="X67" s="9">
        <f t="shared" si="15"/>
        <v>190981988</v>
      </c>
      <c r="Y67" s="9">
        <f t="shared" si="15"/>
        <v>39891009</v>
      </c>
      <c r="Z67" s="25"/>
      <c r="AA67" s="9">
        <f t="shared" ref="AA67" si="17">V67</f>
        <v>185936391</v>
      </c>
      <c r="AB67" s="9">
        <f t="shared" ref="AB67" si="18">IF(ISERROR(((P67+Q67+R67)/X67)*Y67),0,((P67+Q67+R67)/X67)*Y67)</f>
        <v>9181327.2979087159</v>
      </c>
      <c r="AC67" s="9">
        <f t="shared" ref="AC67" si="19">IF(ISERROR(((S67+T67)/X67)*Y67),0,((S67+T67)/X67)*Y67)</f>
        <v>29655791.974347048</v>
      </c>
      <c r="AD67" s="9">
        <f t="shared" ref="AD67" si="20">SUM(P67:R67)</f>
        <v>43956475</v>
      </c>
      <c r="AE67" s="9">
        <f t="shared" ref="AE67" si="21">SUM(S67:T67)</f>
        <v>141979916</v>
      </c>
      <c r="AF67" s="9">
        <f t="shared" ref="AF67" si="22">AD67+AE67-AA67</f>
        <v>0</v>
      </c>
      <c r="AG67" s="9">
        <f t="shared" ref="AG67" si="23">IF(ISERROR((AA67/X67)*Y67),0,(AA67/X67)*Y67)</f>
        <v>38837119.272255763</v>
      </c>
      <c r="AH67" s="8">
        <f t="shared" ref="AH67" si="24">ROUND(AB67*$AH$1,0)</f>
        <v>211171</v>
      </c>
      <c r="AI67" s="8">
        <f t="shared" ref="AI67" si="25">ROUND(AC67*$AI$1,0)</f>
        <v>682083</v>
      </c>
      <c r="AJ67" s="26">
        <f t="shared" ref="AJ67" si="26">ROUND(AH67+AI67,0)</f>
        <v>893254</v>
      </c>
      <c r="AK67" s="27">
        <v>1</v>
      </c>
    </row>
    <row r="68" spans="1:39" ht="13.5" thickBot="1" x14ac:dyDescent="0.25">
      <c r="A68" s="28"/>
      <c r="E68" s="5"/>
      <c r="H68" s="39"/>
      <c r="I68" s="39"/>
      <c r="J68" s="39"/>
      <c r="K68" s="39"/>
      <c r="L68" s="39"/>
      <c r="M68" s="39"/>
      <c r="N68" s="39"/>
      <c r="P68" s="9"/>
      <c r="W68" s="25"/>
      <c r="Z68" s="25"/>
      <c r="AH68" s="40">
        <f>SUM(AH3:AH67)</f>
        <v>88059635</v>
      </c>
      <c r="AI68" s="40">
        <f>SUM(AI3:AI67)</f>
        <v>93577142</v>
      </c>
      <c r="AJ68" s="41">
        <f>SUM(AJ3:AJ67)</f>
        <v>181636777</v>
      </c>
      <c r="AK68" s="27"/>
    </row>
    <row r="69" spans="1:39" ht="13.5" thickTop="1" x14ac:dyDescent="0.2">
      <c r="A69" s="28"/>
      <c r="E69" s="5"/>
      <c r="H69" s="39"/>
      <c r="I69" s="39"/>
      <c r="J69" s="39"/>
      <c r="K69" s="39"/>
      <c r="L69" s="39"/>
      <c r="M69" s="39"/>
      <c r="N69" s="39"/>
      <c r="P69" s="9"/>
      <c r="W69" s="25"/>
      <c r="Z69" s="25"/>
      <c r="AH69" s="42"/>
      <c r="AI69" s="42"/>
      <c r="AJ69" s="42"/>
      <c r="AK69" s="27"/>
    </row>
    <row r="70" spans="1:39" x14ac:dyDescent="0.2">
      <c r="A70" s="28"/>
      <c r="E70" s="5"/>
      <c r="H70" s="39"/>
      <c r="I70" s="39"/>
      <c r="J70" s="39"/>
      <c r="K70" s="39"/>
      <c r="L70" s="39"/>
      <c r="M70" s="39"/>
      <c r="N70" s="39"/>
      <c r="P70" s="9"/>
      <c r="W70" s="25"/>
      <c r="Z70" s="25"/>
      <c r="AH70" s="42"/>
      <c r="AI70" s="42"/>
      <c r="AJ70" s="42"/>
      <c r="AK70" s="27"/>
    </row>
    <row r="71" spans="1:39" x14ac:dyDescent="0.2">
      <c r="H71" s="24"/>
      <c r="I71" s="24"/>
      <c r="J71" s="24"/>
      <c r="K71" s="24"/>
      <c r="L71" s="24"/>
      <c r="M71" s="24"/>
      <c r="N71" s="24"/>
      <c r="P71" s="24"/>
      <c r="AH71" s="43"/>
      <c r="AI71" s="43"/>
      <c r="AJ71" s="43"/>
      <c r="AK71" s="44"/>
    </row>
    <row r="72" spans="1:39" x14ac:dyDescent="0.2">
      <c r="H72" s="24"/>
      <c r="I72" s="24"/>
      <c r="J72" s="24"/>
      <c r="K72" s="24"/>
      <c r="L72" s="24"/>
      <c r="M72" s="24"/>
      <c r="N72" s="24"/>
      <c r="P72" s="24"/>
      <c r="AH72" s="43"/>
      <c r="AI72" s="43"/>
      <c r="AJ72" s="43"/>
      <c r="AK72" s="44"/>
    </row>
    <row r="73" spans="1:39" x14ac:dyDescent="0.2">
      <c r="H73" s="24"/>
      <c r="I73" s="24"/>
      <c r="J73" s="24"/>
      <c r="K73" s="24"/>
      <c r="L73" s="24"/>
      <c r="M73" s="24"/>
      <c r="N73" s="24"/>
      <c r="P73" s="24"/>
      <c r="AH73" s="43"/>
      <c r="AI73" s="43"/>
      <c r="AJ73" s="43"/>
      <c r="AK73" s="44"/>
    </row>
    <row r="74" spans="1:39" x14ac:dyDescent="0.2">
      <c r="H74" s="24"/>
      <c r="I74" s="24"/>
      <c r="J74" s="24"/>
      <c r="K74" s="24"/>
      <c r="L74" s="24"/>
      <c r="M74" s="24"/>
      <c r="N74" s="24"/>
      <c r="P74" s="24"/>
      <c r="AH74" s="43"/>
      <c r="AI74" s="43"/>
      <c r="AJ74" s="43"/>
      <c r="AK74" s="44"/>
    </row>
    <row r="75" spans="1:39" x14ac:dyDescent="0.2">
      <c r="H75" s="24"/>
      <c r="I75" s="24"/>
      <c r="J75" s="24"/>
      <c r="K75" s="24"/>
      <c r="L75" s="24"/>
      <c r="M75" s="24"/>
      <c r="N75" s="24"/>
      <c r="P75" s="24"/>
      <c r="AH75" s="43"/>
      <c r="AI75" s="43"/>
      <c r="AJ75" s="43"/>
      <c r="AK75" s="44"/>
    </row>
    <row r="76" spans="1:39" x14ac:dyDescent="0.2">
      <c r="H76" s="24"/>
      <c r="I76" s="24"/>
      <c r="J76" s="24"/>
      <c r="K76" s="24"/>
      <c r="L76" s="24"/>
      <c r="M76" s="24"/>
      <c r="N76" s="24"/>
      <c r="P76" s="24"/>
      <c r="AH76" s="43"/>
      <c r="AI76" s="43"/>
      <c r="AJ76" s="43"/>
      <c r="AK76" s="44"/>
    </row>
    <row r="77" spans="1:39" x14ac:dyDescent="0.2">
      <c r="H77" s="9"/>
      <c r="I77" s="9"/>
      <c r="J77" s="9"/>
      <c r="P77" s="9"/>
      <c r="AH77" s="8"/>
      <c r="AI77" s="8"/>
      <c r="AJ77" s="8"/>
      <c r="AK77" s="8"/>
    </row>
    <row r="78" spans="1:39" x14ac:dyDescent="0.2">
      <c r="H78" s="9"/>
      <c r="I78" s="9"/>
      <c r="J78" s="9"/>
      <c r="P78" s="9"/>
    </row>
    <row r="79" spans="1:39" x14ac:dyDescent="0.2">
      <c r="H79" s="9"/>
      <c r="I79" s="9"/>
      <c r="J79" s="9"/>
      <c r="P79" s="9"/>
    </row>
    <row r="80" spans="1:39" x14ac:dyDescent="0.2">
      <c r="H80" s="9"/>
      <c r="I80" s="9"/>
      <c r="J80" s="9"/>
      <c r="P80" s="9"/>
    </row>
    <row r="81" spans="8:16" x14ac:dyDescent="0.2">
      <c r="H81" s="9"/>
      <c r="I81" s="9"/>
      <c r="J81" s="9"/>
      <c r="P81" s="9"/>
    </row>
    <row r="82" spans="8:16" x14ac:dyDescent="0.2">
      <c r="H82" s="9"/>
      <c r="I82" s="9"/>
      <c r="J82" s="9"/>
      <c r="P82" s="9"/>
    </row>
    <row r="83" spans="8:16" x14ac:dyDescent="0.2">
      <c r="H83" s="9"/>
      <c r="I83" s="9"/>
      <c r="J83" s="9"/>
      <c r="P83" s="9"/>
    </row>
    <row r="84" spans="8:16" x14ac:dyDescent="0.2">
      <c r="H84" s="9"/>
      <c r="I84" s="9"/>
      <c r="J84" s="9"/>
      <c r="P84" s="9"/>
    </row>
    <row r="85" spans="8:16" x14ac:dyDescent="0.2">
      <c r="H85" s="9"/>
      <c r="I85" s="9"/>
      <c r="J85" s="9"/>
      <c r="P85" s="9"/>
    </row>
    <row r="86" spans="8:16" x14ac:dyDescent="0.2">
      <c r="H86" s="9"/>
      <c r="I86" s="9"/>
      <c r="J86" s="9"/>
      <c r="P86" s="9"/>
    </row>
    <row r="87" spans="8:16" x14ac:dyDescent="0.2">
      <c r="H87" s="9"/>
      <c r="I87" s="9"/>
      <c r="J87" s="9"/>
      <c r="P87" s="9"/>
    </row>
    <row r="88" spans="8:16" x14ac:dyDescent="0.2">
      <c r="H88" s="9"/>
      <c r="I88" s="9"/>
      <c r="J88" s="9"/>
      <c r="P88" s="9"/>
    </row>
    <row r="89" spans="8:16" x14ac:dyDescent="0.2">
      <c r="H89" s="9"/>
      <c r="I89" s="9"/>
      <c r="J89" s="9"/>
      <c r="P89" s="9"/>
    </row>
    <row r="90" spans="8:16" x14ac:dyDescent="0.2">
      <c r="H90" s="9"/>
      <c r="I90" s="9"/>
      <c r="J90" s="9"/>
      <c r="P90" s="9"/>
    </row>
    <row r="91" spans="8:16" x14ac:dyDescent="0.2">
      <c r="H91" s="9"/>
      <c r="I91" s="9"/>
      <c r="J91" s="9"/>
      <c r="P91" s="9"/>
    </row>
    <row r="92" spans="8:16" x14ac:dyDescent="0.2">
      <c r="H92" s="9"/>
      <c r="I92" s="9"/>
      <c r="J92" s="9"/>
      <c r="P92" s="9"/>
    </row>
    <row r="93" spans="8:16" x14ac:dyDescent="0.2">
      <c r="H93" s="9"/>
      <c r="I93" s="9"/>
      <c r="J93" s="9"/>
      <c r="P93" s="9"/>
    </row>
    <row r="94" spans="8:16" x14ac:dyDescent="0.2">
      <c r="H94" s="9"/>
      <c r="I94" s="9"/>
      <c r="J94" s="9"/>
      <c r="P94" s="9"/>
    </row>
    <row r="95" spans="8:16" x14ac:dyDescent="0.2">
      <c r="H95" s="9"/>
      <c r="I95" s="9"/>
      <c r="J95" s="9"/>
      <c r="P95" s="9"/>
    </row>
    <row r="96" spans="8:16" x14ac:dyDescent="0.2">
      <c r="H96" s="9"/>
      <c r="I96" s="9"/>
      <c r="J96" s="9"/>
      <c r="P96" s="9"/>
    </row>
    <row r="97" spans="8:16" x14ac:dyDescent="0.2">
      <c r="H97" s="9"/>
      <c r="I97" s="9"/>
      <c r="J97" s="9"/>
      <c r="P97" s="9"/>
    </row>
    <row r="98" spans="8:16" x14ac:dyDescent="0.2">
      <c r="H98" s="9"/>
      <c r="I98" s="9"/>
      <c r="J98" s="9"/>
      <c r="P98" s="9"/>
    </row>
    <row r="99" spans="8:16" x14ac:dyDescent="0.2">
      <c r="H99" s="9"/>
      <c r="I99" s="9"/>
      <c r="J99" s="9"/>
      <c r="P99" s="9"/>
    </row>
    <row r="100" spans="8:16" x14ac:dyDescent="0.2">
      <c r="H100" s="9"/>
      <c r="I100" s="9"/>
      <c r="J100" s="9"/>
      <c r="P100" s="9"/>
    </row>
    <row r="101" spans="8:16" x14ac:dyDescent="0.2">
      <c r="H101" s="9"/>
      <c r="I101" s="9"/>
      <c r="J101" s="9"/>
      <c r="P101" s="9"/>
    </row>
    <row r="102" spans="8:16" x14ac:dyDescent="0.2">
      <c r="H102" s="9"/>
      <c r="I102" s="9"/>
      <c r="J102" s="9"/>
      <c r="P102" s="9"/>
    </row>
    <row r="103" spans="8:16" x14ac:dyDescent="0.2">
      <c r="H103" s="9"/>
      <c r="I103" s="9"/>
      <c r="J103" s="9"/>
      <c r="P103" s="9"/>
    </row>
    <row r="104" spans="8:16" x14ac:dyDescent="0.2">
      <c r="H104" s="9"/>
      <c r="I104" s="9"/>
      <c r="J104" s="9"/>
      <c r="P104" s="9"/>
    </row>
    <row r="105" spans="8:16" x14ac:dyDescent="0.2">
      <c r="H105" s="9"/>
      <c r="I105" s="9"/>
      <c r="J105" s="9"/>
      <c r="P105" s="9"/>
    </row>
    <row r="106" spans="8:16" x14ac:dyDescent="0.2">
      <c r="H106" s="9"/>
      <c r="I106" s="9"/>
      <c r="J106" s="9"/>
      <c r="P106" s="9"/>
    </row>
    <row r="107" spans="8:16" x14ac:dyDescent="0.2">
      <c r="H107" s="9"/>
      <c r="I107" s="9"/>
      <c r="J107" s="9"/>
      <c r="P107" s="9"/>
    </row>
    <row r="108" spans="8:16" x14ac:dyDescent="0.2">
      <c r="H108" s="9"/>
      <c r="I108" s="9"/>
      <c r="J108" s="9"/>
      <c r="P108" s="9"/>
    </row>
    <row r="109" spans="8:16" x14ac:dyDescent="0.2">
      <c r="H109" s="9"/>
      <c r="I109" s="9"/>
      <c r="J109" s="9"/>
      <c r="P109" s="9"/>
    </row>
    <row r="110" spans="8:16" x14ac:dyDescent="0.2">
      <c r="H110" s="9"/>
      <c r="I110" s="9"/>
      <c r="J110" s="9"/>
      <c r="P110" s="9"/>
    </row>
    <row r="111" spans="8:16" x14ac:dyDescent="0.2">
      <c r="H111" s="9"/>
      <c r="I111" s="9"/>
      <c r="J111" s="9"/>
      <c r="P111" s="9"/>
    </row>
    <row r="112" spans="8:16" x14ac:dyDescent="0.2">
      <c r="H112" s="9"/>
      <c r="I112" s="9"/>
      <c r="J112" s="9"/>
      <c r="P112" s="9"/>
    </row>
    <row r="113" spans="8:16" x14ac:dyDescent="0.2">
      <c r="H113" s="9"/>
      <c r="I113" s="9"/>
      <c r="J113" s="9"/>
      <c r="P113" s="9"/>
    </row>
    <row r="114" spans="8:16" x14ac:dyDescent="0.2">
      <c r="H114" s="9"/>
      <c r="I114" s="9"/>
      <c r="J114" s="9"/>
      <c r="P114" s="9"/>
    </row>
    <row r="115" spans="8:16" x14ac:dyDescent="0.2">
      <c r="H115" s="9"/>
      <c r="I115" s="9"/>
      <c r="J115" s="9"/>
      <c r="P115" s="9"/>
    </row>
    <row r="116" spans="8:16" x14ac:dyDescent="0.2">
      <c r="H116" s="9"/>
      <c r="I116" s="9"/>
      <c r="J116" s="9"/>
      <c r="P116" s="9"/>
    </row>
    <row r="117" spans="8:16" x14ac:dyDescent="0.2">
      <c r="H117" s="9"/>
      <c r="I117" s="9"/>
      <c r="J117" s="9"/>
      <c r="P117" s="9"/>
    </row>
    <row r="118" spans="8:16" x14ac:dyDescent="0.2">
      <c r="H118" s="9"/>
      <c r="I118" s="9"/>
      <c r="J118" s="9"/>
      <c r="P118" s="9"/>
    </row>
    <row r="119" spans="8:16" x14ac:dyDescent="0.2">
      <c r="H119" s="9"/>
      <c r="I119" s="9"/>
      <c r="J119" s="9"/>
      <c r="P119" s="9"/>
    </row>
    <row r="120" spans="8:16" x14ac:dyDescent="0.2">
      <c r="H120" s="9"/>
      <c r="I120" s="9"/>
      <c r="J120" s="9"/>
      <c r="P120" s="9"/>
    </row>
    <row r="121" spans="8:16" x14ac:dyDescent="0.2">
      <c r="H121" s="9"/>
      <c r="I121" s="9"/>
      <c r="J121" s="9"/>
      <c r="P121" s="9"/>
    </row>
    <row r="122" spans="8:16" x14ac:dyDescent="0.2">
      <c r="H122" s="9"/>
      <c r="I122" s="9"/>
      <c r="J122" s="9"/>
      <c r="P122" s="9"/>
    </row>
    <row r="123" spans="8:16" x14ac:dyDescent="0.2">
      <c r="H123" s="9"/>
      <c r="I123" s="9"/>
      <c r="J123" s="9"/>
      <c r="P123" s="9"/>
    </row>
    <row r="124" spans="8:16" x14ac:dyDescent="0.2">
      <c r="H124" s="9"/>
      <c r="I124" s="9"/>
      <c r="J124" s="9"/>
      <c r="P124" s="9"/>
    </row>
    <row r="125" spans="8:16" x14ac:dyDescent="0.2">
      <c r="H125" s="9"/>
      <c r="I125" s="9"/>
      <c r="J125" s="9"/>
      <c r="P125" s="9"/>
    </row>
    <row r="126" spans="8:16" x14ac:dyDescent="0.2">
      <c r="H126" s="9"/>
      <c r="I126" s="9"/>
      <c r="J126" s="9"/>
      <c r="P126" s="9"/>
    </row>
    <row r="127" spans="8:16" x14ac:dyDescent="0.2">
      <c r="H127" s="9"/>
      <c r="I127" s="9"/>
      <c r="J127" s="9"/>
      <c r="P127" s="9"/>
    </row>
    <row r="128" spans="8:16" x14ac:dyDescent="0.2">
      <c r="H128" s="9"/>
      <c r="I128" s="9"/>
      <c r="J128" s="9"/>
      <c r="P128" s="9"/>
    </row>
    <row r="129" spans="8:16" x14ac:dyDescent="0.2">
      <c r="H129" s="9"/>
      <c r="I129" s="9"/>
      <c r="J129" s="9"/>
      <c r="P129" s="9"/>
    </row>
    <row r="130" spans="8:16" x14ac:dyDescent="0.2">
      <c r="H130" s="9"/>
      <c r="I130" s="9"/>
      <c r="J130" s="9"/>
      <c r="P130" s="9"/>
    </row>
    <row r="131" spans="8:16" x14ac:dyDescent="0.2">
      <c r="H131" s="9"/>
      <c r="I131" s="9"/>
      <c r="J131" s="9"/>
      <c r="P131" s="9"/>
    </row>
    <row r="132" spans="8:16" x14ac:dyDescent="0.2">
      <c r="H132" s="9"/>
      <c r="I132" s="9"/>
      <c r="J132" s="9"/>
      <c r="P132" s="9"/>
    </row>
    <row r="133" spans="8:16" x14ac:dyDescent="0.2">
      <c r="H133" s="9"/>
      <c r="I133" s="9"/>
      <c r="J133" s="9"/>
      <c r="P133" s="9"/>
    </row>
    <row r="134" spans="8:16" x14ac:dyDescent="0.2">
      <c r="H134" s="9"/>
      <c r="I134" s="9"/>
      <c r="J134" s="9"/>
      <c r="P134" s="9"/>
    </row>
    <row r="135" spans="8:16" x14ac:dyDescent="0.2">
      <c r="H135" s="9"/>
      <c r="I135" s="9"/>
      <c r="J135" s="9"/>
      <c r="P135" s="9"/>
    </row>
    <row r="136" spans="8:16" x14ac:dyDescent="0.2">
      <c r="H136" s="9"/>
      <c r="I136" s="9"/>
      <c r="J136" s="9"/>
      <c r="P136" s="9"/>
    </row>
    <row r="137" spans="8:16" x14ac:dyDescent="0.2">
      <c r="H137" s="9"/>
      <c r="I137" s="9"/>
      <c r="J137" s="9"/>
      <c r="P137" s="9"/>
    </row>
    <row r="138" spans="8:16" x14ac:dyDescent="0.2">
      <c r="H138" s="9"/>
      <c r="I138" s="9"/>
      <c r="J138" s="9"/>
      <c r="P138" s="9"/>
    </row>
    <row r="139" spans="8:16" x14ac:dyDescent="0.2">
      <c r="H139" s="9"/>
      <c r="I139" s="9"/>
      <c r="J139" s="9"/>
      <c r="P139" s="9"/>
    </row>
    <row r="140" spans="8:16" x14ac:dyDescent="0.2">
      <c r="H140" s="9"/>
      <c r="I140" s="9"/>
      <c r="J140" s="9"/>
      <c r="P140" s="9"/>
    </row>
    <row r="141" spans="8:16" x14ac:dyDescent="0.2">
      <c r="H141" s="9"/>
      <c r="I141" s="9"/>
      <c r="J141" s="9"/>
      <c r="P141" s="9"/>
    </row>
    <row r="142" spans="8:16" x14ac:dyDescent="0.2">
      <c r="H142" s="9"/>
      <c r="I142" s="9"/>
      <c r="J142" s="9"/>
      <c r="P142" s="9"/>
    </row>
    <row r="143" spans="8:16" x14ac:dyDescent="0.2">
      <c r="H143" s="9"/>
      <c r="I143" s="9"/>
      <c r="J143" s="9"/>
      <c r="P143" s="9"/>
    </row>
    <row r="144" spans="8:16" x14ac:dyDescent="0.2">
      <c r="H144" s="9"/>
      <c r="I144" s="9"/>
      <c r="J144" s="9"/>
      <c r="P144" s="9"/>
    </row>
    <row r="145" spans="8:16" x14ac:dyDescent="0.2">
      <c r="H145" s="9"/>
      <c r="I145" s="9"/>
      <c r="J145" s="9"/>
      <c r="P145" s="9"/>
    </row>
    <row r="146" spans="8:16" x14ac:dyDescent="0.2">
      <c r="H146" s="9"/>
      <c r="I146" s="9"/>
      <c r="J146" s="9"/>
      <c r="P146" s="9"/>
    </row>
    <row r="147" spans="8:16" x14ac:dyDescent="0.2">
      <c r="H147" s="9"/>
      <c r="I147" s="9"/>
      <c r="J147" s="9"/>
      <c r="P147" s="9"/>
    </row>
    <row r="148" spans="8:16" x14ac:dyDescent="0.2">
      <c r="H148" s="9"/>
      <c r="I148" s="9"/>
      <c r="J148" s="9"/>
      <c r="P148" s="9"/>
    </row>
    <row r="149" spans="8:16" x14ac:dyDescent="0.2">
      <c r="H149" s="9"/>
      <c r="I149" s="9"/>
      <c r="J149" s="9"/>
      <c r="P149" s="9"/>
    </row>
    <row r="150" spans="8:16" x14ac:dyDescent="0.2">
      <c r="H150" s="9"/>
      <c r="I150" s="9"/>
      <c r="J150" s="9"/>
      <c r="P150" s="9"/>
    </row>
    <row r="151" spans="8:16" x14ac:dyDescent="0.2">
      <c r="H151" s="9"/>
      <c r="I151" s="9"/>
      <c r="J151" s="9"/>
      <c r="P151" s="9"/>
    </row>
    <row r="152" spans="8:16" x14ac:dyDescent="0.2">
      <c r="H152" s="9"/>
      <c r="I152" s="9"/>
      <c r="J152" s="9"/>
      <c r="P152" s="9"/>
    </row>
    <row r="153" spans="8:16" x14ac:dyDescent="0.2">
      <c r="H153" s="9"/>
      <c r="I153" s="9"/>
      <c r="J153" s="9"/>
      <c r="P153" s="9"/>
    </row>
    <row r="154" spans="8:16" x14ac:dyDescent="0.2">
      <c r="H154" s="9"/>
      <c r="I154" s="9"/>
      <c r="J154" s="9"/>
      <c r="P154" s="9"/>
    </row>
    <row r="155" spans="8:16" x14ac:dyDescent="0.2">
      <c r="H155" s="9"/>
      <c r="I155" s="9"/>
      <c r="J155" s="9"/>
      <c r="P155" s="9"/>
    </row>
    <row r="156" spans="8:16" x14ac:dyDescent="0.2">
      <c r="H156" s="9"/>
      <c r="I156" s="9"/>
      <c r="J156" s="9"/>
      <c r="P156" s="9"/>
    </row>
    <row r="157" spans="8:16" x14ac:dyDescent="0.2">
      <c r="H157" s="9"/>
      <c r="I157" s="9"/>
      <c r="J157" s="9"/>
      <c r="P157" s="9"/>
    </row>
    <row r="158" spans="8:16" x14ac:dyDescent="0.2">
      <c r="H158" s="9"/>
      <c r="I158" s="9"/>
      <c r="J158" s="9"/>
      <c r="P158" s="9"/>
    </row>
    <row r="159" spans="8:16" x14ac:dyDescent="0.2">
      <c r="H159" s="9"/>
      <c r="I159" s="9"/>
      <c r="J159" s="9"/>
      <c r="P159" s="9"/>
    </row>
    <row r="160" spans="8:16" x14ac:dyDescent="0.2">
      <c r="H160" s="9"/>
      <c r="I160" s="9"/>
      <c r="J160" s="9"/>
      <c r="P160" s="9"/>
    </row>
    <row r="161" spans="8:16" x14ac:dyDescent="0.2">
      <c r="H161" s="9"/>
      <c r="I161" s="9"/>
      <c r="J161" s="9"/>
      <c r="P161" s="9"/>
    </row>
    <row r="162" spans="8:16" x14ac:dyDescent="0.2">
      <c r="H162" s="9"/>
      <c r="I162" s="9"/>
      <c r="J162" s="9"/>
      <c r="P162" s="9"/>
    </row>
    <row r="163" spans="8:16" x14ac:dyDescent="0.2">
      <c r="H163" s="9"/>
      <c r="I163" s="9"/>
      <c r="J163" s="9"/>
      <c r="P163" s="9"/>
    </row>
    <row r="164" spans="8:16" x14ac:dyDescent="0.2">
      <c r="H164" s="9"/>
      <c r="I164" s="9"/>
      <c r="J164" s="9"/>
      <c r="P164" s="9"/>
    </row>
    <row r="165" spans="8:16" x14ac:dyDescent="0.2">
      <c r="H165" s="9"/>
      <c r="I165" s="9"/>
      <c r="J165" s="9"/>
      <c r="P165" s="9"/>
    </row>
    <row r="166" spans="8:16" x14ac:dyDescent="0.2">
      <c r="H166" s="9"/>
      <c r="I166" s="9"/>
      <c r="J166" s="9"/>
      <c r="P166" s="9"/>
    </row>
    <row r="167" spans="8:16" x14ac:dyDescent="0.2">
      <c r="H167" s="9"/>
      <c r="I167" s="9"/>
      <c r="J167" s="9"/>
      <c r="P167" s="9"/>
    </row>
    <row r="168" spans="8:16" x14ac:dyDescent="0.2">
      <c r="H168" s="9"/>
      <c r="I168" s="9"/>
      <c r="J168" s="9"/>
      <c r="P168" s="9"/>
    </row>
    <row r="169" spans="8:16" x14ac:dyDescent="0.2">
      <c r="H169" s="9"/>
      <c r="I169" s="9"/>
      <c r="J169" s="9"/>
      <c r="P169" s="9"/>
    </row>
    <row r="170" spans="8:16" x14ac:dyDescent="0.2">
      <c r="H170" s="9"/>
      <c r="I170" s="9"/>
      <c r="J170" s="9"/>
      <c r="P170" s="9"/>
    </row>
    <row r="171" spans="8:16" x14ac:dyDescent="0.2">
      <c r="H171" s="9"/>
      <c r="I171" s="9"/>
      <c r="J171" s="9"/>
      <c r="P171" s="9"/>
    </row>
    <row r="172" spans="8:16" x14ac:dyDescent="0.2">
      <c r="H172" s="9"/>
      <c r="I172" s="9"/>
      <c r="J172" s="9"/>
      <c r="P172" s="9"/>
    </row>
    <row r="173" spans="8:16" x14ac:dyDescent="0.2">
      <c r="H173" s="9"/>
      <c r="I173" s="9"/>
      <c r="J173" s="9"/>
      <c r="P173" s="9"/>
    </row>
    <row r="174" spans="8:16" x14ac:dyDescent="0.2">
      <c r="H174" s="9"/>
      <c r="I174" s="9"/>
      <c r="J174" s="9"/>
      <c r="P174" s="9"/>
    </row>
    <row r="175" spans="8:16" x14ac:dyDescent="0.2">
      <c r="H175" s="9"/>
      <c r="I175" s="9"/>
      <c r="J175" s="9"/>
      <c r="P175" s="9"/>
    </row>
    <row r="176" spans="8:16" x14ac:dyDescent="0.2">
      <c r="H176" s="9"/>
      <c r="I176" s="9"/>
      <c r="J176" s="9"/>
      <c r="P176" s="9"/>
    </row>
    <row r="177" spans="8:16" x14ac:dyDescent="0.2">
      <c r="H177" s="9"/>
      <c r="I177" s="9"/>
      <c r="J177" s="9"/>
      <c r="P177" s="9"/>
    </row>
    <row r="178" spans="8:16" x14ac:dyDescent="0.2">
      <c r="H178" s="9"/>
      <c r="I178" s="9"/>
      <c r="J178" s="9"/>
      <c r="P178" s="9"/>
    </row>
    <row r="179" spans="8:16" x14ac:dyDescent="0.2">
      <c r="H179" s="9"/>
      <c r="I179" s="9"/>
      <c r="J179" s="9"/>
      <c r="P179" s="9"/>
    </row>
    <row r="180" spans="8:16" x14ac:dyDescent="0.2">
      <c r="H180" s="9"/>
      <c r="I180" s="9"/>
      <c r="J180" s="9"/>
      <c r="P180" s="9"/>
    </row>
    <row r="181" spans="8:16" x14ac:dyDescent="0.2">
      <c r="H181" s="9"/>
      <c r="I181" s="9"/>
      <c r="J181" s="9"/>
      <c r="P181" s="9"/>
    </row>
    <row r="182" spans="8:16" x14ac:dyDescent="0.2">
      <c r="H182" s="9"/>
      <c r="I182" s="9"/>
      <c r="J182" s="9"/>
      <c r="P182" s="9"/>
    </row>
    <row r="183" spans="8:16" x14ac:dyDescent="0.2">
      <c r="H183" s="9"/>
      <c r="I183" s="9"/>
      <c r="J183" s="9"/>
      <c r="P183" s="9"/>
    </row>
    <row r="184" spans="8:16" x14ac:dyDescent="0.2">
      <c r="H184" s="9"/>
      <c r="I184" s="9"/>
      <c r="J184" s="9"/>
      <c r="P184" s="9"/>
    </row>
    <row r="185" spans="8:16" x14ac:dyDescent="0.2">
      <c r="H185" s="9"/>
      <c r="I185" s="9"/>
      <c r="J185" s="9"/>
      <c r="P185" s="9"/>
    </row>
    <row r="186" spans="8:16" x14ac:dyDescent="0.2">
      <c r="H186" s="9"/>
      <c r="I186" s="9"/>
      <c r="J186" s="9"/>
      <c r="P186" s="9"/>
    </row>
    <row r="187" spans="8:16" x14ac:dyDescent="0.2">
      <c r="H187" s="9"/>
      <c r="I187" s="9"/>
      <c r="J187" s="9"/>
      <c r="P187" s="9"/>
    </row>
    <row r="188" spans="8:16" x14ac:dyDescent="0.2">
      <c r="H188" s="9"/>
      <c r="I188" s="9"/>
      <c r="J188" s="9"/>
      <c r="P188" s="9"/>
    </row>
    <row r="189" spans="8:16" x14ac:dyDescent="0.2">
      <c r="H189" s="9"/>
      <c r="I189" s="9"/>
      <c r="J189" s="9"/>
      <c r="P189" s="9"/>
    </row>
    <row r="190" spans="8:16" x14ac:dyDescent="0.2">
      <c r="H190" s="9"/>
      <c r="I190" s="9"/>
      <c r="J190" s="9"/>
      <c r="P190" s="9"/>
    </row>
    <row r="191" spans="8:16" x14ac:dyDescent="0.2">
      <c r="H191" s="9"/>
      <c r="I191" s="9"/>
      <c r="J191" s="9"/>
      <c r="P191" s="9"/>
    </row>
    <row r="192" spans="8:16" x14ac:dyDescent="0.2">
      <c r="H192" s="9"/>
      <c r="I192" s="9"/>
      <c r="J192" s="9"/>
      <c r="P192" s="9"/>
    </row>
    <row r="193" spans="8:16" x14ac:dyDescent="0.2">
      <c r="H193" s="9"/>
      <c r="I193" s="9"/>
      <c r="J193" s="9"/>
      <c r="P193" s="9"/>
    </row>
    <row r="194" spans="8:16" x14ac:dyDescent="0.2">
      <c r="H194" s="9"/>
      <c r="I194" s="9"/>
      <c r="J194" s="9"/>
      <c r="P194" s="9"/>
    </row>
    <row r="195" spans="8:16" x14ac:dyDescent="0.2">
      <c r="H195" s="9"/>
      <c r="I195" s="9"/>
      <c r="J195" s="9"/>
      <c r="P195" s="9"/>
    </row>
    <row r="196" spans="8:16" x14ac:dyDescent="0.2">
      <c r="H196" s="9"/>
      <c r="I196" s="9"/>
      <c r="J196" s="9"/>
      <c r="P196" s="9"/>
    </row>
    <row r="197" spans="8:16" x14ac:dyDescent="0.2">
      <c r="H197" s="9"/>
      <c r="I197" s="9"/>
      <c r="J197" s="9"/>
      <c r="P197" s="9"/>
    </row>
    <row r="198" spans="8:16" x14ac:dyDescent="0.2">
      <c r="H198" s="9"/>
      <c r="I198" s="9"/>
      <c r="J198" s="9"/>
      <c r="P198" s="9"/>
    </row>
    <row r="199" spans="8:16" x14ac:dyDescent="0.2">
      <c r="H199" s="9"/>
      <c r="I199" s="9"/>
      <c r="J199" s="9"/>
      <c r="P199" s="9"/>
    </row>
    <row r="200" spans="8:16" x14ac:dyDescent="0.2">
      <c r="H200" s="9"/>
      <c r="I200" s="9"/>
      <c r="J200" s="9"/>
      <c r="P200" s="9"/>
    </row>
    <row r="201" spans="8:16" x14ac:dyDescent="0.2">
      <c r="H201" s="9"/>
      <c r="I201" s="9"/>
      <c r="J201" s="9"/>
      <c r="P201" s="9"/>
    </row>
    <row r="202" spans="8:16" x14ac:dyDescent="0.2">
      <c r="H202" s="9"/>
      <c r="I202" s="9"/>
      <c r="J202" s="9"/>
      <c r="P202" s="9"/>
    </row>
    <row r="203" spans="8:16" x14ac:dyDescent="0.2">
      <c r="H203" s="9"/>
      <c r="I203" s="9"/>
      <c r="J203" s="9"/>
      <c r="P203" s="9"/>
    </row>
    <row r="204" spans="8:16" x14ac:dyDescent="0.2">
      <c r="H204" s="9"/>
      <c r="I204" s="9"/>
      <c r="J204" s="9"/>
      <c r="P204" s="9"/>
    </row>
    <row r="205" spans="8:16" x14ac:dyDescent="0.2">
      <c r="H205" s="9"/>
      <c r="I205" s="9"/>
      <c r="J205" s="9"/>
      <c r="P205" s="9"/>
    </row>
    <row r="206" spans="8:16" x14ac:dyDescent="0.2">
      <c r="H206" s="9"/>
      <c r="I206" s="9"/>
      <c r="J206" s="9"/>
      <c r="P206" s="9"/>
    </row>
    <row r="207" spans="8:16" x14ac:dyDescent="0.2">
      <c r="H207" s="9"/>
      <c r="I207" s="9"/>
      <c r="J207" s="9"/>
      <c r="P207" s="9"/>
    </row>
    <row r="208" spans="8:16" x14ac:dyDescent="0.2">
      <c r="H208" s="9"/>
      <c r="I208" s="9"/>
      <c r="J208" s="9"/>
      <c r="P208" s="9"/>
    </row>
    <row r="209" spans="8:16" x14ac:dyDescent="0.2">
      <c r="H209" s="9"/>
      <c r="I209" s="9"/>
      <c r="J209" s="9"/>
      <c r="P209" s="9"/>
    </row>
    <row r="210" spans="8:16" x14ac:dyDescent="0.2">
      <c r="H210" s="9"/>
      <c r="I210" s="9"/>
      <c r="J210" s="9"/>
      <c r="P210" s="9"/>
    </row>
    <row r="211" spans="8:16" x14ac:dyDescent="0.2">
      <c r="H211" s="9"/>
      <c r="I211" s="9"/>
      <c r="J211" s="9"/>
      <c r="P211" s="9"/>
    </row>
    <row r="212" spans="8:16" x14ac:dyDescent="0.2">
      <c r="H212" s="9"/>
      <c r="I212" s="9"/>
      <c r="J212" s="9"/>
      <c r="P212" s="9"/>
    </row>
    <row r="213" spans="8:16" x14ac:dyDescent="0.2">
      <c r="H213" s="9"/>
      <c r="I213" s="9"/>
      <c r="J213" s="9"/>
      <c r="P213" s="9"/>
    </row>
    <row r="214" spans="8:16" x14ac:dyDescent="0.2">
      <c r="H214" s="9"/>
      <c r="I214" s="9"/>
      <c r="J214" s="9"/>
      <c r="P214" s="9"/>
    </row>
    <row r="215" spans="8:16" x14ac:dyDescent="0.2">
      <c r="H215" s="9"/>
      <c r="I215" s="9"/>
      <c r="J215" s="9"/>
      <c r="P215" s="9"/>
    </row>
    <row r="216" spans="8:16" x14ac:dyDescent="0.2">
      <c r="H216" s="9"/>
      <c r="I216" s="9"/>
      <c r="J216" s="9"/>
      <c r="P216" s="9"/>
    </row>
    <row r="217" spans="8:16" x14ac:dyDescent="0.2">
      <c r="H217" s="9"/>
      <c r="I217" s="9"/>
      <c r="J217" s="9"/>
      <c r="P217" s="9"/>
    </row>
    <row r="218" spans="8:16" x14ac:dyDescent="0.2">
      <c r="H218" s="9"/>
      <c r="I218" s="9"/>
      <c r="J218" s="9"/>
      <c r="P218" s="9"/>
    </row>
    <row r="219" spans="8:16" x14ac:dyDescent="0.2">
      <c r="H219" s="9"/>
      <c r="I219" s="9"/>
      <c r="J219" s="9"/>
      <c r="P219" s="9"/>
    </row>
    <row r="220" spans="8:16" x14ac:dyDescent="0.2">
      <c r="H220" s="9"/>
      <c r="I220" s="9"/>
      <c r="J220" s="9"/>
      <c r="P220" s="9"/>
    </row>
    <row r="221" spans="8:16" x14ac:dyDescent="0.2">
      <c r="H221" s="9"/>
      <c r="I221" s="9"/>
      <c r="J221" s="9"/>
      <c r="P221" s="9"/>
    </row>
    <row r="222" spans="8:16" x14ac:dyDescent="0.2">
      <c r="H222" s="9"/>
      <c r="I222" s="9"/>
      <c r="J222" s="9"/>
      <c r="P222" s="9"/>
    </row>
    <row r="223" spans="8:16" x14ac:dyDescent="0.2">
      <c r="H223" s="9"/>
      <c r="I223" s="9"/>
      <c r="J223" s="9"/>
      <c r="P223" s="9"/>
    </row>
    <row r="224" spans="8:16" x14ac:dyDescent="0.2">
      <c r="H224" s="9"/>
      <c r="I224" s="9"/>
      <c r="J224" s="9"/>
      <c r="P224" s="9"/>
    </row>
    <row r="225" spans="8:16" x14ac:dyDescent="0.2">
      <c r="H225" s="9"/>
      <c r="I225" s="9"/>
      <c r="J225" s="9"/>
      <c r="P225" s="9"/>
    </row>
    <row r="226" spans="8:16" x14ac:dyDescent="0.2">
      <c r="H226" s="9"/>
      <c r="I226" s="9"/>
      <c r="J226" s="9"/>
      <c r="P226" s="9"/>
    </row>
    <row r="227" spans="8:16" x14ac:dyDescent="0.2">
      <c r="H227" s="9"/>
      <c r="I227" s="9"/>
      <c r="J227" s="9"/>
      <c r="P227" s="9"/>
    </row>
    <row r="228" spans="8:16" x14ac:dyDescent="0.2">
      <c r="H228" s="9"/>
      <c r="I228" s="9"/>
      <c r="J228" s="9"/>
      <c r="P228" s="9"/>
    </row>
    <row r="229" spans="8:16" x14ac:dyDescent="0.2">
      <c r="H229" s="9"/>
      <c r="I229" s="9"/>
      <c r="J229" s="9"/>
      <c r="P229" s="9"/>
    </row>
    <row r="230" spans="8:16" x14ac:dyDescent="0.2">
      <c r="H230" s="9"/>
      <c r="I230" s="9"/>
      <c r="J230" s="9"/>
      <c r="P230" s="9"/>
    </row>
    <row r="231" spans="8:16" x14ac:dyDescent="0.2">
      <c r="H231" s="9"/>
      <c r="I231" s="9"/>
      <c r="J231" s="9"/>
      <c r="P231" s="9"/>
    </row>
    <row r="232" spans="8:16" x14ac:dyDescent="0.2">
      <c r="H232" s="9"/>
      <c r="I232" s="9"/>
      <c r="J232" s="9"/>
      <c r="P232" s="9"/>
    </row>
    <row r="233" spans="8:16" x14ac:dyDescent="0.2">
      <c r="H233" s="9"/>
      <c r="I233" s="9"/>
      <c r="J233" s="9"/>
      <c r="P233" s="9"/>
    </row>
  </sheetData>
  <conditionalFormatting sqref="F3:F67">
    <cfRule type="cellIs" dxfId="0" priority="1" operator="lessThan">
      <formula>43101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53D705-51E9-4A6D-9182-AA701DB16C63}"/>
</file>

<file path=customXml/itemProps2.xml><?xml version="1.0" encoding="utf-8"?>
<ds:datastoreItem xmlns:ds="http://schemas.openxmlformats.org/officeDocument/2006/customXml" ds:itemID="{9F638A9E-3FF4-44A6-8396-5D02CACA44EA}"/>
</file>

<file path=customXml/itemProps3.xml><?xml version="1.0" encoding="utf-8"?>
<ds:datastoreItem xmlns:ds="http://schemas.openxmlformats.org/officeDocument/2006/customXml" ds:itemID="{F34DAC0F-D55F-49D0-A6A7-90BBABFF6B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Assessment</vt:lpstr>
      <vt:lpstr>Assessment!Print_Area</vt:lpstr>
    </vt:vector>
  </TitlesOfParts>
  <Company>State of Oklahoma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Montgomery</dc:creator>
  <cp:lastModifiedBy>Kambra Reddick</cp:lastModifiedBy>
  <dcterms:created xsi:type="dcterms:W3CDTF">2019-12-17T21:31:27Z</dcterms:created>
  <dcterms:modified xsi:type="dcterms:W3CDTF">2020-01-28T19:29:41Z</dcterms:modified>
</cp:coreProperties>
</file>