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omonn\Desktop\"/>
    </mc:Choice>
  </mc:AlternateContent>
  <bookViews>
    <workbookView xWindow="720" yWindow="330" windowWidth="22755" windowHeight="9750" tabRatio="778"/>
  </bookViews>
  <sheets>
    <sheet name="CY2019 Quarterly Payments" sheetId="7" r:id="rId1"/>
    <sheet name="Annual Calc w FFY19 FMAP" sheetId="9" r:id="rId2"/>
    <sheet name="Annual Calc w FFY20 FMAP 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Tab2" localSheetId="1">#REF!</definedName>
    <definedName name="__Tab2" localSheetId="2">#REF!</definedName>
    <definedName name="__Tab2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'[1]Hospital Facility Data'!#REF!</definedName>
    <definedName name="_Key1" localSheetId="2" hidden="1">'[1]Hospital Facility Data'!#REF!</definedName>
    <definedName name="_Key1" hidden="1">'[1]Hospital Facility Data'!#REF!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Tab2" localSheetId="1">#REF!</definedName>
    <definedName name="_Tab2" localSheetId="2">#REF!</definedName>
    <definedName name="_Tab2">#REF!</definedName>
    <definedName name="A" localSheetId="1">#REF!</definedName>
    <definedName name="A" localSheetId="2">#REF!</definedName>
    <definedName name="A">#REF!</definedName>
    <definedName name="A_GME_wo_MC">[2]Hospital_Details!$A$158:$IV$158</definedName>
    <definedName name="AlphaList" localSheetId="1">#REF!</definedName>
    <definedName name="AlphaList" localSheetId="2">#REF!</definedName>
    <definedName name="AlphaList">#REF!</definedName>
    <definedName name="B" localSheetId="1">#REF!</definedName>
    <definedName name="B" localSheetId="2">#REF!</definedName>
    <definedName name="B">#REF!</definedName>
    <definedName name="B_GME_wo_MC">[2]Hospital_Details!$A$159:$IV$159</definedName>
    <definedName name="BaseLineMatrix" localSheetId="1">{1,2;3,4}</definedName>
    <definedName name="BaseLineMatrix" localSheetId="2">{1,2;3,4}</definedName>
    <definedName name="BaseLineMatrix">{1,2;3,4}</definedName>
    <definedName name="Bx" localSheetId="1">#REF!</definedName>
    <definedName name="Bx" localSheetId="2">#REF!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1">#REF!</definedName>
    <definedName name="Density_per_Discharge__Facility__Top_75_PCT__0_density_removed_" localSheetId="2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1">[2]Hospital_Details!#REF!</definedName>
    <definedName name="F_1827" localSheetId="2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1">[2]Hospital_Details!#REF!</definedName>
    <definedName name="H_236_A" localSheetId="2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1">[2]Hospital_Details!#REF!</definedName>
    <definedName name="H_627" localSheetId="2">[2]Hospital_Details!#REF!</definedName>
    <definedName name="H_627">[2]Hospital_Details!#REF!</definedName>
    <definedName name="H_628" localSheetId="1">[2]Hospital_Details!#REF!</definedName>
    <definedName name="H_628" localSheetId="2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1">[2]Hospital_Details!#REF!</definedName>
    <definedName name="H_805" localSheetId="2">[2]Hospital_Details!#REF!</definedName>
    <definedName name="H_805">[2]Hospital_Details!#REF!</definedName>
    <definedName name="H_806" localSheetId="1">[2]Hospital_Details!#REF!</definedName>
    <definedName name="H_806" localSheetId="2">[2]Hospital_Details!#REF!</definedName>
    <definedName name="H_806">[2]Hospital_Details!#REF!</definedName>
    <definedName name="H_83">[2]Hospital_Details!$A$368:$IV$368</definedName>
    <definedName name="H_93" localSheetId="1">[2]Hospital_Details!#REF!</definedName>
    <definedName name="H_93" localSheetId="2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1">#REF!</definedName>
    <definedName name="HospName" localSheetId="2">#REF!</definedName>
    <definedName name="HospName">#REF!</definedName>
    <definedName name="HospNum" localSheetId="1">#REF!</definedName>
    <definedName name="HospNum" localSheetId="2">#REF!</definedName>
    <definedName name="HospNum">#REF!</definedName>
    <definedName name="HTML_CodePage" hidden="1">1252</definedName>
    <definedName name="HTML_Control" localSheetId="1" hidden="1">{"'data dictionary'!$A$1:$C$26"}</definedName>
    <definedName name="HTML_Control" localSheetId="2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1">#REF!</definedName>
    <definedName name="OkDataSet" localSheetId="2">#REF!</definedName>
    <definedName name="OkDataSet">#REF!</definedName>
    <definedName name="OKLAHOMA" localSheetId="1">#REF!</definedName>
    <definedName name="OKLAHOMA" localSheetId="2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1">#REF!</definedName>
    <definedName name="PaymentDataSet" localSheetId="2">#REF!</definedName>
    <definedName name="PaymentDataSet">#REF!</definedName>
    <definedName name="Print_Area_1" localSheetId="1">#REF!</definedName>
    <definedName name="Print_Area_1" localSheetId="2">#REF!</definedName>
    <definedName name="Print_Area_1">#REF!</definedName>
    <definedName name="Print_Area_MI">'[3]table 2.5'!$B$4:$T$154</definedName>
    <definedName name="PUBUSE" localSheetId="1">#REF!</definedName>
    <definedName name="PUBUSE" localSheetId="2">#REF!</definedName>
    <definedName name="PUBUSE">#REF!</definedName>
    <definedName name="q_sum_ex">#REF!</definedName>
    <definedName name="second_version" localSheetId="1" hidden="1">{"'data dictionary'!$A$1:$C$26"}</definedName>
    <definedName name="second_version" localSheetId="2" hidden="1">{"'data dictionary'!$A$1:$C$26"}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1">#REF!</definedName>
    <definedName name="TABLE4J_FY07" localSheetId="2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</workbook>
</file>

<file path=xl/calcChain.xml><?xml version="1.0" encoding="utf-8"?>
<calcChain xmlns="http://schemas.openxmlformats.org/spreadsheetml/2006/main">
  <c r="AD9" i="7" l="1"/>
  <c r="AE9" i="7" s="1"/>
  <c r="AC9" i="7"/>
  <c r="Z9" i="7"/>
  <c r="AA9" i="7" s="1"/>
  <c r="Y9" i="7"/>
  <c r="T9" i="7"/>
  <c r="C74" i="9" l="1"/>
  <c r="C37" i="9"/>
  <c r="C28" i="9"/>
  <c r="J59" i="9" l="1"/>
  <c r="J58" i="9"/>
  <c r="K5" i="9" s="1"/>
  <c r="J83" i="9"/>
  <c r="J82" i="9"/>
  <c r="K77" i="9" s="1"/>
  <c r="K43" i="9" l="1"/>
  <c r="K19" i="9"/>
  <c r="K40" i="9"/>
  <c r="K33" i="9"/>
  <c r="K27" i="9"/>
  <c r="K54" i="9"/>
  <c r="K30" i="9"/>
  <c r="K22" i="9"/>
  <c r="K44" i="9"/>
  <c r="K23" i="9"/>
  <c r="K41" i="9"/>
  <c r="K55" i="9"/>
  <c r="K47" i="9"/>
  <c r="K24" i="9"/>
  <c r="K11" i="9"/>
  <c r="K21" i="9"/>
  <c r="K45" i="9"/>
  <c r="K42" i="9"/>
  <c r="K20" i="9"/>
  <c r="K34" i="9"/>
  <c r="K8" i="9"/>
  <c r="K14" i="9"/>
  <c r="K12" i="9"/>
  <c r="K15" i="9"/>
  <c r="K29" i="9"/>
  <c r="K35" i="9"/>
  <c r="K76" i="9"/>
  <c r="K79" i="9"/>
  <c r="K73" i="9"/>
  <c r="K72" i="9"/>
  <c r="K66" i="9"/>
  <c r="K75" i="9"/>
  <c r="F83" i="9"/>
  <c r="K70" i="9"/>
  <c r="K37" i="9"/>
  <c r="K16" i="9"/>
  <c r="K31" i="9"/>
  <c r="K10" i="9"/>
  <c r="K28" i="9"/>
  <c r="K26" i="9"/>
  <c r="K18" i="9"/>
  <c r="K32" i="9"/>
  <c r="K25" i="9"/>
  <c r="K13" i="9"/>
  <c r="K6" i="9"/>
  <c r="K17" i="9"/>
  <c r="K53" i="9"/>
  <c r="K51" i="9"/>
  <c r="K49" i="9"/>
  <c r="K52" i="9"/>
  <c r="K50" i="9"/>
  <c r="K48" i="9"/>
  <c r="K46" i="9"/>
  <c r="K38" i="9"/>
  <c r="K36" i="9"/>
  <c r="K39" i="9"/>
  <c r="K9" i="9"/>
  <c r="K7" i="9"/>
  <c r="F82" i="9"/>
  <c r="G71" i="9" s="1"/>
  <c r="K78" i="9"/>
  <c r="K74" i="9"/>
  <c r="K67" i="9"/>
  <c r="K71" i="9"/>
  <c r="K65" i="9"/>
  <c r="F59" i="9"/>
  <c r="F58" i="9"/>
  <c r="G33" i="9" s="1"/>
  <c r="G69" i="9"/>
  <c r="K68" i="9"/>
  <c r="K69" i="9"/>
  <c r="G73" i="9" l="1"/>
  <c r="G67" i="9"/>
  <c r="G70" i="9"/>
  <c r="G72" i="9"/>
  <c r="G19" i="9"/>
  <c r="G40" i="9"/>
  <c r="G41" i="9"/>
  <c r="G78" i="9"/>
  <c r="G5" i="9"/>
  <c r="G68" i="9"/>
  <c r="G16" i="9"/>
  <c r="G8" i="9"/>
  <c r="G11" i="9"/>
  <c r="G27" i="9"/>
  <c r="G15" i="9"/>
  <c r="G9" i="9"/>
  <c r="G44" i="9"/>
  <c r="G17" i="9"/>
  <c r="G18" i="9"/>
  <c r="G51" i="9"/>
  <c r="G43" i="9"/>
  <c r="G21" i="9"/>
  <c r="G32" i="9"/>
  <c r="G6" i="9"/>
  <c r="G22" i="9"/>
  <c r="G34" i="9"/>
  <c r="G54" i="9"/>
  <c r="G42" i="9"/>
  <c r="G46" i="9"/>
  <c r="G52" i="9"/>
  <c r="G55" i="9"/>
  <c r="G25" i="9"/>
  <c r="G10" i="9"/>
  <c r="G26" i="9"/>
  <c r="G28" i="9"/>
  <c r="G36" i="9"/>
  <c r="G37" i="9"/>
  <c r="G53" i="9"/>
  <c r="G49" i="9"/>
  <c r="G13" i="9"/>
  <c r="G7" i="9"/>
  <c r="G14" i="9"/>
  <c r="G47" i="9"/>
  <c r="G50" i="9"/>
  <c r="G12" i="9"/>
  <c r="G24" i="9"/>
  <c r="G30" i="9"/>
  <c r="G29" i="9"/>
  <c r="G38" i="9"/>
  <c r="G48" i="9"/>
  <c r="G20" i="9"/>
  <c r="G45" i="9"/>
  <c r="K82" i="9"/>
  <c r="G66" i="9"/>
  <c r="G79" i="9"/>
  <c r="G65" i="9"/>
  <c r="G74" i="9"/>
  <c r="G76" i="9"/>
  <c r="G23" i="9"/>
  <c r="G31" i="9"/>
  <c r="K58" i="9"/>
  <c r="G75" i="9"/>
  <c r="G39" i="9"/>
  <c r="G35" i="9"/>
  <c r="G77" i="9"/>
  <c r="G58" i="9" l="1"/>
  <c r="G82" i="9"/>
  <c r="C12" i="9"/>
  <c r="C10" i="9" l="1"/>
  <c r="C9" i="9" l="1"/>
  <c r="C27" i="9"/>
  <c r="C44" i="9"/>
  <c r="C38" i="9"/>
  <c r="C34" i="9"/>
  <c r="C66" i="9"/>
  <c r="C67" i="9"/>
  <c r="C68" i="9"/>
  <c r="C69" i="9"/>
  <c r="C70" i="9"/>
  <c r="C71" i="9"/>
  <c r="C72" i="9"/>
  <c r="C73" i="9"/>
  <c r="C75" i="9"/>
  <c r="C76" i="9"/>
  <c r="C77" i="9"/>
  <c r="C78" i="9"/>
  <c r="C79" i="9"/>
  <c r="C5" i="9"/>
  <c r="C6" i="9"/>
  <c r="C7" i="9"/>
  <c r="C65" i="9"/>
  <c r="C8" i="9"/>
  <c r="C11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9" i="9"/>
  <c r="C30" i="9"/>
  <c r="C31" i="9"/>
  <c r="C32" i="9"/>
  <c r="C33" i="9"/>
  <c r="C35" i="9"/>
  <c r="C36" i="9"/>
  <c r="C39" i="9"/>
  <c r="C42" i="9"/>
  <c r="C43" i="9"/>
  <c r="C45" i="9"/>
  <c r="C46" i="9"/>
  <c r="C47" i="9"/>
  <c r="C48" i="9"/>
  <c r="C49" i="9"/>
  <c r="C50" i="9"/>
  <c r="C51" i="9"/>
  <c r="C55" i="9"/>
  <c r="C53" i="9"/>
  <c r="C40" i="9"/>
  <c r="C52" i="9"/>
  <c r="C41" i="9" l="1"/>
  <c r="H1" i="9" l="1"/>
  <c r="L1" i="9"/>
  <c r="H85" i="9"/>
  <c r="H61" i="9"/>
  <c r="L61" i="9"/>
  <c r="L85" i="9"/>
  <c r="L77" i="9" l="1"/>
  <c r="L71" i="9"/>
  <c r="L75" i="9"/>
  <c r="L67" i="9"/>
  <c r="L66" i="9"/>
  <c r="L70" i="9"/>
  <c r="L68" i="9"/>
  <c r="L73" i="9"/>
  <c r="L79" i="9"/>
  <c r="L69" i="9"/>
  <c r="L72" i="9"/>
  <c r="L78" i="9"/>
  <c r="L76" i="9"/>
  <c r="L74" i="9"/>
  <c r="L65" i="9"/>
  <c r="L82" i="9" s="1"/>
  <c r="L14" i="9"/>
  <c r="L55" i="9"/>
  <c r="L21" i="9"/>
  <c r="L5" i="9"/>
  <c r="L54" i="9"/>
  <c r="L52" i="9"/>
  <c r="L37" i="9"/>
  <c r="L22" i="9"/>
  <c r="L9" i="9"/>
  <c r="L10" i="9"/>
  <c r="L20" i="9"/>
  <c r="L40" i="9"/>
  <c r="L48" i="9"/>
  <c r="L31" i="9"/>
  <c r="L24" i="9"/>
  <c r="L53" i="9"/>
  <c r="L8" i="9"/>
  <c r="L27" i="9"/>
  <c r="L17" i="9"/>
  <c r="L33" i="9"/>
  <c r="L46" i="9"/>
  <c r="L11" i="9"/>
  <c r="L51" i="9"/>
  <c r="L23" i="9"/>
  <c r="L13" i="9"/>
  <c r="L45" i="9"/>
  <c r="L43" i="9"/>
  <c r="L7" i="9"/>
  <c r="L25" i="9"/>
  <c r="L12" i="9"/>
  <c r="L49" i="9"/>
  <c r="L41" i="9"/>
  <c r="L6" i="9"/>
  <c r="L29" i="9"/>
  <c r="L19" i="9"/>
  <c r="L36" i="9"/>
  <c r="L26" i="9"/>
  <c r="L47" i="9"/>
  <c r="L38" i="9"/>
  <c r="L28" i="9"/>
  <c r="L34" i="9"/>
  <c r="L32" i="9"/>
  <c r="L35" i="9"/>
  <c r="L30" i="9"/>
  <c r="L39" i="9"/>
  <c r="L18" i="9"/>
  <c r="L42" i="9"/>
  <c r="L50" i="9"/>
  <c r="L16" i="9"/>
  <c r="L15" i="9"/>
  <c r="L44" i="9"/>
  <c r="H33" i="9"/>
  <c r="H35" i="9"/>
  <c r="H14" i="9"/>
  <c r="H34" i="9"/>
  <c r="H31" i="9"/>
  <c r="H37" i="9"/>
  <c r="H43" i="9"/>
  <c r="H19" i="9"/>
  <c r="H13" i="9"/>
  <c r="H6" i="9"/>
  <c r="H49" i="9"/>
  <c r="H32" i="9"/>
  <c r="H41" i="9"/>
  <c r="H48" i="9"/>
  <c r="H26" i="9"/>
  <c r="H17" i="9"/>
  <c r="H12" i="9"/>
  <c r="H46" i="9"/>
  <c r="H11" i="9"/>
  <c r="H29" i="9"/>
  <c r="H25" i="9"/>
  <c r="H9" i="9"/>
  <c r="H30" i="9"/>
  <c r="H55" i="9"/>
  <c r="H15" i="9"/>
  <c r="H53" i="9"/>
  <c r="H21" i="9"/>
  <c r="H40" i="9"/>
  <c r="H38" i="9"/>
  <c r="H10" i="9"/>
  <c r="H44" i="9"/>
  <c r="H45" i="9"/>
  <c r="H36" i="9"/>
  <c r="H51" i="9"/>
  <c r="H20" i="9"/>
  <c r="H28" i="9"/>
  <c r="H18" i="9"/>
  <c r="H24" i="9"/>
  <c r="H52" i="9"/>
  <c r="H27" i="9"/>
  <c r="H39" i="9"/>
  <c r="H7" i="9"/>
  <c r="H22" i="9"/>
  <c r="H5" i="9"/>
  <c r="H23" i="9"/>
  <c r="H50" i="9"/>
  <c r="H42" i="9"/>
  <c r="H8" i="9"/>
  <c r="H47" i="9"/>
  <c r="H54" i="9"/>
  <c r="H16" i="9"/>
  <c r="H71" i="9"/>
  <c r="H69" i="9"/>
  <c r="H68" i="9"/>
  <c r="H79" i="9"/>
  <c r="H78" i="9"/>
  <c r="H66" i="9"/>
  <c r="H67" i="9"/>
  <c r="H75" i="9"/>
  <c r="H77" i="9"/>
  <c r="H65" i="9"/>
  <c r="H74" i="9"/>
  <c r="H73" i="9"/>
  <c r="H72" i="9"/>
  <c r="H70" i="9"/>
  <c r="H76" i="9"/>
  <c r="H82" i="9" l="1"/>
  <c r="L58" i="9"/>
  <c r="H58" i="9"/>
  <c r="C74" i="8" l="1"/>
  <c r="C37" i="8"/>
  <c r="C28" i="8"/>
  <c r="X68" i="7"/>
  <c r="W68" i="7"/>
  <c r="I68" i="7"/>
  <c r="H68" i="7"/>
  <c r="G68" i="7"/>
  <c r="F68" i="7"/>
  <c r="AD67" i="7"/>
  <c r="AC67" i="7"/>
  <c r="Z67" i="7"/>
  <c r="Y67" i="7"/>
  <c r="S67" i="7"/>
  <c r="R67" i="7"/>
  <c r="O67" i="7"/>
  <c r="N67" i="7"/>
  <c r="K67" i="7"/>
  <c r="J67" i="7"/>
  <c r="AD66" i="7"/>
  <c r="AC66" i="7"/>
  <c r="Z66" i="7"/>
  <c r="Y66" i="7"/>
  <c r="S66" i="7"/>
  <c r="R66" i="7"/>
  <c r="O66" i="7"/>
  <c r="N66" i="7"/>
  <c r="K66" i="7"/>
  <c r="J66" i="7"/>
  <c r="AD65" i="7"/>
  <c r="AC65" i="7"/>
  <c r="Z65" i="7"/>
  <c r="Y65" i="7"/>
  <c r="S65" i="7"/>
  <c r="R65" i="7"/>
  <c r="O65" i="7"/>
  <c r="N65" i="7"/>
  <c r="K65" i="7"/>
  <c r="J65" i="7"/>
  <c r="AD64" i="7"/>
  <c r="AC64" i="7"/>
  <c r="Z64" i="7"/>
  <c r="Y64" i="7"/>
  <c r="S64" i="7"/>
  <c r="R64" i="7"/>
  <c r="O64" i="7"/>
  <c r="N64" i="7"/>
  <c r="K64" i="7"/>
  <c r="J64" i="7"/>
  <c r="AD63" i="7"/>
  <c r="AC63" i="7"/>
  <c r="Z63" i="7"/>
  <c r="Y63" i="7"/>
  <c r="S63" i="7"/>
  <c r="R63" i="7"/>
  <c r="O63" i="7"/>
  <c r="N63" i="7"/>
  <c r="K63" i="7"/>
  <c r="J63" i="7"/>
  <c r="AD62" i="7"/>
  <c r="AC62" i="7"/>
  <c r="Z62" i="7"/>
  <c r="Y62" i="7"/>
  <c r="S62" i="7"/>
  <c r="R62" i="7"/>
  <c r="O62" i="7"/>
  <c r="N62" i="7"/>
  <c r="K62" i="7"/>
  <c r="J62" i="7"/>
  <c r="AD61" i="7"/>
  <c r="AC61" i="7"/>
  <c r="Z61" i="7"/>
  <c r="Y61" i="7"/>
  <c r="S61" i="7"/>
  <c r="R61" i="7"/>
  <c r="O61" i="7"/>
  <c r="N61" i="7"/>
  <c r="K61" i="7"/>
  <c r="J61" i="7"/>
  <c r="AD60" i="7"/>
  <c r="AC60" i="7"/>
  <c r="Z60" i="7"/>
  <c r="Y60" i="7"/>
  <c r="S60" i="7"/>
  <c r="R60" i="7"/>
  <c r="O60" i="7"/>
  <c r="N60" i="7"/>
  <c r="K60" i="7"/>
  <c r="J60" i="7"/>
  <c r="AD59" i="7"/>
  <c r="AC59" i="7"/>
  <c r="Z59" i="7"/>
  <c r="Y59" i="7"/>
  <c r="S59" i="7"/>
  <c r="R59" i="7"/>
  <c r="O59" i="7"/>
  <c r="N59" i="7"/>
  <c r="K59" i="7"/>
  <c r="J59" i="7"/>
  <c r="AD58" i="7"/>
  <c r="AC58" i="7"/>
  <c r="Z58" i="7"/>
  <c r="Y58" i="7"/>
  <c r="S58" i="7"/>
  <c r="R58" i="7"/>
  <c r="O58" i="7"/>
  <c r="N58" i="7"/>
  <c r="K58" i="7"/>
  <c r="J58" i="7"/>
  <c r="AD57" i="7"/>
  <c r="AC57" i="7"/>
  <c r="Z57" i="7"/>
  <c r="Y57" i="7"/>
  <c r="S57" i="7"/>
  <c r="R57" i="7"/>
  <c r="O57" i="7"/>
  <c r="N57" i="7"/>
  <c r="K57" i="7"/>
  <c r="J57" i="7"/>
  <c r="AD56" i="7"/>
  <c r="AC56" i="7"/>
  <c r="Z56" i="7"/>
  <c r="Y56" i="7"/>
  <c r="S56" i="7"/>
  <c r="R56" i="7"/>
  <c r="O56" i="7"/>
  <c r="N56" i="7"/>
  <c r="K56" i="7"/>
  <c r="J56" i="7"/>
  <c r="AD55" i="7"/>
  <c r="AC55" i="7"/>
  <c r="Z55" i="7"/>
  <c r="Y55" i="7"/>
  <c r="S55" i="7"/>
  <c r="R55" i="7"/>
  <c r="O55" i="7"/>
  <c r="N55" i="7"/>
  <c r="K55" i="7"/>
  <c r="J55" i="7"/>
  <c r="AD54" i="7"/>
  <c r="AC54" i="7"/>
  <c r="Z54" i="7"/>
  <c r="Y54" i="7"/>
  <c r="S54" i="7"/>
  <c r="R54" i="7"/>
  <c r="O54" i="7"/>
  <c r="N54" i="7"/>
  <c r="K54" i="7"/>
  <c r="J54" i="7"/>
  <c r="AD53" i="7"/>
  <c r="AC53" i="7"/>
  <c r="Z53" i="7"/>
  <c r="Y53" i="7"/>
  <c r="S53" i="7"/>
  <c r="R53" i="7"/>
  <c r="O53" i="7"/>
  <c r="N53" i="7"/>
  <c r="K53" i="7"/>
  <c r="J53" i="7"/>
  <c r="AD52" i="7"/>
  <c r="AC52" i="7"/>
  <c r="Z52" i="7"/>
  <c r="Y52" i="7"/>
  <c r="S52" i="7"/>
  <c r="R52" i="7"/>
  <c r="O52" i="7"/>
  <c r="N52" i="7"/>
  <c r="K52" i="7"/>
  <c r="J52" i="7"/>
  <c r="AD51" i="7"/>
  <c r="AC51" i="7"/>
  <c r="Z51" i="7"/>
  <c r="Y51" i="7"/>
  <c r="S51" i="7"/>
  <c r="R51" i="7"/>
  <c r="O51" i="7"/>
  <c r="N51" i="7"/>
  <c r="K51" i="7"/>
  <c r="J51" i="7"/>
  <c r="AD50" i="7"/>
  <c r="AC50" i="7"/>
  <c r="Z50" i="7"/>
  <c r="Y50" i="7"/>
  <c r="S50" i="7"/>
  <c r="R50" i="7"/>
  <c r="O50" i="7"/>
  <c r="N50" i="7"/>
  <c r="K50" i="7"/>
  <c r="J50" i="7"/>
  <c r="AD49" i="7"/>
  <c r="AC49" i="7"/>
  <c r="Z49" i="7"/>
  <c r="Y49" i="7"/>
  <c r="S49" i="7"/>
  <c r="R49" i="7"/>
  <c r="O49" i="7"/>
  <c r="N49" i="7"/>
  <c r="K49" i="7"/>
  <c r="J49" i="7"/>
  <c r="AD48" i="7"/>
  <c r="AC48" i="7"/>
  <c r="Z48" i="7"/>
  <c r="Y48" i="7"/>
  <c r="S48" i="7"/>
  <c r="R48" i="7"/>
  <c r="O48" i="7"/>
  <c r="N48" i="7"/>
  <c r="K48" i="7"/>
  <c r="J48" i="7"/>
  <c r="AD47" i="7"/>
  <c r="AC47" i="7"/>
  <c r="Z47" i="7"/>
  <c r="Y47" i="7"/>
  <c r="S47" i="7"/>
  <c r="R47" i="7"/>
  <c r="O47" i="7"/>
  <c r="N47" i="7"/>
  <c r="K47" i="7"/>
  <c r="J47" i="7"/>
  <c r="AD46" i="7"/>
  <c r="AC46" i="7"/>
  <c r="Z46" i="7"/>
  <c r="Y46" i="7"/>
  <c r="S46" i="7"/>
  <c r="R46" i="7"/>
  <c r="O46" i="7"/>
  <c r="N46" i="7"/>
  <c r="K46" i="7"/>
  <c r="J46" i="7"/>
  <c r="AD45" i="7"/>
  <c r="AC45" i="7"/>
  <c r="Z45" i="7"/>
  <c r="Y45" i="7"/>
  <c r="S45" i="7"/>
  <c r="R45" i="7"/>
  <c r="O45" i="7"/>
  <c r="N45" i="7"/>
  <c r="K45" i="7"/>
  <c r="J45" i="7"/>
  <c r="AD44" i="7"/>
  <c r="AC44" i="7"/>
  <c r="Z44" i="7"/>
  <c r="Y44" i="7"/>
  <c r="S44" i="7"/>
  <c r="R44" i="7"/>
  <c r="O44" i="7"/>
  <c r="N44" i="7"/>
  <c r="K44" i="7"/>
  <c r="J44" i="7"/>
  <c r="AD43" i="7"/>
  <c r="AC43" i="7"/>
  <c r="Z43" i="7"/>
  <c r="Y43" i="7"/>
  <c r="S43" i="7"/>
  <c r="R43" i="7"/>
  <c r="O43" i="7"/>
  <c r="N43" i="7"/>
  <c r="K43" i="7"/>
  <c r="J43" i="7"/>
  <c r="AD42" i="7"/>
  <c r="AC42" i="7"/>
  <c r="Z42" i="7"/>
  <c r="Y42" i="7"/>
  <c r="S42" i="7"/>
  <c r="R42" i="7"/>
  <c r="O42" i="7"/>
  <c r="N42" i="7"/>
  <c r="K42" i="7"/>
  <c r="J42" i="7"/>
  <c r="AD41" i="7"/>
  <c r="AC41" i="7"/>
  <c r="Z41" i="7"/>
  <c r="Y41" i="7"/>
  <c r="S41" i="7"/>
  <c r="R41" i="7"/>
  <c r="O41" i="7"/>
  <c r="N41" i="7"/>
  <c r="K41" i="7"/>
  <c r="J41" i="7"/>
  <c r="AD40" i="7"/>
  <c r="AC40" i="7"/>
  <c r="Z40" i="7"/>
  <c r="Y40" i="7"/>
  <c r="S40" i="7"/>
  <c r="R40" i="7"/>
  <c r="O40" i="7"/>
  <c r="N40" i="7"/>
  <c r="K40" i="7"/>
  <c r="J40" i="7"/>
  <c r="AD39" i="7"/>
  <c r="AC39" i="7"/>
  <c r="Z39" i="7"/>
  <c r="Y39" i="7"/>
  <c r="S39" i="7"/>
  <c r="R39" i="7"/>
  <c r="O39" i="7"/>
  <c r="N39" i="7"/>
  <c r="K39" i="7"/>
  <c r="J39" i="7"/>
  <c r="AD38" i="7"/>
  <c r="AC38" i="7"/>
  <c r="Z38" i="7"/>
  <c r="Y38" i="7"/>
  <c r="S38" i="7"/>
  <c r="R38" i="7"/>
  <c r="O38" i="7"/>
  <c r="N38" i="7"/>
  <c r="K38" i="7"/>
  <c r="J38" i="7"/>
  <c r="AD37" i="7"/>
  <c r="AC37" i="7"/>
  <c r="Z37" i="7"/>
  <c r="Y37" i="7"/>
  <c r="S37" i="7"/>
  <c r="R37" i="7"/>
  <c r="O37" i="7"/>
  <c r="N37" i="7"/>
  <c r="K37" i="7"/>
  <c r="J37" i="7"/>
  <c r="AD36" i="7"/>
  <c r="AC36" i="7"/>
  <c r="Z36" i="7"/>
  <c r="Y36" i="7"/>
  <c r="S36" i="7"/>
  <c r="R36" i="7"/>
  <c r="O36" i="7"/>
  <c r="N36" i="7"/>
  <c r="K36" i="7"/>
  <c r="J36" i="7"/>
  <c r="AD35" i="7"/>
  <c r="AC35" i="7"/>
  <c r="Z35" i="7"/>
  <c r="Y35" i="7"/>
  <c r="S35" i="7"/>
  <c r="R35" i="7"/>
  <c r="O35" i="7"/>
  <c r="N35" i="7"/>
  <c r="K35" i="7"/>
  <c r="J35" i="7"/>
  <c r="AD34" i="7"/>
  <c r="AC34" i="7"/>
  <c r="Z34" i="7"/>
  <c r="Y34" i="7"/>
  <c r="S34" i="7"/>
  <c r="R34" i="7"/>
  <c r="O34" i="7"/>
  <c r="N34" i="7"/>
  <c r="K34" i="7"/>
  <c r="J34" i="7"/>
  <c r="AD33" i="7"/>
  <c r="AC33" i="7"/>
  <c r="Z33" i="7"/>
  <c r="Y33" i="7"/>
  <c r="S33" i="7"/>
  <c r="R33" i="7"/>
  <c r="O33" i="7"/>
  <c r="N33" i="7"/>
  <c r="K33" i="7"/>
  <c r="J33" i="7"/>
  <c r="AD32" i="7"/>
  <c r="AC32" i="7"/>
  <c r="Z32" i="7"/>
  <c r="Y32" i="7"/>
  <c r="S32" i="7"/>
  <c r="R32" i="7"/>
  <c r="O32" i="7"/>
  <c r="N32" i="7"/>
  <c r="K32" i="7"/>
  <c r="J32" i="7"/>
  <c r="AD31" i="7"/>
  <c r="AC31" i="7"/>
  <c r="Z31" i="7"/>
  <c r="Y31" i="7"/>
  <c r="AA31" i="7" s="1"/>
  <c r="S31" i="7"/>
  <c r="R31" i="7"/>
  <c r="O31" i="7"/>
  <c r="N31" i="7"/>
  <c r="P31" i="7" s="1"/>
  <c r="K31" i="7"/>
  <c r="J31" i="7"/>
  <c r="AD30" i="7"/>
  <c r="AC30" i="7"/>
  <c r="AE30" i="7" s="1"/>
  <c r="Z30" i="7"/>
  <c r="Y30" i="7"/>
  <c r="S30" i="7"/>
  <c r="R30" i="7"/>
  <c r="T30" i="7" s="1"/>
  <c r="O30" i="7"/>
  <c r="N30" i="7"/>
  <c r="K30" i="7"/>
  <c r="J30" i="7"/>
  <c r="AD29" i="7"/>
  <c r="AC29" i="7"/>
  <c r="Z29" i="7"/>
  <c r="Y29" i="7"/>
  <c r="S29" i="7"/>
  <c r="R29" i="7"/>
  <c r="O29" i="7"/>
  <c r="N29" i="7"/>
  <c r="P29" i="7" s="1"/>
  <c r="K29" i="7"/>
  <c r="J29" i="7"/>
  <c r="AD28" i="7"/>
  <c r="AC28" i="7"/>
  <c r="AE28" i="7" s="1"/>
  <c r="Z28" i="7"/>
  <c r="Y28" i="7"/>
  <c r="S28" i="7"/>
  <c r="R28" i="7"/>
  <c r="O28" i="7"/>
  <c r="N28" i="7"/>
  <c r="K28" i="7"/>
  <c r="J28" i="7"/>
  <c r="AD27" i="7"/>
  <c r="AC27" i="7"/>
  <c r="Z27" i="7"/>
  <c r="Y27" i="7"/>
  <c r="AA27" i="7" s="1"/>
  <c r="S27" i="7"/>
  <c r="R27" i="7"/>
  <c r="O27" i="7"/>
  <c r="N27" i="7"/>
  <c r="K27" i="7"/>
  <c r="J27" i="7"/>
  <c r="AD26" i="7"/>
  <c r="AC26" i="7"/>
  <c r="AE26" i="7" s="1"/>
  <c r="Z26" i="7"/>
  <c r="Y26" i="7"/>
  <c r="S26" i="7"/>
  <c r="R26" i="7"/>
  <c r="O26" i="7"/>
  <c r="N26" i="7"/>
  <c r="K26" i="7"/>
  <c r="J26" i="7"/>
  <c r="AD25" i="7"/>
  <c r="AC25" i="7"/>
  <c r="Z25" i="7"/>
  <c r="Y25" i="7"/>
  <c r="S25" i="7"/>
  <c r="R25" i="7"/>
  <c r="O25" i="7"/>
  <c r="N25" i="7"/>
  <c r="P25" i="7" s="1"/>
  <c r="K25" i="7"/>
  <c r="J25" i="7"/>
  <c r="AD24" i="7"/>
  <c r="AC24" i="7"/>
  <c r="AE24" i="7" s="1"/>
  <c r="Z24" i="7"/>
  <c r="Y24" i="7"/>
  <c r="S24" i="7"/>
  <c r="R24" i="7"/>
  <c r="O24" i="7"/>
  <c r="N24" i="7"/>
  <c r="K24" i="7"/>
  <c r="J24" i="7"/>
  <c r="AD23" i="7"/>
  <c r="AC23" i="7"/>
  <c r="Z23" i="7"/>
  <c r="Y23" i="7"/>
  <c r="AA23" i="7" s="1"/>
  <c r="S23" i="7"/>
  <c r="R23" i="7"/>
  <c r="O23" i="7"/>
  <c r="N23" i="7"/>
  <c r="K23" i="7"/>
  <c r="J23" i="7"/>
  <c r="AD22" i="7"/>
  <c r="AC22" i="7"/>
  <c r="Z22" i="7"/>
  <c r="Y22" i="7"/>
  <c r="S22" i="7"/>
  <c r="R22" i="7"/>
  <c r="O22" i="7"/>
  <c r="N22" i="7"/>
  <c r="K22" i="7"/>
  <c r="J22" i="7"/>
  <c r="AD21" i="7"/>
  <c r="AC21" i="7"/>
  <c r="Z21" i="7"/>
  <c r="Y21" i="7"/>
  <c r="S21" i="7"/>
  <c r="R21" i="7"/>
  <c r="O21" i="7"/>
  <c r="N21" i="7"/>
  <c r="P21" i="7" s="1"/>
  <c r="K21" i="7"/>
  <c r="J21" i="7"/>
  <c r="AD20" i="7"/>
  <c r="AC20" i="7"/>
  <c r="Z20" i="7"/>
  <c r="Y20" i="7"/>
  <c r="S20" i="7"/>
  <c r="R20" i="7"/>
  <c r="T20" i="7" s="1"/>
  <c r="O20" i="7"/>
  <c r="N20" i="7"/>
  <c r="K20" i="7"/>
  <c r="J20" i="7"/>
  <c r="AD19" i="7"/>
  <c r="AC19" i="7"/>
  <c r="Z19" i="7"/>
  <c r="Y19" i="7"/>
  <c r="AA19" i="7" s="1"/>
  <c r="S19" i="7"/>
  <c r="R19" i="7"/>
  <c r="O19" i="7"/>
  <c r="N19" i="7"/>
  <c r="K19" i="7"/>
  <c r="J19" i="7"/>
  <c r="AD18" i="7"/>
  <c r="AC18" i="7"/>
  <c r="AE18" i="7" s="1"/>
  <c r="Z18" i="7"/>
  <c r="Y18" i="7"/>
  <c r="S18" i="7"/>
  <c r="R18" i="7"/>
  <c r="O18" i="7"/>
  <c r="N18" i="7"/>
  <c r="K18" i="7"/>
  <c r="J18" i="7"/>
  <c r="AD17" i="7"/>
  <c r="AC17" i="7"/>
  <c r="Z17" i="7"/>
  <c r="Y17" i="7"/>
  <c r="S17" i="7"/>
  <c r="R17" i="7"/>
  <c r="O17" i="7"/>
  <c r="N17" i="7"/>
  <c r="K17" i="7"/>
  <c r="J17" i="7"/>
  <c r="AD16" i="7"/>
  <c r="AC16" i="7"/>
  <c r="Z16" i="7"/>
  <c r="Y16" i="7"/>
  <c r="S16" i="7"/>
  <c r="R16" i="7"/>
  <c r="T16" i="7" s="1"/>
  <c r="O16" i="7"/>
  <c r="N16" i="7"/>
  <c r="K16" i="7"/>
  <c r="J16" i="7"/>
  <c r="L16" i="7" s="1"/>
  <c r="AD15" i="7"/>
  <c r="AC15" i="7"/>
  <c r="Z15" i="7"/>
  <c r="Y15" i="7"/>
  <c r="S15" i="7"/>
  <c r="R15" i="7"/>
  <c r="O15" i="7"/>
  <c r="N15" i="7"/>
  <c r="K15" i="7"/>
  <c r="J15" i="7"/>
  <c r="AD14" i="7"/>
  <c r="AC14" i="7"/>
  <c r="Z14" i="7"/>
  <c r="Y14" i="7"/>
  <c r="S14" i="7"/>
  <c r="R14" i="7"/>
  <c r="O14" i="7"/>
  <c r="N14" i="7"/>
  <c r="K14" i="7"/>
  <c r="J14" i="7"/>
  <c r="AD13" i="7"/>
  <c r="AC13" i="7"/>
  <c r="Z13" i="7"/>
  <c r="Y13" i="7"/>
  <c r="AA13" i="7" s="1"/>
  <c r="S13" i="7"/>
  <c r="R13" i="7"/>
  <c r="O13" i="7"/>
  <c r="N13" i="7"/>
  <c r="K13" i="7"/>
  <c r="J13" i="7"/>
  <c r="AD12" i="7"/>
  <c r="AC12" i="7"/>
  <c r="Z12" i="7"/>
  <c r="Y12" i="7"/>
  <c r="S12" i="7"/>
  <c r="R12" i="7"/>
  <c r="T12" i="7" s="1"/>
  <c r="O12" i="7"/>
  <c r="N12" i="7"/>
  <c r="K12" i="7"/>
  <c r="J12" i="7"/>
  <c r="AD11" i="7"/>
  <c r="AC11" i="7"/>
  <c r="Z11" i="7"/>
  <c r="Y11" i="7"/>
  <c r="S11" i="7"/>
  <c r="R11" i="7"/>
  <c r="O11" i="7"/>
  <c r="N11" i="7"/>
  <c r="K11" i="7"/>
  <c r="J11" i="7"/>
  <c r="AD10" i="7"/>
  <c r="AC10" i="7"/>
  <c r="AE10" i="7" s="1"/>
  <c r="Z10" i="7"/>
  <c r="Y10" i="7"/>
  <c r="S10" i="7"/>
  <c r="R10" i="7"/>
  <c r="O10" i="7"/>
  <c r="N10" i="7"/>
  <c r="K10" i="7"/>
  <c r="J10" i="7"/>
  <c r="L10" i="7" s="1"/>
  <c r="S9" i="7"/>
  <c r="R9" i="7"/>
  <c r="O9" i="7"/>
  <c r="N9" i="7"/>
  <c r="P9" i="7" s="1"/>
  <c r="K9" i="7"/>
  <c r="J9" i="7"/>
  <c r="AD8" i="7"/>
  <c r="AC8" i="7"/>
  <c r="Z8" i="7"/>
  <c r="Y8" i="7"/>
  <c r="S8" i="7"/>
  <c r="R8" i="7"/>
  <c r="O8" i="7"/>
  <c r="N8" i="7"/>
  <c r="K8" i="7"/>
  <c r="J8" i="7"/>
  <c r="AD7" i="7"/>
  <c r="AC7" i="7"/>
  <c r="Z7" i="7"/>
  <c r="Y7" i="7"/>
  <c r="S7" i="7"/>
  <c r="R7" i="7"/>
  <c r="O7" i="7"/>
  <c r="N7" i="7"/>
  <c r="K7" i="7"/>
  <c r="J7" i="7"/>
  <c r="AD6" i="7"/>
  <c r="AC6" i="7"/>
  <c r="Z6" i="7"/>
  <c r="Y6" i="7"/>
  <c r="S6" i="7"/>
  <c r="R6" i="7"/>
  <c r="O6" i="7"/>
  <c r="N6" i="7"/>
  <c r="K6" i="7"/>
  <c r="J6" i="7"/>
  <c r="L6" i="7" s="1"/>
  <c r="AD5" i="7"/>
  <c r="AC5" i="7"/>
  <c r="Z5" i="7"/>
  <c r="Y5" i="7"/>
  <c r="S5" i="7"/>
  <c r="R5" i="7"/>
  <c r="O5" i="7"/>
  <c r="N5" i="7"/>
  <c r="K5" i="7"/>
  <c r="J5" i="7"/>
  <c r="AD4" i="7"/>
  <c r="AC4" i="7"/>
  <c r="Z4" i="7"/>
  <c r="Y4" i="7"/>
  <c r="S4" i="7"/>
  <c r="R4" i="7"/>
  <c r="O4" i="7"/>
  <c r="N4" i="7"/>
  <c r="K4" i="7"/>
  <c r="J4" i="7"/>
  <c r="AD3" i="7"/>
  <c r="AC3" i="7"/>
  <c r="Z3" i="7"/>
  <c r="Y3" i="7"/>
  <c r="S3" i="7"/>
  <c r="R3" i="7"/>
  <c r="O3" i="7"/>
  <c r="N3" i="7"/>
  <c r="K3" i="7"/>
  <c r="J3" i="7"/>
  <c r="AD2" i="7"/>
  <c r="AC2" i="7"/>
  <c r="Z2" i="7"/>
  <c r="Y2" i="7"/>
  <c r="S2" i="7"/>
  <c r="R2" i="7"/>
  <c r="O2" i="7"/>
  <c r="N2" i="7"/>
  <c r="K2" i="7"/>
  <c r="J2" i="7"/>
  <c r="AA18" i="7" l="1"/>
  <c r="AA58" i="7"/>
  <c r="T32" i="7"/>
  <c r="AE46" i="7"/>
  <c r="T58" i="7"/>
  <c r="P20" i="7"/>
  <c r="T25" i="7"/>
  <c r="AA26" i="7"/>
  <c r="AE58" i="7"/>
  <c r="AA59" i="7"/>
  <c r="T60" i="7"/>
  <c r="AA63" i="7"/>
  <c r="P65" i="7"/>
  <c r="L66" i="7"/>
  <c r="AE66" i="7"/>
  <c r="P67" i="7"/>
  <c r="AA67" i="7"/>
  <c r="AE31" i="7"/>
  <c r="L33" i="7"/>
  <c r="P34" i="7"/>
  <c r="AA34" i="7"/>
  <c r="AA40" i="7"/>
  <c r="L41" i="7"/>
  <c r="P42" i="7"/>
  <c r="L47" i="7"/>
  <c r="T47" i="7"/>
  <c r="AA52" i="7"/>
  <c r="T53" i="7"/>
  <c r="AE53" i="7"/>
  <c r="L55" i="7"/>
  <c r="T55" i="7"/>
  <c r="T57" i="7"/>
  <c r="AA2" i="7"/>
  <c r="AA6" i="7"/>
  <c r="L9" i="7"/>
  <c r="AA12" i="7"/>
  <c r="AE13" i="7"/>
  <c r="L15" i="7"/>
  <c r="T15" i="7"/>
  <c r="AA16" i="7"/>
  <c r="L17" i="7"/>
  <c r="P33" i="7"/>
  <c r="L34" i="7"/>
  <c r="T36" i="7"/>
  <c r="P39" i="7"/>
  <c r="AA39" i="7"/>
  <c r="T40" i="7"/>
  <c r="P45" i="7"/>
  <c r="AE63" i="7"/>
  <c r="L65" i="7"/>
  <c r="AA17" i="7"/>
  <c r="L18" i="7"/>
  <c r="T18" i="7"/>
  <c r="AA42" i="7"/>
  <c r="P44" i="7"/>
  <c r="P49" i="7"/>
  <c r="P53" i="7"/>
  <c r="T39" i="7"/>
  <c r="AE45" i="7"/>
  <c r="AA55" i="7"/>
  <c r="P57" i="7"/>
  <c r="T67" i="7"/>
  <c r="AE4" i="7"/>
  <c r="AA5" i="7"/>
  <c r="L29" i="7"/>
  <c r="AA30" i="7"/>
  <c r="T31" i="7"/>
  <c r="L38" i="7"/>
  <c r="P52" i="7"/>
  <c r="L62" i="7"/>
  <c r="L4" i="7"/>
  <c r="P7" i="7"/>
  <c r="L8" i="7"/>
  <c r="AE14" i="7"/>
  <c r="AA22" i="7"/>
  <c r="L2" i="7"/>
  <c r="K68" i="7"/>
  <c r="T3" i="7"/>
  <c r="AE5" i="7"/>
  <c r="T11" i="7"/>
  <c r="P12" i="7"/>
  <c r="L19" i="7"/>
  <c r="L26" i="7"/>
  <c r="AE33" i="7"/>
  <c r="AE42" i="7"/>
  <c r="T44" i="7"/>
  <c r="T50" i="7"/>
  <c r="AE50" i="7"/>
  <c r="L52" i="7"/>
  <c r="T52" i="7"/>
  <c r="AE59" i="7"/>
  <c r="P60" i="7"/>
  <c r="T61" i="7"/>
  <c r="AE61" i="7"/>
  <c r="T64" i="7"/>
  <c r="P4" i="7"/>
  <c r="AA4" i="7"/>
  <c r="L5" i="7"/>
  <c r="T8" i="7"/>
  <c r="P13" i="7"/>
  <c r="L14" i="7"/>
  <c r="P16" i="7"/>
  <c r="AE17" i="7"/>
  <c r="L21" i="7"/>
  <c r="T21" i="7"/>
  <c r="AE21" i="7"/>
  <c r="T26" i="7"/>
  <c r="AE27" i="7"/>
  <c r="P28" i="7"/>
  <c r="T29" i="7"/>
  <c r="AE29" i="7"/>
  <c r="AA37" i="7"/>
  <c r="AE39" i="7"/>
  <c r="AA47" i="7"/>
  <c r="L48" i="7"/>
  <c r="T48" i="7"/>
  <c r="AE49" i="7"/>
  <c r="AA50" i="7"/>
  <c r="L51" i="7"/>
  <c r="T54" i="7"/>
  <c r="AE54" i="7"/>
  <c r="L56" i="7"/>
  <c r="T56" i="7"/>
  <c r="AE56" i="7"/>
  <c r="L59" i="7"/>
  <c r="AE64" i="7"/>
  <c r="P66" i="7"/>
  <c r="AA66" i="7"/>
  <c r="AE67" i="7"/>
  <c r="AE7" i="7"/>
  <c r="P8" i="7"/>
  <c r="L12" i="7"/>
  <c r="P14" i="7"/>
  <c r="P17" i="7"/>
  <c r="L22" i="7"/>
  <c r="T22" i="7"/>
  <c r="AE22" i="7"/>
  <c r="P24" i="7"/>
  <c r="L25" i="7"/>
  <c r="T35" i="7"/>
  <c r="AE38" i="7"/>
  <c r="AE41" i="7"/>
  <c r="T43" i="7"/>
  <c r="AA46" i="7"/>
  <c r="L58" i="7"/>
  <c r="L61" i="7"/>
  <c r="AA62" i="7"/>
  <c r="T63" i="7"/>
  <c r="L27" i="7"/>
  <c r="L30" i="7"/>
  <c r="AE34" i="7"/>
  <c r="P35" i="7"/>
  <c r="AA35" i="7"/>
  <c r="L37" i="7"/>
  <c r="AE37" i="7"/>
  <c r="P38" i="7"/>
  <c r="AA41" i="7"/>
  <c r="L42" i="7"/>
  <c r="P43" i="7"/>
  <c r="AA43" i="7"/>
  <c r="L44" i="7"/>
  <c r="AA44" i="7"/>
  <c r="L46" i="7"/>
  <c r="P48" i="7"/>
  <c r="AA51" i="7"/>
  <c r="AA54" i="7"/>
  <c r="P56" i="7"/>
  <c r="L57" i="7"/>
  <c r="AE60" i="7"/>
  <c r="P61" i="7"/>
  <c r="T62" i="7"/>
  <c r="AE62" i="7"/>
  <c r="P63" i="7"/>
  <c r="T65" i="7"/>
  <c r="AE8" i="7"/>
  <c r="AA14" i="7"/>
  <c r="T27" i="7"/>
  <c r="P40" i="7"/>
  <c r="L53" i="7"/>
  <c r="P5" i="7"/>
  <c r="T7" i="7"/>
  <c r="P11" i="7"/>
  <c r="AA11" i="7"/>
  <c r="AA20" i="7"/>
  <c r="L24" i="7"/>
  <c r="T24" i="7"/>
  <c r="T33" i="7"/>
  <c r="AE36" i="7"/>
  <c r="P37" i="7"/>
  <c r="P46" i="7"/>
  <c r="AA49" i="7"/>
  <c r="L50" i="7"/>
  <c r="S68" i="7"/>
  <c r="P10" i="7"/>
  <c r="AA10" i="7"/>
  <c r="AA15" i="7"/>
  <c r="L20" i="7"/>
  <c r="L23" i="7"/>
  <c r="T23" i="7"/>
  <c r="T28" i="7"/>
  <c r="AE32" i="7"/>
  <c r="AE35" i="7"/>
  <c r="P36" i="7"/>
  <c r="P41" i="7"/>
  <c r="AA45" i="7"/>
  <c r="AA48" i="7"/>
  <c r="L49" i="7"/>
  <c r="L54" i="7"/>
  <c r="T59" i="7"/>
  <c r="AE65" i="7"/>
  <c r="N68" i="7"/>
  <c r="P3" i="7"/>
  <c r="AA3" i="7"/>
  <c r="T6" i="7"/>
  <c r="AE6" i="7"/>
  <c r="T10" i="7"/>
  <c r="L11" i="7"/>
  <c r="L13" i="7"/>
  <c r="T13" i="7"/>
  <c r="T14" i="7"/>
  <c r="AE16" i="7"/>
  <c r="T17" i="7"/>
  <c r="T19" i="7"/>
  <c r="AE19" i="7"/>
  <c r="AE20" i="7"/>
  <c r="P23" i="7"/>
  <c r="AE23" i="7"/>
  <c r="AE25" i="7"/>
  <c r="P26" i="7"/>
  <c r="P27" i="7"/>
  <c r="AA29" i="7"/>
  <c r="P30" i="7"/>
  <c r="P32" i="7"/>
  <c r="AA32" i="7"/>
  <c r="AA33" i="7"/>
  <c r="L36" i="7"/>
  <c r="AA36" i="7"/>
  <c r="AA38" i="7"/>
  <c r="L39" i="7"/>
  <c r="L40" i="7"/>
  <c r="T42" i="7"/>
  <c r="L43" i="7"/>
  <c r="L45" i="7"/>
  <c r="T45" i="7"/>
  <c r="T46" i="7"/>
  <c r="AE48" i="7"/>
  <c r="T49" i="7"/>
  <c r="T51" i="7"/>
  <c r="AE51" i="7"/>
  <c r="AE52" i="7"/>
  <c r="P55" i="7"/>
  <c r="AE55" i="7"/>
  <c r="AE57" i="7"/>
  <c r="P58" i="7"/>
  <c r="P59" i="7"/>
  <c r="AA61" i="7"/>
  <c r="P62" i="7"/>
  <c r="P64" i="7"/>
  <c r="AA64" i="7"/>
  <c r="AA65" i="7"/>
  <c r="O68" i="7"/>
  <c r="Z68" i="7"/>
  <c r="L3" i="7"/>
  <c r="T4" i="7"/>
  <c r="P6" i="7"/>
  <c r="AA7" i="7"/>
  <c r="AE11" i="7"/>
  <c r="AE12" i="7"/>
  <c r="P15" i="7"/>
  <c r="AE15" i="7"/>
  <c r="P18" i="7"/>
  <c r="P19" i="7"/>
  <c r="AA21" i="7"/>
  <c r="P22" i="7"/>
  <c r="AA24" i="7"/>
  <c r="AA25" i="7"/>
  <c r="L28" i="7"/>
  <c r="AA28" i="7"/>
  <c r="L31" i="7"/>
  <c r="L32" i="7"/>
  <c r="T34" i="7"/>
  <c r="L35" i="7"/>
  <c r="T37" i="7"/>
  <c r="T38" i="7"/>
  <c r="AE40" i="7"/>
  <c r="T41" i="7"/>
  <c r="AE43" i="7"/>
  <c r="AE44" i="7"/>
  <c r="P47" i="7"/>
  <c r="AE47" i="7"/>
  <c r="P50" i="7"/>
  <c r="P51" i="7"/>
  <c r="AA53" i="7"/>
  <c r="P54" i="7"/>
  <c r="AA56" i="7"/>
  <c r="AA57" i="7"/>
  <c r="L60" i="7"/>
  <c r="AA60" i="7"/>
  <c r="L63" i="7"/>
  <c r="L64" i="7"/>
  <c r="T66" i="7"/>
  <c r="L67" i="7"/>
  <c r="J68" i="7"/>
  <c r="AC68" i="7"/>
  <c r="P2" i="7"/>
  <c r="AD68" i="7"/>
  <c r="R68" i="7"/>
  <c r="AE2" i="7"/>
  <c r="AE3" i="7"/>
  <c r="T5" i="7"/>
  <c r="L7" i="7"/>
  <c r="AA8" i="7"/>
  <c r="T2" i="7"/>
  <c r="Y68" i="7"/>
  <c r="AA68" i="7" l="1"/>
  <c r="P68" i="7"/>
  <c r="L68" i="7"/>
  <c r="L70" i="7" s="1"/>
  <c r="T68" i="7"/>
  <c r="AE68" i="7"/>
  <c r="C12" i="8" l="1"/>
  <c r="C10" i="8" l="1"/>
  <c r="J83" i="8" l="1"/>
  <c r="J59" i="8" l="1"/>
  <c r="J82" i="8"/>
  <c r="K68" i="8" s="1"/>
  <c r="K66" i="8"/>
  <c r="K67" i="8"/>
  <c r="K69" i="8"/>
  <c r="K70" i="8"/>
  <c r="K73" i="8"/>
  <c r="K65" i="8"/>
  <c r="J58" i="8"/>
  <c r="K5" i="8" s="1"/>
  <c r="K78" i="8"/>
  <c r="K76" i="8"/>
  <c r="K79" i="8"/>
  <c r="K77" i="8"/>
  <c r="K72" i="8"/>
  <c r="K75" i="8"/>
  <c r="K71" i="8"/>
  <c r="K74" i="8"/>
  <c r="K11" i="8" l="1"/>
  <c r="K25" i="8"/>
  <c r="K49" i="8"/>
  <c r="K10" i="8"/>
  <c r="K16" i="8"/>
  <c r="K12" i="8"/>
  <c r="K51" i="8"/>
  <c r="K19" i="8"/>
  <c r="K9" i="8"/>
  <c r="K23" i="8"/>
  <c r="K28" i="8"/>
  <c r="K31" i="8"/>
  <c r="K27" i="8"/>
  <c r="K29" i="8"/>
  <c r="K42" i="8"/>
  <c r="K45" i="8"/>
  <c r="K36" i="8"/>
  <c r="K8" i="8"/>
  <c r="K82" i="8"/>
  <c r="K37" i="8"/>
  <c r="K41" i="8"/>
  <c r="K50" i="8"/>
  <c r="K21" i="8"/>
  <c r="K44" i="8"/>
  <c r="K55" i="8"/>
  <c r="K46" i="8"/>
  <c r="K15" i="8"/>
  <c r="K34" i="8"/>
  <c r="K24" i="8"/>
  <c r="K40" i="8"/>
  <c r="K14" i="8"/>
  <c r="K20" i="8"/>
  <c r="K32" i="8"/>
  <c r="K53" i="8"/>
  <c r="K52" i="8"/>
  <c r="K17" i="8"/>
  <c r="K30" i="8"/>
  <c r="K43" i="8"/>
  <c r="K54" i="8"/>
  <c r="K18" i="8"/>
  <c r="K22" i="8"/>
  <c r="K39" i="8"/>
  <c r="K13" i="8"/>
  <c r="K7" i="8"/>
  <c r="K35" i="8"/>
  <c r="K48" i="8"/>
  <c r="K6" i="8"/>
  <c r="K33" i="8"/>
  <c r="K38" i="8"/>
  <c r="K47" i="8"/>
  <c r="K26" i="8"/>
  <c r="K58" i="8" l="1"/>
  <c r="C9" i="8" l="1"/>
  <c r="C27" i="8"/>
  <c r="C44" i="8"/>
  <c r="C38" i="8"/>
  <c r="C34" i="8"/>
  <c r="C66" i="8"/>
  <c r="C67" i="8"/>
  <c r="C68" i="8"/>
  <c r="C69" i="8"/>
  <c r="C70" i="8"/>
  <c r="C71" i="8"/>
  <c r="C72" i="8"/>
  <c r="C73" i="8"/>
  <c r="C75" i="8"/>
  <c r="C76" i="8"/>
  <c r="C77" i="8"/>
  <c r="C78" i="8"/>
  <c r="C79" i="8"/>
  <c r="C5" i="8"/>
  <c r="C6" i="8"/>
  <c r="C7" i="8"/>
  <c r="C65" i="8"/>
  <c r="C8" i="8"/>
  <c r="C11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9" i="8"/>
  <c r="C30" i="8"/>
  <c r="C31" i="8"/>
  <c r="C32" i="8"/>
  <c r="C33" i="8"/>
  <c r="C35" i="8"/>
  <c r="C36" i="8"/>
  <c r="C39" i="8"/>
  <c r="C42" i="8"/>
  <c r="C43" i="8"/>
  <c r="C45" i="8"/>
  <c r="C46" i="8"/>
  <c r="C47" i="8"/>
  <c r="C48" i="8"/>
  <c r="C49" i="8"/>
  <c r="C50" i="8"/>
  <c r="C51" i="8"/>
  <c r="C55" i="8"/>
  <c r="C53" i="8"/>
  <c r="C40" i="8"/>
  <c r="C52" i="8"/>
  <c r="F82" i="8" l="1"/>
  <c r="G66" i="8" s="1"/>
  <c r="C41" i="8"/>
  <c r="G74" i="8"/>
  <c r="G77" i="8" l="1"/>
  <c r="G67" i="8"/>
  <c r="G78" i="8"/>
  <c r="G76" i="8"/>
  <c r="G65" i="8"/>
  <c r="G70" i="8"/>
  <c r="G72" i="8"/>
  <c r="G71" i="8"/>
  <c r="G75" i="8"/>
  <c r="G68" i="8"/>
  <c r="G69" i="8"/>
  <c r="G73" i="8"/>
  <c r="G79" i="8"/>
  <c r="G82" i="8" l="1"/>
  <c r="F58" i="8" l="1"/>
  <c r="F59" i="8"/>
  <c r="F83" i="8"/>
  <c r="G18" i="8" l="1"/>
  <c r="G6" i="8"/>
  <c r="G23" i="8"/>
  <c r="G55" i="8"/>
  <c r="G26" i="8"/>
  <c r="G40" i="8"/>
  <c r="G21" i="8"/>
  <c r="G36" i="8"/>
  <c r="G11" i="8"/>
  <c r="G29" i="8"/>
  <c r="G49" i="8"/>
  <c r="G39" i="8"/>
  <c r="G9" i="8"/>
  <c r="G8" i="8"/>
  <c r="G32" i="8"/>
  <c r="G31" i="8"/>
  <c r="G7" i="8"/>
  <c r="G25" i="8"/>
  <c r="G51" i="8"/>
  <c r="G13" i="8"/>
  <c r="G33" i="8"/>
  <c r="G52" i="8"/>
  <c r="G12" i="8"/>
  <c r="G16" i="8"/>
  <c r="G45" i="8"/>
  <c r="G5" i="8"/>
  <c r="G15" i="8"/>
  <c r="G43" i="8"/>
  <c r="G14" i="8"/>
  <c r="G30" i="8"/>
  <c r="G50" i="8"/>
  <c r="G20" i="8"/>
  <c r="G42" i="8"/>
  <c r="G10" i="8"/>
  <c r="G19" i="8"/>
  <c r="G48" i="8"/>
  <c r="G22" i="8"/>
  <c r="G47" i="8"/>
  <c r="G17" i="8"/>
  <c r="G35" i="8"/>
  <c r="G24" i="8"/>
  <c r="G46" i="8"/>
  <c r="G37" i="8"/>
  <c r="G41" i="8"/>
  <c r="G28" i="8"/>
  <c r="G44" i="8"/>
  <c r="G34" i="8"/>
  <c r="G27" i="8"/>
  <c r="G53" i="8"/>
  <c r="G54" i="8"/>
  <c r="G38" i="8"/>
  <c r="G58" i="8" l="1"/>
  <c r="L1" i="8" l="1"/>
  <c r="L61" i="8" s="1"/>
  <c r="H1" i="8"/>
  <c r="H61" i="8" s="1"/>
  <c r="L85" i="8" l="1"/>
  <c r="H85" i="8"/>
  <c r="H35" i="8"/>
  <c r="H5" i="8"/>
  <c r="H32" i="8"/>
  <c r="H54" i="8"/>
  <c r="H17" i="8"/>
  <c r="H45" i="8"/>
  <c r="H29" i="8"/>
  <c r="H47" i="8"/>
  <c r="H16" i="8"/>
  <c r="H11" i="8"/>
  <c r="H22" i="8"/>
  <c r="H12" i="8"/>
  <c r="H36" i="8"/>
  <c r="H53" i="8"/>
  <c r="H48" i="8"/>
  <c r="H49" i="8"/>
  <c r="H27" i="8"/>
  <c r="H19" i="8"/>
  <c r="H52" i="8"/>
  <c r="H40" i="8"/>
  <c r="H34" i="8"/>
  <c r="H10" i="8"/>
  <c r="H33" i="8"/>
  <c r="H26" i="8"/>
  <c r="H13" i="8"/>
  <c r="H55" i="8"/>
  <c r="H44" i="8"/>
  <c r="H21" i="8"/>
  <c r="H28" i="8"/>
  <c r="H42" i="8"/>
  <c r="H25" i="8"/>
  <c r="H6" i="8"/>
  <c r="H41" i="8"/>
  <c r="H20" i="8"/>
  <c r="H7" i="8"/>
  <c r="H18" i="8"/>
  <c r="H50" i="8"/>
  <c r="H31" i="8"/>
  <c r="H30" i="8"/>
  <c r="H51" i="8"/>
  <c r="H23" i="8"/>
  <c r="H37" i="8"/>
  <c r="H14" i="8"/>
  <c r="H8" i="8"/>
  <c r="H38" i="8"/>
  <c r="H46" i="8"/>
  <c r="H43" i="8"/>
  <c r="H9" i="8"/>
  <c r="H24" i="8"/>
  <c r="H15" i="8"/>
  <c r="H39" i="8"/>
  <c r="H66" i="8"/>
  <c r="H77" i="8"/>
  <c r="H67" i="8"/>
  <c r="H74" i="8"/>
  <c r="H69" i="8"/>
  <c r="H72" i="8"/>
  <c r="H70" i="8"/>
  <c r="H68" i="8"/>
  <c r="H78" i="8"/>
  <c r="H73" i="8"/>
  <c r="H76" i="8"/>
  <c r="H79" i="8"/>
  <c r="H65" i="8"/>
  <c r="H75" i="8"/>
  <c r="H71" i="8"/>
  <c r="L65" i="8"/>
  <c r="L78" i="8"/>
  <c r="L67" i="8"/>
  <c r="L66" i="8"/>
  <c r="L68" i="8"/>
  <c r="L79" i="8"/>
  <c r="L74" i="8"/>
  <c r="L76" i="8"/>
  <c r="L72" i="8"/>
  <c r="L75" i="8"/>
  <c r="L69" i="8"/>
  <c r="L77" i="8"/>
  <c r="L73" i="8"/>
  <c r="L71" i="8"/>
  <c r="L70" i="8"/>
  <c r="L19" i="8"/>
  <c r="L49" i="8"/>
  <c r="L9" i="8"/>
  <c r="L31" i="8"/>
  <c r="L8" i="8"/>
  <c r="L37" i="8"/>
  <c r="L29" i="8"/>
  <c r="L51" i="8"/>
  <c r="L36" i="8"/>
  <c r="L28" i="8"/>
  <c r="L5" i="8"/>
  <c r="L42" i="8"/>
  <c r="L23" i="8"/>
  <c r="L11" i="8"/>
  <c r="L10" i="8"/>
  <c r="L25" i="8"/>
  <c r="L12" i="8"/>
  <c r="L27" i="8"/>
  <c r="L45" i="8"/>
  <c r="L16" i="8"/>
  <c r="L38" i="8"/>
  <c r="L30" i="8"/>
  <c r="L50" i="8"/>
  <c r="L26" i="8"/>
  <c r="L54" i="8"/>
  <c r="L46" i="8"/>
  <c r="L32" i="8"/>
  <c r="L13" i="8"/>
  <c r="L14" i="8"/>
  <c r="L47" i="8"/>
  <c r="L21" i="8"/>
  <c r="L35" i="8"/>
  <c r="L18" i="8"/>
  <c r="L6" i="8"/>
  <c r="L17" i="8"/>
  <c r="L44" i="8"/>
  <c r="L15" i="8"/>
  <c r="L22" i="8"/>
  <c r="L24" i="8"/>
  <c r="L53" i="8"/>
  <c r="L20" i="8"/>
  <c r="L33" i="8"/>
  <c r="L43" i="8"/>
  <c r="L41" i="8"/>
  <c r="L34" i="8"/>
  <c r="L55" i="8"/>
  <c r="L39" i="8"/>
  <c r="L40" i="8"/>
  <c r="L7" i="8"/>
  <c r="L48" i="8"/>
  <c r="L52" i="8"/>
  <c r="H82" i="8" l="1"/>
  <c r="H58" i="8"/>
  <c r="L58" i="8"/>
  <c r="L82" i="8"/>
</calcChain>
</file>

<file path=xl/comments1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comments2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sharedStrings.xml><?xml version="1.0" encoding="utf-8"?>
<sst xmlns="http://schemas.openxmlformats.org/spreadsheetml/2006/main" count="462" uniqueCount="171">
  <si>
    <t>Inpatient Pool</t>
  </si>
  <si>
    <t>Outpatient Pool</t>
  </si>
  <si>
    <t>Medicaid Prov ID</t>
  </si>
  <si>
    <t>Hosp Name</t>
  </si>
  <si>
    <t>Use DRG UPL Not Cost</t>
  </si>
  <si>
    <t>Hospital Class</t>
  </si>
  <si>
    <t>Taxed</t>
  </si>
  <si>
    <t>Medicaid IP Payments</t>
  </si>
  <si>
    <t>Inpatient Pro Rata Share</t>
  </si>
  <si>
    <t>Inpatient Hospital Access Payment</t>
  </si>
  <si>
    <t>Medicaid OP Payments</t>
  </si>
  <si>
    <t>Outpatient Pro Rata Share</t>
  </si>
  <si>
    <t>Outpatient Hospital Access Payments</t>
  </si>
  <si>
    <t>Private Taxed</t>
  </si>
  <si>
    <t>200439230A</t>
  </si>
  <si>
    <t>100696610B</t>
  </si>
  <si>
    <t>200102450A</t>
  </si>
  <si>
    <t>BAILEY MEDICAL CENTER LLC</t>
  </si>
  <si>
    <t>200573000A</t>
  </si>
  <si>
    <t>BRISTOW ENDEAVOR HEALTHCARE, LLC</t>
  </si>
  <si>
    <t>100701410A</t>
  </si>
  <si>
    <t>BROOKHAVEN HOSPITAL</t>
  </si>
  <si>
    <t>No</t>
  </si>
  <si>
    <t>200085660H</t>
  </si>
  <si>
    <t>100700010G</t>
  </si>
  <si>
    <t>CLINTON HMA LLC</t>
  </si>
  <si>
    <t>100699410A</t>
  </si>
  <si>
    <t>GREAT PLAINS REGIONAL MEDICAL CENTER</t>
  </si>
  <si>
    <t>200045700C</t>
  </si>
  <si>
    <t>HENRYETTA MEDICAL CENTER</t>
  </si>
  <si>
    <t>200435950A</t>
  </si>
  <si>
    <t>200044190A</t>
  </si>
  <si>
    <t>200044210A</t>
  </si>
  <si>
    <t>HILLCREST MEDICAL CENTER</t>
  </si>
  <si>
    <t>100806400C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</si>
  <si>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</si>
  <si>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</si>
  <si>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</si>
  <si>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</si>
  <si>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</si>
  <si>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</si>
  <si>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</si>
  <si>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</si>
  <si>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100699440A</t>
  </si>
  <si>
    <t>100700200A</t>
  </si>
  <si>
    <t>INTEGRIS SOUTHWEST MEDICAL</t>
  </si>
  <si>
    <t>100699490A</t>
  </si>
  <si>
    <t>JANE PHILLIPS EP HSP</t>
  </si>
  <si>
    <t>100699420A</t>
  </si>
  <si>
    <t>100700380P</t>
  </si>
  <si>
    <t>200735850A</t>
  </si>
  <si>
    <t>100700030A</t>
  </si>
  <si>
    <t>100699390A</t>
  </si>
  <si>
    <t>MERCY HEALTH CENTER</t>
  </si>
  <si>
    <t>200509290A</t>
  </si>
  <si>
    <t>MERCY HOSPITAL ADA, INC.</t>
  </si>
  <si>
    <t>100262320C</t>
  </si>
  <si>
    <t>200320810D</t>
  </si>
  <si>
    <t>MERCY HOSPITAL EL RENO INC</t>
  </si>
  <si>
    <t>200479750A</t>
  </si>
  <si>
    <t>MERCY REHABILITATION HOSPITAL, LLC</t>
  </si>
  <si>
    <t>100700490A</t>
  </si>
  <si>
    <t>200242900A</t>
  </si>
  <si>
    <t>100738360L</t>
  </si>
  <si>
    <t>100701680L</t>
  </si>
  <si>
    <t>100699570A</t>
  </si>
  <si>
    <t>SAINT FRANCIS HOSPITAL</t>
  </si>
  <si>
    <t>200031310A</t>
  </si>
  <si>
    <t>SAINT FRANCIS HOSPITAL SOUTH</t>
  </si>
  <si>
    <t>200702430B</t>
  </si>
  <si>
    <t>200700900A</t>
  </si>
  <si>
    <t>200196450C</t>
  </si>
  <si>
    <t>SEMINOLE HMA LLC</t>
  </si>
  <si>
    <t>200006820Z</t>
  </si>
  <si>
    <t>100697950B</t>
  </si>
  <si>
    <t>SOUTHWESTERN MEDICAL CENTER</t>
  </si>
  <si>
    <t>100699540A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</si>
  <si>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</si>
  <si>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</si>
  <si>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</si>
  <si>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</si>
  <si>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</si>
  <si>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</si>
  <si>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</si>
  <si>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</si>
  <si>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100740840B</t>
  </si>
  <si>
    <t>200006260A</t>
  </si>
  <si>
    <t>TULSA SPINE HOSPITAL</t>
  </si>
  <si>
    <t>200028650A</t>
  </si>
  <si>
    <t>VALIR REHABILITATION HOSPITAL OF OKC</t>
  </si>
  <si>
    <t>200673510G</t>
  </si>
  <si>
    <t>WILLOW CREST HOSPITAL</t>
  </si>
  <si>
    <t>200019120A</t>
  </si>
  <si>
    <t>WOODWARD HEALTH SYSTEM LLC</t>
  </si>
  <si>
    <t>Inpatient Private Pool</t>
  </si>
  <si>
    <t>Outpatient Private Pool</t>
  </si>
  <si>
    <t>NSGO Taxed</t>
  </si>
  <si>
    <t>200668710A</t>
  </si>
  <si>
    <t>100700720A</t>
  </si>
  <si>
    <t>CHOCTAW MEMORIAL HOSPITAL</t>
  </si>
  <si>
    <t>100749570S</t>
  </si>
  <si>
    <t>100700880A</t>
  </si>
  <si>
    <t>ELKVIEW GEN HSP</t>
  </si>
  <si>
    <t>100700820A</t>
  </si>
  <si>
    <t>GRADY MEMORIAL HOSPITAL</t>
  </si>
  <si>
    <t>100699350A</t>
  </si>
  <si>
    <t>JACKSON CO MEM HSP</t>
  </si>
  <si>
    <t>100710530D</t>
  </si>
  <si>
    <t>MCALESTER REGIONAL</t>
  </si>
  <si>
    <t>100700690A</t>
  </si>
  <si>
    <t>NORMAN REGIONAL HOSPITAL</t>
  </si>
  <si>
    <t>100700680A</t>
  </si>
  <si>
    <t>NORTHEASTERN HEALTH SYSTEM</t>
  </si>
  <si>
    <t>100699900A</t>
  </si>
  <si>
    <t>PURCELL MUNICIPAL HOSPITAL</t>
  </si>
  <si>
    <t>100700770A</t>
  </si>
  <si>
    <t>PUSHMATAHA HSP</t>
  </si>
  <si>
    <t>100700190A</t>
  </si>
  <si>
    <t>SEQUOYAH COUNTY CITY OF SALLISAW HOSPITAL AUTHORIT</t>
  </si>
  <si>
    <t>100699950A</t>
  </si>
  <si>
    <t>STILLWATER MEDICAL CENTER</t>
  </si>
  <si>
    <t>200100890B</t>
  </si>
  <si>
    <t>WAGONER COMMUNITY HOSPITAL</t>
  </si>
  <si>
    <t>Inpatient NSGO Pool</t>
  </si>
  <si>
    <t>Outpatient NSGO Pool</t>
  </si>
  <si>
    <t xml:space="preserve"> 1.4% Withhold </t>
  </si>
  <si>
    <t>AHS SOUTHCREST HOSPITAL, LLC</t>
  </si>
  <si>
    <t>ALLIANCEHEALTH DURANT</t>
  </si>
  <si>
    <t>BLACKWELL REGIONAL HOSPITAL</t>
  </si>
  <si>
    <t>CEDAR RIDGE PSYCHIATRIC HOSPITAL</t>
  </si>
  <si>
    <t>COMANCHE CO MEM HSP</t>
  </si>
  <si>
    <t>HILLCREST HOSPITAL CLAREMORE</t>
  </si>
  <si>
    <t>HILLCREST HOSPITAL CUSHING</t>
  </si>
  <si>
    <t>HILLCREST HOSPITAL PRYOR</t>
  </si>
  <si>
    <t>INTEGRIS BAPTIST MEDICAL C</t>
  </si>
  <si>
    <t>INTEGRIS MIAMI HOSPITAL</t>
  </si>
  <si>
    <t>KAY COUNTY OKLAHOMA HOSPITAL</t>
  </si>
  <si>
    <t>LAUREATE PSYCHIATRIC CLINIC &amp; HOSPITAL INC</t>
  </si>
  <si>
    <t>MEMORIAL HOSPITAL</t>
  </si>
  <si>
    <t>MERCY HOSPITAL ARDMORE</t>
  </si>
  <si>
    <t>MIDWEST REGIONAL MEDICAL</t>
  </si>
  <si>
    <t>OKLAHOMA STATE UNIVERSITY MEDICAL TRUST</t>
  </si>
  <si>
    <t>PARKSIDE PSYCHIATRIC HOSPITAL &amp; CLINIC</t>
  </si>
  <si>
    <t>ROLLING HILLS HOSPITAL, LLC</t>
  </si>
  <si>
    <t>SAINT FRANCIS HOSPITAL VINITA</t>
  </si>
  <si>
    <t>SHADOW MOUNTAIN BEHAVIORAL HEALTH SYSTEM, INC</t>
  </si>
  <si>
    <t>Effective Jan 2019</t>
  </si>
  <si>
    <t xml:space="preserve">Inpatient CY2018SHOPP Allocation (Jan-Mar 2019) </t>
  </si>
  <si>
    <t xml:space="preserve"> Outpatient CY2018 SHOPP Allocation (Jan-Mar 2019) </t>
  </si>
  <si>
    <t xml:space="preserve">Total CY2019 SHOPP Allocation (Jan-Mar 2019) </t>
  </si>
  <si>
    <t>Inpatient CY2019 SHOPP Allocation (Apr-June 2019)</t>
  </si>
  <si>
    <t xml:space="preserve"> Outpatient CY2019 SHOPP Allocation (Apr-June 2019)</t>
  </si>
  <si>
    <t>Total CY2019 SHOPP Allocation (Apr-June 2019)</t>
  </si>
  <si>
    <t>Inpatient CY2019 SHOPP Allocation (July-Sept 2019)</t>
  </si>
  <si>
    <t xml:space="preserve"> Outpatient CY2019 SHOPP Allocation (July-Sept 2019)</t>
  </si>
  <si>
    <t>Total CY2019 SHOPP Allocation (July-Sept 2019)</t>
  </si>
  <si>
    <t xml:space="preserve">Oct 2019 (FMAP Change) </t>
  </si>
  <si>
    <t>Inpatient CY2019 SHOPP Allocation (Oct-Dec 2019)</t>
  </si>
  <si>
    <t xml:space="preserve"> Outpatient CY2019 SHOPP Allocation (Oct-Dec 2019)</t>
  </si>
  <si>
    <t xml:space="preserve"> Total CY2019 SHOPP Allocation (Oct-Dec 2019)</t>
  </si>
  <si>
    <t>Inpatient CY2019 SHOPP Allocation 1.4% Withhold</t>
  </si>
  <si>
    <t xml:space="preserve"> Outpatient CY2019 SHOPP Allocation  1.4% Withhold</t>
  </si>
  <si>
    <t>SSM HEALTH ST. ANTHONY HOSPITAL-OKC</t>
  </si>
  <si>
    <t>SSM HEALTH ST. ANTHONY HOSPITAL-SHAWNEE</t>
  </si>
  <si>
    <t>200417790W</t>
  </si>
  <si>
    <t>PERRY MEMORIAL HOSPITAL</t>
  </si>
  <si>
    <t>SAINT FRANCIS HOSPITAL MUSKOGEE INC</t>
  </si>
  <si>
    <t>Updated Inpatient Hospital Access Payment</t>
  </si>
  <si>
    <t>Updated Outpatient Hospital Access Payments</t>
  </si>
  <si>
    <t>100700120A</t>
  </si>
  <si>
    <t>DUNCAN REGIONAL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</si>
</sst>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MS Sans Serif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name val="Helv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14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43" fontId="9" fillId="0" borderId="0" applyFont="0" applyFill="0" applyBorder="0" applyAlignment="0" applyProtection="0"/>
    <xf numFmtId="0" fontId="6" fillId="0" borderId="0"/>
    <xf numFmtId="0" fontId="4" fillId="0" borderId="0"/>
    <xf numFmtId="9" fontId="9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8" fillId="0" borderId="0"/>
    <xf numFmtId="0" fontId="14" fillId="0" borderId="0"/>
    <xf numFmtId="0" fontId="6" fillId="0" borderId="0"/>
    <xf numFmtId="0" fontId="6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24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7" fillId="0" borderId="0" xfId="2" applyFont="1" applyBorder="1"/>
    <xf numFmtId="164" fontId="7" fillId="0" borderId="0" xfId="4" applyNumberFormat="1" applyFont="1" applyFill="1" applyBorder="1"/>
    <xf numFmtId="164" fontId="7" fillId="0" borderId="0" xfId="4" applyNumberFormat="1" applyFont="1" applyBorder="1"/>
    <xf numFmtId="10" fontId="10" fillId="0" borderId="0" xfId="2" applyNumberFormat="1" applyFont="1" applyFill="1" applyBorder="1" applyAlignment="1">
      <alignment horizontal="center" wrapText="1"/>
    </xf>
    <xf numFmtId="0" fontId="10" fillId="15" borderId="0" xfId="2" applyFont="1" applyFill="1" applyBorder="1"/>
    <xf numFmtId="43" fontId="10" fillId="15" borderId="0" xfId="2" applyNumberFormat="1" applyFont="1" applyFill="1" applyBorder="1"/>
    <xf numFmtId="0" fontId="10" fillId="16" borderId="2" xfId="2" applyFont="1" applyFill="1" applyBorder="1" applyAlignment="1">
      <alignment horizontal="center" wrapText="1"/>
    </xf>
    <xf numFmtId="164" fontId="10" fillId="16" borderId="2" xfId="4" applyNumberFormat="1" applyFont="1" applyFill="1" applyBorder="1" applyAlignment="1">
      <alignment horizontal="center" wrapText="1"/>
    </xf>
    <xf numFmtId="0" fontId="10" fillId="0" borderId="0" xfId="2" applyFont="1" applyFill="1" applyBorder="1" applyAlignment="1">
      <alignment horizontal="center" wrapText="1"/>
    </xf>
    <xf numFmtId="0" fontId="7" fillId="0" borderId="0" xfId="5" applyFont="1" applyBorder="1"/>
    <xf numFmtId="0" fontId="7" fillId="0" borderId="0" xfId="4" applyNumberFormat="1" applyFont="1" applyFill="1" applyBorder="1"/>
    <xf numFmtId="43" fontId="7" fillId="0" borderId="0" xfId="4" applyFont="1" applyBorder="1"/>
    <xf numFmtId="165" fontId="7" fillId="0" borderId="0" xfId="7" applyNumberFormat="1" applyFont="1" applyBorder="1"/>
    <xf numFmtId="43" fontId="7" fillId="0" borderId="0" xfId="2" applyNumberFormat="1" applyFont="1" applyBorder="1"/>
    <xf numFmtId="0" fontId="7" fillId="19" borderId="0" xfId="5" applyFont="1" applyFill="1" applyBorder="1"/>
    <xf numFmtId="0" fontId="7" fillId="19" borderId="0" xfId="2" applyFont="1" applyFill="1" applyBorder="1"/>
    <xf numFmtId="0" fontId="7" fillId="19" borderId="0" xfId="4" applyNumberFormat="1" applyFont="1" applyFill="1" applyBorder="1"/>
    <xf numFmtId="43" fontId="7" fillId="19" borderId="0" xfId="4" applyFont="1" applyFill="1" applyBorder="1"/>
    <xf numFmtId="165" fontId="7" fillId="19" borderId="0" xfId="7" applyNumberFormat="1" applyFont="1" applyFill="1" applyBorder="1"/>
    <xf numFmtId="43" fontId="7" fillId="19" borderId="0" xfId="2" applyNumberFormat="1" applyFont="1" applyFill="1" applyBorder="1"/>
    <xf numFmtId="0" fontId="7" fillId="0" borderId="0" xfId="2" applyFont="1" applyFill="1" applyBorder="1"/>
    <xf numFmtId="0" fontId="15" fillId="0" borderId="3" xfId="8" applyFont="1" applyFill="1" applyBorder="1" applyAlignment="1">
      <alignment wrapText="1"/>
    </xf>
    <xf numFmtId="0" fontId="7" fillId="0" borderId="0" xfId="5" applyFont="1" applyFill="1" applyBorder="1"/>
    <xf numFmtId="0" fontId="17" fillId="0" borderId="0" xfId="2" applyFont="1" applyBorder="1"/>
    <xf numFmtId="0" fontId="7" fillId="0" borderId="0" xfId="4" applyNumberFormat="1" applyFont="1" applyBorder="1"/>
    <xf numFmtId="43" fontId="7" fillId="0" borderId="0" xfId="4" applyFont="1" applyFill="1" applyBorder="1"/>
    <xf numFmtId="165" fontId="7" fillId="0" borderId="0" xfId="7" applyNumberFormat="1" applyFont="1" applyFill="1" applyBorder="1"/>
    <xf numFmtId="43" fontId="7" fillId="0" borderId="0" xfId="2" applyNumberFormat="1" applyFont="1" applyFill="1" applyBorder="1"/>
    <xf numFmtId="0" fontId="8" fillId="0" borderId="0" xfId="12" applyFont="1" applyFill="1" applyBorder="1" applyAlignment="1"/>
    <xf numFmtId="165" fontId="7" fillId="0" borderId="0" xfId="1" applyNumberFormat="1" applyFont="1" applyBorder="1"/>
    <xf numFmtId="43" fontId="7" fillId="20" borderId="0" xfId="4" applyFont="1" applyFill="1" applyBorder="1"/>
    <xf numFmtId="164" fontId="7" fillId="20" borderId="0" xfId="4" applyNumberFormat="1" applyFont="1" applyFill="1" applyBorder="1"/>
    <xf numFmtId="43" fontId="7" fillId="20" borderId="0" xfId="4" applyNumberFormat="1" applyFont="1" applyFill="1" applyBorder="1"/>
    <xf numFmtId="164" fontId="7" fillId="20" borderId="0" xfId="2" applyNumberFormat="1" applyFont="1" applyFill="1" applyBorder="1"/>
    <xf numFmtId="43" fontId="7" fillId="0" borderId="0" xfId="4" applyNumberFormat="1" applyFont="1" applyBorder="1"/>
    <xf numFmtId="43" fontId="7" fillId="20" borderId="0" xfId="4" applyNumberFormat="1" applyFont="1" applyFill="1" applyBorder="1" applyAlignment="1">
      <alignment horizontal="center"/>
    </xf>
    <xf numFmtId="0" fontId="19" fillId="0" borderId="0" xfId="4" applyNumberFormat="1" applyFont="1" applyFill="1" applyBorder="1"/>
    <xf numFmtId="43" fontId="12" fillId="24" borderId="0" xfId="989" applyFont="1" applyFill="1"/>
    <xf numFmtId="43" fontId="12" fillId="25" borderId="0" xfId="989" applyFont="1" applyFill="1"/>
    <xf numFmtId="0" fontId="12" fillId="0" borderId="0" xfId="1380" applyFont="1" applyFill="1"/>
    <xf numFmtId="0" fontId="12" fillId="0" borderId="0" xfId="10" applyFont="1" applyFill="1"/>
    <xf numFmtId="0" fontId="8" fillId="0" borderId="0" xfId="2408" applyFont="1" applyFill="1" applyBorder="1" applyAlignment="1"/>
    <xf numFmtId="0" fontId="12" fillId="0" borderId="0" xfId="1375" applyFont="1" applyFill="1"/>
    <xf numFmtId="43" fontId="7" fillId="0" borderId="0" xfId="989" applyFont="1" applyFill="1" applyBorder="1"/>
    <xf numFmtId="0" fontId="11" fillId="16" borderId="2" xfId="2410" applyFont="1" applyFill="1" applyBorder="1" applyAlignment="1">
      <alignment horizontal="center" wrapText="1"/>
    </xf>
    <xf numFmtId="0" fontId="12" fillId="21" borderId="0" xfId="2410" applyFont="1" applyFill="1" applyAlignment="1">
      <alignment wrapText="1"/>
    </xf>
    <xf numFmtId="0" fontId="11" fillId="22" borderId="2" xfId="2410" applyFont="1" applyFill="1" applyBorder="1" applyAlignment="1">
      <alignment horizontal="center" wrapText="1"/>
    </xf>
    <xf numFmtId="43" fontId="25" fillId="23" borderId="4" xfId="2411" applyFont="1" applyFill="1" applyBorder="1" applyAlignment="1">
      <alignment horizontal="center" wrapText="1"/>
    </xf>
    <xf numFmtId="0" fontId="1" fillId="0" borderId="0" xfId="2410" applyFill="1"/>
    <xf numFmtId="0" fontId="1" fillId="0" borderId="0" xfId="2410"/>
    <xf numFmtId="0" fontId="8" fillId="0" borderId="0" xfId="2410" applyFont="1" applyFill="1" applyBorder="1"/>
    <xf numFmtId="43" fontId="12" fillId="0" borderId="0" xfId="2411" applyFont="1"/>
    <xf numFmtId="43" fontId="12" fillId="23" borderId="0" xfId="2411" applyFont="1" applyFill="1" applyBorder="1" applyAlignment="1">
      <alignment horizontal="center" wrapText="1"/>
    </xf>
    <xf numFmtId="0" fontId="12" fillId="21" borderId="0" xfId="2410" applyFont="1" applyFill="1"/>
    <xf numFmtId="0" fontId="12" fillId="0" borderId="0" xfId="1375" applyFont="1"/>
    <xf numFmtId="0" fontId="7" fillId="0" borderId="0" xfId="2410" applyFont="1" applyFill="1" applyBorder="1"/>
    <xf numFmtId="43" fontId="25" fillId="0" borderId="5" xfId="2410" applyNumberFormat="1" applyFont="1" applyBorder="1"/>
    <xf numFmtId="0" fontId="5" fillId="0" borderId="0" xfId="2410" applyFont="1"/>
    <xf numFmtId="0" fontId="1" fillId="0" borderId="0" xfId="2410" applyBorder="1"/>
    <xf numFmtId="43" fontId="1" fillId="0" borderId="0" xfId="2410" applyNumberFormat="1"/>
    <xf numFmtId="44" fontId="0" fillId="0" borderId="0" xfId="2412" applyFont="1"/>
    <xf numFmtId="0" fontId="11" fillId="0" borderId="0" xfId="2410" applyFont="1" applyFill="1" applyBorder="1" applyAlignment="1">
      <alignment horizontal="center" wrapText="1"/>
    </xf>
    <xf numFmtId="0" fontId="5" fillId="0" borderId="0" xfId="2410" applyFont="1" applyFill="1"/>
    <xf numFmtId="0" fontId="10" fillId="16" borderId="2" xfId="2410" applyFont="1" applyFill="1" applyBorder="1" applyAlignment="1">
      <alignment horizontal="center" wrapText="1"/>
    </xf>
    <xf numFmtId="0" fontId="11" fillId="17" borderId="2" xfId="2410" applyFont="1" applyFill="1" applyBorder="1" applyAlignment="1">
      <alignment horizontal="center" wrapText="1"/>
    </xf>
    <xf numFmtId="0" fontId="11" fillId="18" borderId="2" xfId="2410" applyFont="1" applyFill="1" applyBorder="1" applyAlignment="1">
      <alignment horizontal="center" wrapText="1"/>
    </xf>
    <xf numFmtId="0" fontId="12" fillId="0" borderId="0" xfId="2413" applyFont="1" applyFill="1" applyAlignment="1"/>
    <xf numFmtId="0" fontId="13" fillId="19" borderId="0" xfId="2410" applyFont="1" applyFill="1" applyBorder="1" applyAlignment="1">
      <alignment horizontal="center"/>
    </xf>
    <xf numFmtId="0" fontId="12" fillId="19" borderId="0" xfId="2413" applyFont="1" applyFill="1" applyAlignment="1"/>
    <xf numFmtId="0" fontId="8" fillId="19" borderId="0" xfId="2410" applyFont="1" applyFill="1" applyBorder="1"/>
  </cellXfs>
  <cellStyles count="2414">
    <cellStyle name="£Z_x0004_Ç_x0006_^_x0004_" xfId="13"/>
    <cellStyle name="£Z_x0004_Ç_x0006_^_x0004_ 2" xfId="2"/>
    <cellStyle name="£Z_x0004_Ç_x0006_^_x0004_ 2 2" xfId="14"/>
    <cellStyle name="20% - Accent1 2" xfId="15"/>
    <cellStyle name="20% - Accent1 2 10" xfId="16"/>
    <cellStyle name="20% - Accent1 2 2" xfId="17"/>
    <cellStyle name="20% - Accent1 2 2 2" xfId="18"/>
    <cellStyle name="20% - Accent1 2 2 2 2" xfId="19"/>
    <cellStyle name="20% - Accent1 2 2 2 2 2" xfId="20"/>
    <cellStyle name="20% - Accent1 2 2 2 2 2 2" xfId="21"/>
    <cellStyle name="20% - Accent1 2 2 2 2 3" xfId="22"/>
    <cellStyle name="20% - Accent1 2 2 2 2 3 2" xfId="23"/>
    <cellStyle name="20% - Accent1 2 2 2 2 4" xfId="24"/>
    <cellStyle name="20% - Accent1 2 2 2 3" xfId="25"/>
    <cellStyle name="20% - Accent1 2 2 2 3 2" xfId="26"/>
    <cellStyle name="20% - Accent1 2 2 2 4" xfId="27"/>
    <cellStyle name="20% - Accent1 2 2 2 4 2" xfId="28"/>
    <cellStyle name="20% - Accent1 2 2 2 5" xfId="29"/>
    <cellStyle name="20% - Accent1 2 2 3" xfId="30"/>
    <cellStyle name="20% - Accent1 2 2 3 2" xfId="31"/>
    <cellStyle name="20% - Accent1 2 2 3 2 2" xfId="32"/>
    <cellStyle name="20% - Accent1 2 2 3 3" xfId="33"/>
    <cellStyle name="20% - Accent1 2 2 3 3 2" xfId="34"/>
    <cellStyle name="20% - Accent1 2 2 3 4" xfId="35"/>
    <cellStyle name="20% - Accent1 2 2 4" xfId="36"/>
    <cellStyle name="20% - Accent1 2 2 4 2" xfId="37"/>
    <cellStyle name="20% - Accent1 2 2 4 2 2" xfId="38"/>
    <cellStyle name="20% - Accent1 2 2 4 3" xfId="39"/>
    <cellStyle name="20% - Accent1 2 2 5" xfId="40"/>
    <cellStyle name="20% - Accent1 2 2 5 2" xfId="41"/>
    <cellStyle name="20% - Accent1 2 2 6" xfId="42"/>
    <cellStyle name="20% - Accent1 2 2 7" xfId="43"/>
    <cellStyle name="20% - Accent1 2 2 8" xfId="44"/>
    <cellStyle name="20% - Accent1 2 2 9" xfId="45"/>
    <cellStyle name="20% - Accent1 2 3" xfId="46"/>
    <cellStyle name="20% - Accent1 2 3 2" xfId="47"/>
    <cellStyle name="20% - Accent1 2 3 2 2" xfId="48"/>
    <cellStyle name="20% - Accent1 2 3 2 2 2" xfId="49"/>
    <cellStyle name="20% - Accent1 2 3 2 3" xfId="50"/>
    <cellStyle name="20% - Accent1 2 3 2 3 2" xfId="51"/>
    <cellStyle name="20% - Accent1 2 3 2 4" xfId="52"/>
    <cellStyle name="20% - Accent1 2 3 3" xfId="53"/>
    <cellStyle name="20% - Accent1 2 3 3 2" xfId="54"/>
    <cellStyle name="20% - Accent1 2 3 3 2 2" xfId="55"/>
    <cellStyle name="20% - Accent1 2 3 3 3" xfId="56"/>
    <cellStyle name="20% - Accent1 2 3 4" xfId="57"/>
    <cellStyle name="20% - Accent1 2 3 4 2" xfId="58"/>
    <cellStyle name="20% - Accent1 2 3 5" xfId="59"/>
    <cellStyle name="20% - Accent1 2 3 6" xfId="60"/>
    <cellStyle name="20% - Accent1 2 3 7" xfId="61"/>
    <cellStyle name="20% - Accent1 2 3 8" xfId="62"/>
    <cellStyle name="20% - Accent1 2 4" xfId="63"/>
    <cellStyle name="20% - Accent1 2 4 2" xfId="64"/>
    <cellStyle name="20% - Accent1 2 4 2 2" xfId="65"/>
    <cellStyle name="20% - Accent1 2 4 2 2 2" xfId="66"/>
    <cellStyle name="20% - Accent1 2 4 2 3" xfId="67"/>
    <cellStyle name="20% - Accent1 2 4 3" xfId="68"/>
    <cellStyle name="20% - Accent1 2 4 3 2" xfId="69"/>
    <cellStyle name="20% - Accent1 2 4 4" xfId="70"/>
    <cellStyle name="20% - Accent1 2 4 5" xfId="71"/>
    <cellStyle name="20% - Accent1 2 4 6" xfId="72"/>
    <cellStyle name="20% - Accent1 2 4 7" xfId="73"/>
    <cellStyle name="20% - Accent1 2 5" xfId="74"/>
    <cellStyle name="20% - Accent1 2 5 2" xfId="75"/>
    <cellStyle name="20% - Accent1 2 5 2 2" xfId="76"/>
    <cellStyle name="20% - Accent1 2 5 3" xfId="77"/>
    <cellStyle name="20% - Accent1 2 6" xfId="78"/>
    <cellStyle name="20% - Accent1 2 6 2" xfId="79"/>
    <cellStyle name="20% - Accent1 2 7" xfId="80"/>
    <cellStyle name="20% - Accent1 2 8" xfId="81"/>
    <cellStyle name="20% - Accent1 2 9" xfId="82"/>
    <cellStyle name="20% - Accent1 3" xfId="83"/>
    <cellStyle name="20% - Accent1 3 2" xfId="84"/>
    <cellStyle name="20% - Accent1 3 2 2" xfId="85"/>
    <cellStyle name="20% - Accent1 3 2 2 2" xfId="86"/>
    <cellStyle name="20% - Accent1 3 2 3" xfId="87"/>
    <cellStyle name="20% - Accent1 3 2 3 2" xfId="88"/>
    <cellStyle name="20% - Accent1 3 2 4" xfId="89"/>
    <cellStyle name="20% - Accent1 3 3" xfId="90"/>
    <cellStyle name="20% - Accent1 3 3 2" xfId="91"/>
    <cellStyle name="20% - Accent1 3 4" xfId="92"/>
    <cellStyle name="20% - Accent1 3 4 2" xfId="93"/>
    <cellStyle name="20% - Accent1 3 5" xfId="94"/>
    <cellStyle name="20% - Accent1 4" xfId="95"/>
    <cellStyle name="20% - Accent2 2" xfId="96"/>
    <cellStyle name="20% - Accent2 2 10" xfId="97"/>
    <cellStyle name="20% - Accent2 2 2" xfId="98"/>
    <cellStyle name="20% - Accent2 2 2 2" xfId="99"/>
    <cellStyle name="20% - Accent2 2 2 2 2" xfId="100"/>
    <cellStyle name="20% - Accent2 2 2 2 2 2" xfId="101"/>
    <cellStyle name="20% - Accent2 2 2 2 2 2 2" xfId="102"/>
    <cellStyle name="20% - Accent2 2 2 2 2 3" xfId="103"/>
    <cellStyle name="20% - Accent2 2 2 2 2 3 2" xfId="104"/>
    <cellStyle name="20% - Accent2 2 2 2 2 4" xfId="105"/>
    <cellStyle name="20% - Accent2 2 2 2 3" xfId="106"/>
    <cellStyle name="20% - Accent2 2 2 2 3 2" xfId="107"/>
    <cellStyle name="20% - Accent2 2 2 2 4" xfId="108"/>
    <cellStyle name="20% - Accent2 2 2 2 4 2" xfId="109"/>
    <cellStyle name="20% - Accent2 2 2 2 5" xfId="110"/>
    <cellStyle name="20% - Accent2 2 2 3" xfId="111"/>
    <cellStyle name="20% - Accent2 2 2 3 2" xfId="112"/>
    <cellStyle name="20% - Accent2 2 2 3 2 2" xfId="113"/>
    <cellStyle name="20% - Accent2 2 2 3 3" xfId="114"/>
    <cellStyle name="20% - Accent2 2 2 3 3 2" xfId="115"/>
    <cellStyle name="20% - Accent2 2 2 3 4" xfId="116"/>
    <cellStyle name="20% - Accent2 2 2 4" xfId="117"/>
    <cellStyle name="20% - Accent2 2 2 4 2" xfId="118"/>
    <cellStyle name="20% - Accent2 2 2 4 2 2" xfId="119"/>
    <cellStyle name="20% - Accent2 2 2 4 3" xfId="120"/>
    <cellStyle name="20% - Accent2 2 2 5" xfId="121"/>
    <cellStyle name="20% - Accent2 2 2 5 2" xfId="122"/>
    <cellStyle name="20% - Accent2 2 2 6" xfId="123"/>
    <cellStyle name="20% - Accent2 2 2 7" xfId="124"/>
    <cellStyle name="20% - Accent2 2 2 8" xfId="125"/>
    <cellStyle name="20% - Accent2 2 2 9" xfId="126"/>
    <cellStyle name="20% - Accent2 2 3" xfId="127"/>
    <cellStyle name="20% - Accent2 2 3 2" xfId="128"/>
    <cellStyle name="20% - Accent2 2 3 2 2" xfId="129"/>
    <cellStyle name="20% - Accent2 2 3 2 2 2" xfId="130"/>
    <cellStyle name="20% - Accent2 2 3 2 3" xfId="131"/>
    <cellStyle name="20% - Accent2 2 3 2 3 2" xfId="132"/>
    <cellStyle name="20% - Accent2 2 3 2 4" xfId="133"/>
    <cellStyle name="20% - Accent2 2 3 3" xfId="134"/>
    <cellStyle name="20% - Accent2 2 3 3 2" xfId="135"/>
    <cellStyle name="20% - Accent2 2 3 3 2 2" xfId="136"/>
    <cellStyle name="20% - Accent2 2 3 3 3" xfId="137"/>
    <cellStyle name="20% - Accent2 2 3 4" xfId="138"/>
    <cellStyle name="20% - Accent2 2 3 4 2" xfId="139"/>
    <cellStyle name="20% - Accent2 2 3 5" xfId="140"/>
    <cellStyle name="20% - Accent2 2 3 6" xfId="141"/>
    <cellStyle name="20% - Accent2 2 3 7" xfId="142"/>
    <cellStyle name="20% - Accent2 2 3 8" xfId="143"/>
    <cellStyle name="20% - Accent2 2 4" xfId="144"/>
    <cellStyle name="20% - Accent2 2 4 2" xfId="145"/>
    <cellStyle name="20% - Accent2 2 4 2 2" xfId="146"/>
    <cellStyle name="20% - Accent2 2 4 2 2 2" xfId="147"/>
    <cellStyle name="20% - Accent2 2 4 2 3" xfId="148"/>
    <cellStyle name="20% - Accent2 2 4 3" xfId="149"/>
    <cellStyle name="20% - Accent2 2 4 3 2" xfId="150"/>
    <cellStyle name="20% - Accent2 2 4 4" xfId="151"/>
    <cellStyle name="20% - Accent2 2 4 5" xfId="152"/>
    <cellStyle name="20% - Accent2 2 4 6" xfId="153"/>
    <cellStyle name="20% - Accent2 2 4 7" xfId="154"/>
    <cellStyle name="20% - Accent2 2 5" xfId="155"/>
    <cellStyle name="20% - Accent2 2 5 2" xfId="156"/>
    <cellStyle name="20% - Accent2 2 5 2 2" xfId="157"/>
    <cellStyle name="20% - Accent2 2 5 3" xfId="158"/>
    <cellStyle name="20% - Accent2 2 6" xfId="159"/>
    <cellStyle name="20% - Accent2 2 6 2" xfId="160"/>
    <cellStyle name="20% - Accent2 2 7" xfId="161"/>
    <cellStyle name="20% - Accent2 2 8" xfId="162"/>
    <cellStyle name="20% - Accent2 2 9" xfId="163"/>
    <cellStyle name="20% - Accent2 3" xfId="164"/>
    <cellStyle name="20% - Accent2 3 2" xfId="165"/>
    <cellStyle name="20% - Accent2 3 2 2" xfId="166"/>
    <cellStyle name="20% - Accent2 3 2 2 2" xfId="167"/>
    <cellStyle name="20% - Accent2 3 2 3" xfId="168"/>
    <cellStyle name="20% - Accent2 3 2 3 2" xfId="169"/>
    <cellStyle name="20% - Accent2 3 2 4" xfId="170"/>
    <cellStyle name="20% - Accent2 3 3" xfId="171"/>
    <cellStyle name="20% - Accent2 3 3 2" xfId="172"/>
    <cellStyle name="20% - Accent2 3 4" xfId="173"/>
    <cellStyle name="20% - Accent2 3 4 2" xfId="174"/>
    <cellStyle name="20% - Accent2 3 5" xfId="175"/>
    <cellStyle name="20% - Accent2 4" xfId="176"/>
    <cellStyle name="20% - Accent3 2" xfId="177"/>
    <cellStyle name="20% - Accent3 2 10" xfId="178"/>
    <cellStyle name="20% - Accent3 2 2" xfId="179"/>
    <cellStyle name="20% - Accent3 2 2 2" xfId="180"/>
    <cellStyle name="20% - Accent3 2 2 2 2" xfId="181"/>
    <cellStyle name="20% - Accent3 2 2 2 2 2" xfId="182"/>
    <cellStyle name="20% - Accent3 2 2 2 2 2 2" xfId="183"/>
    <cellStyle name="20% - Accent3 2 2 2 2 3" xfId="184"/>
    <cellStyle name="20% - Accent3 2 2 2 2 3 2" xfId="185"/>
    <cellStyle name="20% - Accent3 2 2 2 2 4" xfId="186"/>
    <cellStyle name="20% - Accent3 2 2 2 3" xfId="187"/>
    <cellStyle name="20% - Accent3 2 2 2 3 2" xfId="188"/>
    <cellStyle name="20% - Accent3 2 2 2 4" xfId="189"/>
    <cellStyle name="20% - Accent3 2 2 2 4 2" xfId="190"/>
    <cellStyle name="20% - Accent3 2 2 2 5" xfId="191"/>
    <cellStyle name="20% - Accent3 2 2 3" xfId="192"/>
    <cellStyle name="20% - Accent3 2 2 3 2" xfId="193"/>
    <cellStyle name="20% - Accent3 2 2 3 2 2" xfId="194"/>
    <cellStyle name="20% - Accent3 2 2 3 3" xfId="195"/>
    <cellStyle name="20% - Accent3 2 2 3 3 2" xfId="196"/>
    <cellStyle name="20% - Accent3 2 2 3 4" xfId="197"/>
    <cellStyle name="20% - Accent3 2 2 4" xfId="198"/>
    <cellStyle name="20% - Accent3 2 2 4 2" xfId="199"/>
    <cellStyle name="20% - Accent3 2 2 4 2 2" xfId="200"/>
    <cellStyle name="20% - Accent3 2 2 4 3" xfId="201"/>
    <cellStyle name="20% - Accent3 2 2 5" xfId="202"/>
    <cellStyle name="20% - Accent3 2 2 5 2" xfId="203"/>
    <cellStyle name="20% - Accent3 2 2 6" xfId="204"/>
    <cellStyle name="20% - Accent3 2 2 7" xfId="205"/>
    <cellStyle name="20% - Accent3 2 2 8" xfId="206"/>
    <cellStyle name="20% - Accent3 2 2 9" xfId="207"/>
    <cellStyle name="20% - Accent3 2 3" xfId="208"/>
    <cellStyle name="20% - Accent3 2 3 2" xfId="209"/>
    <cellStyle name="20% - Accent3 2 3 2 2" xfId="210"/>
    <cellStyle name="20% - Accent3 2 3 2 2 2" xfId="211"/>
    <cellStyle name="20% - Accent3 2 3 2 3" xfId="212"/>
    <cellStyle name="20% - Accent3 2 3 2 3 2" xfId="213"/>
    <cellStyle name="20% - Accent3 2 3 2 4" xfId="214"/>
    <cellStyle name="20% - Accent3 2 3 3" xfId="215"/>
    <cellStyle name="20% - Accent3 2 3 3 2" xfId="216"/>
    <cellStyle name="20% - Accent3 2 3 3 2 2" xfId="217"/>
    <cellStyle name="20% - Accent3 2 3 3 3" xfId="218"/>
    <cellStyle name="20% - Accent3 2 3 4" xfId="219"/>
    <cellStyle name="20% - Accent3 2 3 4 2" xfId="220"/>
    <cellStyle name="20% - Accent3 2 3 5" xfId="221"/>
    <cellStyle name="20% - Accent3 2 3 6" xfId="222"/>
    <cellStyle name="20% - Accent3 2 3 7" xfId="223"/>
    <cellStyle name="20% - Accent3 2 3 8" xfId="224"/>
    <cellStyle name="20% - Accent3 2 4" xfId="225"/>
    <cellStyle name="20% - Accent3 2 4 2" xfId="226"/>
    <cellStyle name="20% - Accent3 2 4 2 2" xfId="227"/>
    <cellStyle name="20% - Accent3 2 4 2 2 2" xfId="228"/>
    <cellStyle name="20% - Accent3 2 4 2 3" xfId="229"/>
    <cellStyle name="20% - Accent3 2 4 3" xfId="230"/>
    <cellStyle name="20% - Accent3 2 4 3 2" xfId="231"/>
    <cellStyle name="20% - Accent3 2 4 4" xfId="232"/>
    <cellStyle name="20% - Accent3 2 4 5" xfId="233"/>
    <cellStyle name="20% - Accent3 2 4 6" xfId="234"/>
    <cellStyle name="20% - Accent3 2 4 7" xfId="235"/>
    <cellStyle name="20% - Accent3 2 5" xfId="236"/>
    <cellStyle name="20% - Accent3 2 5 2" xfId="237"/>
    <cellStyle name="20% - Accent3 2 5 2 2" xfId="238"/>
    <cellStyle name="20% - Accent3 2 5 3" xfId="239"/>
    <cellStyle name="20% - Accent3 2 6" xfId="240"/>
    <cellStyle name="20% - Accent3 2 6 2" xfId="241"/>
    <cellStyle name="20% - Accent3 2 7" xfId="242"/>
    <cellStyle name="20% - Accent3 2 8" xfId="243"/>
    <cellStyle name="20% - Accent3 2 9" xfId="244"/>
    <cellStyle name="20% - Accent3 3" xfId="245"/>
    <cellStyle name="20% - Accent3 3 2" xfId="246"/>
    <cellStyle name="20% - Accent3 3 2 2" xfId="247"/>
    <cellStyle name="20% - Accent3 3 2 2 2" xfId="248"/>
    <cellStyle name="20% - Accent3 3 2 3" xfId="249"/>
    <cellStyle name="20% - Accent3 3 2 3 2" xfId="250"/>
    <cellStyle name="20% - Accent3 3 2 4" xfId="251"/>
    <cellStyle name="20% - Accent3 3 3" xfId="252"/>
    <cellStyle name="20% - Accent3 3 3 2" xfId="253"/>
    <cellStyle name="20% - Accent3 3 4" xfId="254"/>
    <cellStyle name="20% - Accent3 3 4 2" xfId="255"/>
    <cellStyle name="20% - Accent3 3 5" xfId="256"/>
    <cellStyle name="20% - Accent3 4" xfId="257"/>
    <cellStyle name="20% - Accent4 2" xfId="258"/>
    <cellStyle name="20% - Accent4 2 10" xfId="259"/>
    <cellStyle name="20% - Accent4 2 2" xfId="260"/>
    <cellStyle name="20% - Accent4 2 2 2" xfId="261"/>
    <cellStyle name="20% - Accent4 2 2 2 2" xfId="262"/>
    <cellStyle name="20% - Accent4 2 2 2 2 2" xfId="263"/>
    <cellStyle name="20% - Accent4 2 2 2 2 2 2" xfId="264"/>
    <cellStyle name="20% - Accent4 2 2 2 2 3" xfId="265"/>
    <cellStyle name="20% - Accent4 2 2 2 2 3 2" xfId="266"/>
    <cellStyle name="20% - Accent4 2 2 2 2 4" xfId="267"/>
    <cellStyle name="20% - Accent4 2 2 2 3" xfId="268"/>
    <cellStyle name="20% - Accent4 2 2 2 3 2" xfId="269"/>
    <cellStyle name="20% - Accent4 2 2 2 4" xfId="270"/>
    <cellStyle name="20% - Accent4 2 2 2 4 2" xfId="271"/>
    <cellStyle name="20% - Accent4 2 2 2 5" xfId="272"/>
    <cellStyle name="20% - Accent4 2 2 3" xfId="273"/>
    <cellStyle name="20% - Accent4 2 2 3 2" xfId="274"/>
    <cellStyle name="20% - Accent4 2 2 3 2 2" xfId="275"/>
    <cellStyle name="20% - Accent4 2 2 3 3" xfId="276"/>
    <cellStyle name="20% - Accent4 2 2 3 3 2" xfId="277"/>
    <cellStyle name="20% - Accent4 2 2 3 4" xfId="278"/>
    <cellStyle name="20% - Accent4 2 2 4" xfId="279"/>
    <cellStyle name="20% - Accent4 2 2 4 2" xfId="280"/>
    <cellStyle name="20% - Accent4 2 2 4 2 2" xfId="281"/>
    <cellStyle name="20% - Accent4 2 2 4 3" xfId="282"/>
    <cellStyle name="20% - Accent4 2 2 5" xfId="283"/>
    <cellStyle name="20% - Accent4 2 2 5 2" xfId="284"/>
    <cellStyle name="20% - Accent4 2 2 6" xfId="285"/>
    <cellStyle name="20% - Accent4 2 2 7" xfId="286"/>
    <cellStyle name="20% - Accent4 2 2 8" xfId="287"/>
    <cellStyle name="20% - Accent4 2 2 9" xfId="288"/>
    <cellStyle name="20% - Accent4 2 3" xfId="289"/>
    <cellStyle name="20% - Accent4 2 3 2" xfId="290"/>
    <cellStyle name="20% - Accent4 2 3 2 2" xfId="291"/>
    <cellStyle name="20% - Accent4 2 3 2 2 2" xfId="292"/>
    <cellStyle name="20% - Accent4 2 3 2 3" xfId="293"/>
    <cellStyle name="20% - Accent4 2 3 2 3 2" xfId="294"/>
    <cellStyle name="20% - Accent4 2 3 2 4" xfId="295"/>
    <cellStyle name="20% - Accent4 2 3 3" xfId="296"/>
    <cellStyle name="20% - Accent4 2 3 3 2" xfId="297"/>
    <cellStyle name="20% - Accent4 2 3 3 2 2" xfId="298"/>
    <cellStyle name="20% - Accent4 2 3 3 3" xfId="299"/>
    <cellStyle name="20% - Accent4 2 3 4" xfId="300"/>
    <cellStyle name="20% - Accent4 2 3 4 2" xfId="301"/>
    <cellStyle name="20% - Accent4 2 3 5" xfId="302"/>
    <cellStyle name="20% - Accent4 2 3 6" xfId="303"/>
    <cellStyle name="20% - Accent4 2 3 7" xfId="304"/>
    <cellStyle name="20% - Accent4 2 3 8" xfId="305"/>
    <cellStyle name="20% - Accent4 2 4" xfId="306"/>
    <cellStyle name="20% - Accent4 2 4 2" xfId="307"/>
    <cellStyle name="20% - Accent4 2 4 2 2" xfId="308"/>
    <cellStyle name="20% - Accent4 2 4 2 2 2" xfId="309"/>
    <cellStyle name="20% - Accent4 2 4 2 3" xfId="310"/>
    <cellStyle name="20% - Accent4 2 4 3" xfId="311"/>
    <cellStyle name="20% - Accent4 2 4 3 2" xfId="312"/>
    <cellStyle name="20% - Accent4 2 4 4" xfId="313"/>
    <cellStyle name="20% - Accent4 2 4 5" xfId="314"/>
    <cellStyle name="20% - Accent4 2 4 6" xfId="315"/>
    <cellStyle name="20% - Accent4 2 4 7" xfId="316"/>
    <cellStyle name="20% - Accent4 2 5" xfId="317"/>
    <cellStyle name="20% - Accent4 2 5 2" xfId="318"/>
    <cellStyle name="20% - Accent4 2 5 2 2" xfId="319"/>
    <cellStyle name="20% - Accent4 2 5 3" xfId="320"/>
    <cellStyle name="20% - Accent4 2 6" xfId="321"/>
    <cellStyle name="20% - Accent4 2 6 2" xfId="322"/>
    <cellStyle name="20% - Accent4 2 7" xfId="323"/>
    <cellStyle name="20% - Accent4 2 8" xfId="324"/>
    <cellStyle name="20% - Accent4 2 9" xfId="325"/>
    <cellStyle name="20% - Accent4 3" xfId="326"/>
    <cellStyle name="20% - Accent4 3 2" xfId="327"/>
    <cellStyle name="20% - Accent4 3 2 2" xfId="328"/>
    <cellStyle name="20% - Accent4 3 2 2 2" xfId="329"/>
    <cellStyle name="20% - Accent4 3 2 3" xfId="330"/>
    <cellStyle name="20% - Accent4 3 2 3 2" xfId="331"/>
    <cellStyle name="20% - Accent4 3 2 4" xfId="332"/>
    <cellStyle name="20% - Accent4 3 3" xfId="333"/>
    <cellStyle name="20% - Accent4 3 3 2" xfId="334"/>
    <cellStyle name="20% - Accent4 3 4" xfId="335"/>
    <cellStyle name="20% - Accent4 3 4 2" xfId="336"/>
    <cellStyle name="20% - Accent4 3 5" xfId="337"/>
    <cellStyle name="20% - Accent4 4" xfId="338"/>
    <cellStyle name="20% - Accent5 2" xfId="339"/>
    <cellStyle name="20% - Accent5 2 10" xfId="340"/>
    <cellStyle name="20% - Accent5 2 2" xfId="341"/>
    <cellStyle name="20% - Accent5 2 2 2" xfId="342"/>
    <cellStyle name="20% - Accent5 2 2 2 2" xfId="343"/>
    <cellStyle name="20% - Accent5 2 2 2 2 2" xfId="344"/>
    <cellStyle name="20% - Accent5 2 2 2 2 2 2" xfId="345"/>
    <cellStyle name="20% - Accent5 2 2 2 2 3" xfId="346"/>
    <cellStyle name="20% - Accent5 2 2 2 2 3 2" xfId="347"/>
    <cellStyle name="20% - Accent5 2 2 2 2 4" xfId="348"/>
    <cellStyle name="20% - Accent5 2 2 2 3" xfId="349"/>
    <cellStyle name="20% - Accent5 2 2 2 3 2" xfId="350"/>
    <cellStyle name="20% - Accent5 2 2 2 4" xfId="351"/>
    <cellStyle name="20% - Accent5 2 2 2 4 2" xfId="352"/>
    <cellStyle name="20% - Accent5 2 2 2 5" xfId="353"/>
    <cellStyle name="20% - Accent5 2 2 3" xfId="354"/>
    <cellStyle name="20% - Accent5 2 2 3 2" xfId="355"/>
    <cellStyle name="20% - Accent5 2 2 3 2 2" xfId="356"/>
    <cellStyle name="20% - Accent5 2 2 3 3" xfId="357"/>
    <cellStyle name="20% - Accent5 2 2 3 3 2" xfId="358"/>
    <cellStyle name="20% - Accent5 2 2 3 4" xfId="359"/>
    <cellStyle name="20% - Accent5 2 2 4" xfId="360"/>
    <cellStyle name="20% - Accent5 2 2 4 2" xfId="361"/>
    <cellStyle name="20% - Accent5 2 2 4 2 2" xfId="362"/>
    <cellStyle name="20% - Accent5 2 2 4 3" xfId="363"/>
    <cellStyle name="20% - Accent5 2 2 5" xfId="364"/>
    <cellStyle name="20% - Accent5 2 2 5 2" xfId="365"/>
    <cellStyle name="20% - Accent5 2 2 6" xfId="366"/>
    <cellStyle name="20% - Accent5 2 2 7" xfId="367"/>
    <cellStyle name="20% - Accent5 2 2 8" xfId="368"/>
    <cellStyle name="20% - Accent5 2 2 9" xfId="369"/>
    <cellStyle name="20% - Accent5 2 3" xfId="370"/>
    <cellStyle name="20% - Accent5 2 3 2" xfId="371"/>
    <cellStyle name="20% - Accent5 2 3 2 2" xfId="372"/>
    <cellStyle name="20% - Accent5 2 3 2 2 2" xfId="373"/>
    <cellStyle name="20% - Accent5 2 3 2 3" xfId="374"/>
    <cellStyle name="20% - Accent5 2 3 2 3 2" xfId="375"/>
    <cellStyle name="20% - Accent5 2 3 2 4" xfId="376"/>
    <cellStyle name="20% - Accent5 2 3 3" xfId="377"/>
    <cellStyle name="20% - Accent5 2 3 3 2" xfId="378"/>
    <cellStyle name="20% - Accent5 2 3 3 2 2" xfId="379"/>
    <cellStyle name="20% - Accent5 2 3 3 3" xfId="380"/>
    <cellStyle name="20% - Accent5 2 3 4" xfId="381"/>
    <cellStyle name="20% - Accent5 2 3 4 2" xfId="382"/>
    <cellStyle name="20% - Accent5 2 3 5" xfId="383"/>
    <cellStyle name="20% - Accent5 2 3 6" xfId="384"/>
    <cellStyle name="20% - Accent5 2 3 7" xfId="385"/>
    <cellStyle name="20% - Accent5 2 3 8" xfId="386"/>
    <cellStyle name="20% - Accent5 2 4" xfId="387"/>
    <cellStyle name="20% - Accent5 2 4 2" xfId="388"/>
    <cellStyle name="20% - Accent5 2 4 2 2" xfId="389"/>
    <cellStyle name="20% - Accent5 2 4 2 2 2" xfId="390"/>
    <cellStyle name="20% - Accent5 2 4 2 3" xfId="391"/>
    <cellStyle name="20% - Accent5 2 4 3" xfId="392"/>
    <cellStyle name="20% - Accent5 2 4 3 2" xfId="393"/>
    <cellStyle name="20% - Accent5 2 4 4" xfId="394"/>
    <cellStyle name="20% - Accent5 2 4 5" xfId="395"/>
    <cellStyle name="20% - Accent5 2 4 6" xfId="396"/>
    <cellStyle name="20% - Accent5 2 4 7" xfId="397"/>
    <cellStyle name="20% - Accent5 2 5" xfId="398"/>
    <cellStyle name="20% - Accent5 2 5 2" xfId="399"/>
    <cellStyle name="20% - Accent5 2 5 2 2" xfId="400"/>
    <cellStyle name="20% - Accent5 2 5 3" xfId="401"/>
    <cellStyle name="20% - Accent5 2 6" xfId="402"/>
    <cellStyle name="20% - Accent5 2 6 2" xfId="403"/>
    <cellStyle name="20% - Accent5 2 7" xfId="404"/>
    <cellStyle name="20% - Accent5 2 8" xfId="405"/>
    <cellStyle name="20% - Accent5 2 9" xfId="406"/>
    <cellStyle name="20% - Accent5 3" xfId="407"/>
    <cellStyle name="20% - Accent5 3 2" xfId="408"/>
    <cellStyle name="20% - Accent5 3 2 2" xfId="409"/>
    <cellStyle name="20% - Accent5 3 2 2 2" xfId="410"/>
    <cellStyle name="20% - Accent5 3 2 3" xfId="411"/>
    <cellStyle name="20% - Accent5 3 2 3 2" xfId="412"/>
    <cellStyle name="20% - Accent5 3 2 4" xfId="413"/>
    <cellStyle name="20% - Accent5 3 3" xfId="414"/>
    <cellStyle name="20% - Accent5 3 3 2" xfId="415"/>
    <cellStyle name="20% - Accent5 3 4" xfId="416"/>
    <cellStyle name="20% - Accent5 3 4 2" xfId="417"/>
    <cellStyle name="20% - Accent5 3 5" xfId="418"/>
    <cellStyle name="20% - Accent5 4" xfId="419"/>
    <cellStyle name="20% - Accent6 2" xfId="420"/>
    <cellStyle name="20% - Accent6 2 10" xfId="421"/>
    <cellStyle name="20% - Accent6 2 2" xfId="422"/>
    <cellStyle name="20% - Accent6 2 2 2" xfId="423"/>
    <cellStyle name="20% - Accent6 2 2 2 2" xfId="424"/>
    <cellStyle name="20% - Accent6 2 2 2 2 2" xfId="425"/>
    <cellStyle name="20% - Accent6 2 2 2 2 2 2" xfId="426"/>
    <cellStyle name="20% - Accent6 2 2 2 2 3" xfId="427"/>
    <cellStyle name="20% - Accent6 2 2 2 2 3 2" xfId="428"/>
    <cellStyle name="20% - Accent6 2 2 2 2 4" xfId="429"/>
    <cellStyle name="20% - Accent6 2 2 2 3" xfId="430"/>
    <cellStyle name="20% - Accent6 2 2 2 3 2" xfId="431"/>
    <cellStyle name="20% - Accent6 2 2 2 4" xfId="432"/>
    <cellStyle name="20% - Accent6 2 2 2 4 2" xfId="433"/>
    <cellStyle name="20% - Accent6 2 2 2 5" xfId="434"/>
    <cellStyle name="20% - Accent6 2 2 3" xfId="435"/>
    <cellStyle name="20% - Accent6 2 2 3 2" xfId="436"/>
    <cellStyle name="20% - Accent6 2 2 3 2 2" xfId="437"/>
    <cellStyle name="20% - Accent6 2 2 3 3" xfId="438"/>
    <cellStyle name="20% - Accent6 2 2 3 3 2" xfId="439"/>
    <cellStyle name="20% - Accent6 2 2 3 4" xfId="440"/>
    <cellStyle name="20% - Accent6 2 2 4" xfId="441"/>
    <cellStyle name="20% - Accent6 2 2 4 2" xfId="442"/>
    <cellStyle name="20% - Accent6 2 2 4 2 2" xfId="443"/>
    <cellStyle name="20% - Accent6 2 2 4 3" xfId="444"/>
    <cellStyle name="20% - Accent6 2 2 5" xfId="445"/>
    <cellStyle name="20% - Accent6 2 2 5 2" xfId="446"/>
    <cellStyle name="20% - Accent6 2 2 6" xfId="447"/>
    <cellStyle name="20% - Accent6 2 2 7" xfId="448"/>
    <cellStyle name="20% - Accent6 2 2 8" xfId="449"/>
    <cellStyle name="20% - Accent6 2 2 9" xfId="450"/>
    <cellStyle name="20% - Accent6 2 3" xfId="451"/>
    <cellStyle name="20% - Accent6 2 3 2" xfId="452"/>
    <cellStyle name="20% - Accent6 2 3 2 2" xfId="453"/>
    <cellStyle name="20% - Accent6 2 3 2 2 2" xfId="454"/>
    <cellStyle name="20% - Accent6 2 3 2 3" xfId="455"/>
    <cellStyle name="20% - Accent6 2 3 2 3 2" xfId="456"/>
    <cellStyle name="20% - Accent6 2 3 2 4" xfId="457"/>
    <cellStyle name="20% - Accent6 2 3 3" xfId="458"/>
    <cellStyle name="20% - Accent6 2 3 3 2" xfId="459"/>
    <cellStyle name="20% - Accent6 2 3 3 2 2" xfId="460"/>
    <cellStyle name="20% - Accent6 2 3 3 3" xfId="461"/>
    <cellStyle name="20% - Accent6 2 3 4" xfId="462"/>
    <cellStyle name="20% - Accent6 2 3 4 2" xfId="463"/>
    <cellStyle name="20% - Accent6 2 3 5" xfId="464"/>
    <cellStyle name="20% - Accent6 2 3 6" xfId="465"/>
    <cellStyle name="20% - Accent6 2 3 7" xfId="466"/>
    <cellStyle name="20% - Accent6 2 3 8" xfId="467"/>
    <cellStyle name="20% - Accent6 2 4" xfId="468"/>
    <cellStyle name="20% - Accent6 2 4 2" xfId="469"/>
    <cellStyle name="20% - Accent6 2 4 2 2" xfId="470"/>
    <cellStyle name="20% - Accent6 2 4 2 2 2" xfId="471"/>
    <cellStyle name="20% - Accent6 2 4 2 3" xfId="472"/>
    <cellStyle name="20% - Accent6 2 4 3" xfId="473"/>
    <cellStyle name="20% - Accent6 2 4 3 2" xfId="474"/>
    <cellStyle name="20% - Accent6 2 4 4" xfId="475"/>
    <cellStyle name="20% - Accent6 2 4 5" xfId="476"/>
    <cellStyle name="20% - Accent6 2 4 6" xfId="477"/>
    <cellStyle name="20% - Accent6 2 4 7" xfId="478"/>
    <cellStyle name="20% - Accent6 2 5" xfId="479"/>
    <cellStyle name="20% - Accent6 2 5 2" xfId="480"/>
    <cellStyle name="20% - Accent6 2 5 2 2" xfId="481"/>
    <cellStyle name="20% - Accent6 2 5 3" xfId="482"/>
    <cellStyle name="20% - Accent6 2 6" xfId="483"/>
    <cellStyle name="20% - Accent6 2 6 2" xfId="484"/>
    <cellStyle name="20% - Accent6 2 7" xfId="485"/>
    <cellStyle name="20% - Accent6 2 8" xfId="486"/>
    <cellStyle name="20% - Accent6 2 9" xfId="487"/>
    <cellStyle name="20% - Accent6 3" xfId="488"/>
    <cellStyle name="20% - Accent6 3 2" xfId="489"/>
    <cellStyle name="20% - Accent6 3 2 2" xfId="490"/>
    <cellStyle name="20% - Accent6 3 2 2 2" xfId="491"/>
    <cellStyle name="20% - Accent6 3 2 3" xfId="492"/>
    <cellStyle name="20% - Accent6 3 2 3 2" xfId="493"/>
    <cellStyle name="20% - Accent6 3 2 4" xfId="494"/>
    <cellStyle name="20% - Accent6 3 3" xfId="495"/>
    <cellStyle name="20% - Accent6 3 3 2" xfId="496"/>
    <cellStyle name="20% - Accent6 3 4" xfId="497"/>
    <cellStyle name="20% - Accent6 3 4 2" xfId="498"/>
    <cellStyle name="20% - Accent6 3 5" xfId="499"/>
    <cellStyle name="20% - Accent6 4" xfId="500"/>
    <cellStyle name="40% - Accent1 2" xfId="501"/>
    <cellStyle name="40% - Accent1 2 10" xfId="502"/>
    <cellStyle name="40% - Accent1 2 2" xfId="503"/>
    <cellStyle name="40% - Accent1 2 2 2" xfId="504"/>
    <cellStyle name="40% - Accent1 2 2 2 2" xfId="505"/>
    <cellStyle name="40% - Accent1 2 2 2 2 2" xfId="506"/>
    <cellStyle name="40% - Accent1 2 2 2 2 2 2" xfId="507"/>
    <cellStyle name="40% - Accent1 2 2 2 2 3" xfId="508"/>
    <cellStyle name="40% - Accent1 2 2 2 2 3 2" xfId="509"/>
    <cellStyle name="40% - Accent1 2 2 2 2 4" xfId="510"/>
    <cellStyle name="40% - Accent1 2 2 2 3" xfId="511"/>
    <cellStyle name="40% - Accent1 2 2 2 3 2" xfId="512"/>
    <cellStyle name="40% - Accent1 2 2 2 4" xfId="513"/>
    <cellStyle name="40% - Accent1 2 2 2 4 2" xfId="514"/>
    <cellStyle name="40% - Accent1 2 2 2 5" xfId="515"/>
    <cellStyle name="40% - Accent1 2 2 3" xfId="516"/>
    <cellStyle name="40% - Accent1 2 2 3 2" xfId="517"/>
    <cellStyle name="40% - Accent1 2 2 3 2 2" xfId="518"/>
    <cellStyle name="40% - Accent1 2 2 3 3" xfId="519"/>
    <cellStyle name="40% - Accent1 2 2 3 3 2" xfId="520"/>
    <cellStyle name="40% - Accent1 2 2 3 4" xfId="521"/>
    <cellStyle name="40% - Accent1 2 2 4" xfId="522"/>
    <cellStyle name="40% - Accent1 2 2 4 2" xfId="523"/>
    <cellStyle name="40% - Accent1 2 2 4 2 2" xfId="524"/>
    <cellStyle name="40% - Accent1 2 2 4 3" xfId="525"/>
    <cellStyle name="40% - Accent1 2 2 5" xfId="526"/>
    <cellStyle name="40% - Accent1 2 2 5 2" xfId="527"/>
    <cellStyle name="40% - Accent1 2 2 6" xfId="528"/>
    <cellStyle name="40% - Accent1 2 2 7" xfId="529"/>
    <cellStyle name="40% - Accent1 2 2 8" xfId="530"/>
    <cellStyle name="40% - Accent1 2 2 9" xfId="531"/>
    <cellStyle name="40% - Accent1 2 3" xfId="532"/>
    <cellStyle name="40% - Accent1 2 3 2" xfId="533"/>
    <cellStyle name="40% - Accent1 2 3 2 2" xfId="534"/>
    <cellStyle name="40% - Accent1 2 3 2 2 2" xfId="535"/>
    <cellStyle name="40% - Accent1 2 3 2 3" xfId="536"/>
    <cellStyle name="40% - Accent1 2 3 2 3 2" xfId="537"/>
    <cellStyle name="40% - Accent1 2 3 2 4" xfId="538"/>
    <cellStyle name="40% - Accent1 2 3 3" xfId="539"/>
    <cellStyle name="40% - Accent1 2 3 3 2" xfId="540"/>
    <cellStyle name="40% - Accent1 2 3 3 2 2" xfId="541"/>
    <cellStyle name="40% - Accent1 2 3 3 3" xfId="542"/>
    <cellStyle name="40% - Accent1 2 3 4" xfId="543"/>
    <cellStyle name="40% - Accent1 2 3 4 2" xfId="544"/>
    <cellStyle name="40% - Accent1 2 3 5" xfId="545"/>
    <cellStyle name="40% - Accent1 2 3 6" xfId="546"/>
    <cellStyle name="40% - Accent1 2 3 7" xfId="547"/>
    <cellStyle name="40% - Accent1 2 3 8" xfId="548"/>
    <cellStyle name="40% - Accent1 2 4" xfId="549"/>
    <cellStyle name="40% - Accent1 2 4 2" xfId="550"/>
    <cellStyle name="40% - Accent1 2 4 2 2" xfId="551"/>
    <cellStyle name="40% - Accent1 2 4 2 2 2" xfId="552"/>
    <cellStyle name="40% - Accent1 2 4 2 3" xfId="553"/>
    <cellStyle name="40% - Accent1 2 4 3" xfId="554"/>
    <cellStyle name="40% - Accent1 2 4 3 2" xfId="555"/>
    <cellStyle name="40% - Accent1 2 4 4" xfId="556"/>
    <cellStyle name="40% - Accent1 2 4 5" xfId="557"/>
    <cellStyle name="40% - Accent1 2 4 6" xfId="558"/>
    <cellStyle name="40% - Accent1 2 4 7" xfId="559"/>
    <cellStyle name="40% - Accent1 2 5" xfId="560"/>
    <cellStyle name="40% - Accent1 2 5 2" xfId="561"/>
    <cellStyle name="40% - Accent1 2 5 2 2" xfId="562"/>
    <cellStyle name="40% - Accent1 2 5 3" xfId="563"/>
    <cellStyle name="40% - Accent1 2 6" xfId="564"/>
    <cellStyle name="40% - Accent1 2 6 2" xfId="565"/>
    <cellStyle name="40% - Accent1 2 7" xfId="566"/>
    <cellStyle name="40% - Accent1 2 8" xfId="567"/>
    <cellStyle name="40% - Accent1 2 9" xfId="568"/>
    <cellStyle name="40% - Accent1 3" xfId="569"/>
    <cellStyle name="40% - Accent1 3 2" xfId="570"/>
    <cellStyle name="40% - Accent1 3 2 2" xfId="571"/>
    <cellStyle name="40% - Accent1 3 2 2 2" xfId="572"/>
    <cellStyle name="40% - Accent1 3 2 3" xfId="573"/>
    <cellStyle name="40% - Accent1 3 2 3 2" xfId="574"/>
    <cellStyle name="40% - Accent1 3 2 4" xfId="575"/>
    <cellStyle name="40% - Accent1 3 3" xfId="576"/>
    <cellStyle name="40% - Accent1 3 3 2" xfId="577"/>
    <cellStyle name="40% - Accent1 3 4" xfId="578"/>
    <cellStyle name="40% - Accent1 3 4 2" xfId="579"/>
    <cellStyle name="40% - Accent1 3 5" xfId="580"/>
    <cellStyle name="40% - Accent1 4" xfId="581"/>
    <cellStyle name="40% - Accent2 2" xfId="582"/>
    <cellStyle name="40% - Accent2 2 10" xfId="583"/>
    <cellStyle name="40% - Accent2 2 2" xfId="584"/>
    <cellStyle name="40% - Accent2 2 2 2" xfId="585"/>
    <cellStyle name="40% - Accent2 2 2 2 2" xfId="586"/>
    <cellStyle name="40% - Accent2 2 2 2 2 2" xfId="587"/>
    <cellStyle name="40% - Accent2 2 2 2 2 2 2" xfId="588"/>
    <cellStyle name="40% - Accent2 2 2 2 2 3" xfId="589"/>
    <cellStyle name="40% - Accent2 2 2 2 2 3 2" xfId="590"/>
    <cellStyle name="40% - Accent2 2 2 2 2 4" xfId="591"/>
    <cellStyle name="40% - Accent2 2 2 2 3" xfId="592"/>
    <cellStyle name="40% - Accent2 2 2 2 3 2" xfId="593"/>
    <cellStyle name="40% - Accent2 2 2 2 4" xfId="594"/>
    <cellStyle name="40% - Accent2 2 2 2 4 2" xfId="595"/>
    <cellStyle name="40% - Accent2 2 2 2 5" xfId="596"/>
    <cellStyle name="40% - Accent2 2 2 3" xfId="597"/>
    <cellStyle name="40% - Accent2 2 2 3 2" xfId="598"/>
    <cellStyle name="40% - Accent2 2 2 3 2 2" xfId="599"/>
    <cellStyle name="40% - Accent2 2 2 3 3" xfId="600"/>
    <cellStyle name="40% - Accent2 2 2 3 3 2" xfId="601"/>
    <cellStyle name="40% - Accent2 2 2 3 4" xfId="602"/>
    <cellStyle name="40% - Accent2 2 2 4" xfId="603"/>
    <cellStyle name="40% - Accent2 2 2 4 2" xfId="604"/>
    <cellStyle name="40% - Accent2 2 2 4 2 2" xfId="605"/>
    <cellStyle name="40% - Accent2 2 2 4 3" xfId="606"/>
    <cellStyle name="40% - Accent2 2 2 5" xfId="607"/>
    <cellStyle name="40% - Accent2 2 2 5 2" xfId="608"/>
    <cellStyle name="40% - Accent2 2 2 6" xfId="609"/>
    <cellStyle name="40% - Accent2 2 2 7" xfId="610"/>
    <cellStyle name="40% - Accent2 2 2 8" xfId="611"/>
    <cellStyle name="40% - Accent2 2 2 9" xfId="612"/>
    <cellStyle name="40% - Accent2 2 3" xfId="613"/>
    <cellStyle name="40% - Accent2 2 3 2" xfId="614"/>
    <cellStyle name="40% - Accent2 2 3 2 2" xfId="615"/>
    <cellStyle name="40% - Accent2 2 3 2 2 2" xfId="616"/>
    <cellStyle name="40% - Accent2 2 3 2 3" xfId="617"/>
    <cellStyle name="40% - Accent2 2 3 2 3 2" xfId="618"/>
    <cellStyle name="40% - Accent2 2 3 2 4" xfId="619"/>
    <cellStyle name="40% - Accent2 2 3 3" xfId="620"/>
    <cellStyle name="40% - Accent2 2 3 3 2" xfId="621"/>
    <cellStyle name="40% - Accent2 2 3 3 2 2" xfId="622"/>
    <cellStyle name="40% - Accent2 2 3 3 3" xfId="623"/>
    <cellStyle name="40% - Accent2 2 3 4" xfId="624"/>
    <cellStyle name="40% - Accent2 2 3 4 2" xfId="625"/>
    <cellStyle name="40% - Accent2 2 3 5" xfId="626"/>
    <cellStyle name="40% - Accent2 2 3 6" xfId="627"/>
    <cellStyle name="40% - Accent2 2 3 7" xfId="628"/>
    <cellStyle name="40% - Accent2 2 3 8" xfId="629"/>
    <cellStyle name="40% - Accent2 2 4" xfId="630"/>
    <cellStyle name="40% - Accent2 2 4 2" xfId="631"/>
    <cellStyle name="40% - Accent2 2 4 2 2" xfId="632"/>
    <cellStyle name="40% - Accent2 2 4 2 2 2" xfId="633"/>
    <cellStyle name="40% - Accent2 2 4 2 3" xfId="634"/>
    <cellStyle name="40% - Accent2 2 4 3" xfId="635"/>
    <cellStyle name="40% - Accent2 2 4 3 2" xfId="636"/>
    <cellStyle name="40% - Accent2 2 4 4" xfId="637"/>
    <cellStyle name="40% - Accent2 2 4 5" xfId="638"/>
    <cellStyle name="40% - Accent2 2 4 6" xfId="639"/>
    <cellStyle name="40% - Accent2 2 4 7" xfId="640"/>
    <cellStyle name="40% - Accent2 2 5" xfId="641"/>
    <cellStyle name="40% - Accent2 2 5 2" xfId="642"/>
    <cellStyle name="40% - Accent2 2 5 2 2" xfId="643"/>
    <cellStyle name="40% - Accent2 2 5 3" xfId="644"/>
    <cellStyle name="40% - Accent2 2 6" xfId="645"/>
    <cellStyle name="40% - Accent2 2 6 2" xfId="646"/>
    <cellStyle name="40% - Accent2 2 7" xfId="647"/>
    <cellStyle name="40% - Accent2 2 8" xfId="648"/>
    <cellStyle name="40% - Accent2 2 9" xfId="649"/>
    <cellStyle name="40% - Accent2 3" xfId="650"/>
    <cellStyle name="40% - Accent2 3 2" xfId="651"/>
    <cellStyle name="40% - Accent2 3 2 2" xfId="652"/>
    <cellStyle name="40% - Accent2 3 2 2 2" xfId="653"/>
    <cellStyle name="40% - Accent2 3 2 3" xfId="654"/>
    <cellStyle name="40% - Accent2 3 2 3 2" xfId="655"/>
    <cellStyle name="40% - Accent2 3 2 4" xfId="656"/>
    <cellStyle name="40% - Accent2 3 3" xfId="657"/>
    <cellStyle name="40% - Accent2 3 3 2" xfId="658"/>
    <cellStyle name="40% - Accent2 3 4" xfId="659"/>
    <cellStyle name="40% - Accent2 3 4 2" xfId="660"/>
    <cellStyle name="40% - Accent2 3 5" xfId="661"/>
    <cellStyle name="40% - Accent2 4" xfId="662"/>
    <cellStyle name="40% - Accent3 2" xfId="663"/>
    <cellStyle name="40% - Accent3 2 10" xfId="664"/>
    <cellStyle name="40% - Accent3 2 2" xfId="665"/>
    <cellStyle name="40% - Accent3 2 2 2" xfId="666"/>
    <cellStyle name="40% - Accent3 2 2 2 2" xfId="667"/>
    <cellStyle name="40% - Accent3 2 2 2 2 2" xfId="668"/>
    <cellStyle name="40% - Accent3 2 2 2 2 2 2" xfId="669"/>
    <cellStyle name="40% - Accent3 2 2 2 2 3" xfId="670"/>
    <cellStyle name="40% - Accent3 2 2 2 2 3 2" xfId="671"/>
    <cellStyle name="40% - Accent3 2 2 2 2 4" xfId="672"/>
    <cellStyle name="40% - Accent3 2 2 2 3" xfId="673"/>
    <cellStyle name="40% - Accent3 2 2 2 3 2" xfId="674"/>
    <cellStyle name="40% - Accent3 2 2 2 4" xfId="675"/>
    <cellStyle name="40% - Accent3 2 2 2 4 2" xfId="676"/>
    <cellStyle name="40% - Accent3 2 2 2 5" xfId="677"/>
    <cellStyle name="40% - Accent3 2 2 3" xfId="678"/>
    <cellStyle name="40% - Accent3 2 2 3 2" xfId="679"/>
    <cellStyle name="40% - Accent3 2 2 3 2 2" xfId="680"/>
    <cellStyle name="40% - Accent3 2 2 3 3" xfId="681"/>
    <cellStyle name="40% - Accent3 2 2 3 3 2" xfId="682"/>
    <cellStyle name="40% - Accent3 2 2 3 4" xfId="683"/>
    <cellStyle name="40% - Accent3 2 2 4" xfId="684"/>
    <cellStyle name="40% - Accent3 2 2 4 2" xfId="685"/>
    <cellStyle name="40% - Accent3 2 2 4 2 2" xfId="686"/>
    <cellStyle name="40% - Accent3 2 2 4 3" xfId="687"/>
    <cellStyle name="40% - Accent3 2 2 5" xfId="688"/>
    <cellStyle name="40% - Accent3 2 2 5 2" xfId="689"/>
    <cellStyle name="40% - Accent3 2 2 6" xfId="690"/>
    <cellStyle name="40% - Accent3 2 2 7" xfId="691"/>
    <cellStyle name="40% - Accent3 2 2 8" xfId="692"/>
    <cellStyle name="40% - Accent3 2 2 9" xfId="693"/>
    <cellStyle name="40% - Accent3 2 3" xfId="694"/>
    <cellStyle name="40% - Accent3 2 3 2" xfId="695"/>
    <cellStyle name="40% - Accent3 2 3 2 2" xfId="696"/>
    <cellStyle name="40% - Accent3 2 3 2 2 2" xfId="697"/>
    <cellStyle name="40% - Accent3 2 3 2 3" xfId="698"/>
    <cellStyle name="40% - Accent3 2 3 2 3 2" xfId="699"/>
    <cellStyle name="40% - Accent3 2 3 2 4" xfId="700"/>
    <cellStyle name="40% - Accent3 2 3 3" xfId="701"/>
    <cellStyle name="40% - Accent3 2 3 3 2" xfId="702"/>
    <cellStyle name="40% - Accent3 2 3 3 2 2" xfId="703"/>
    <cellStyle name="40% - Accent3 2 3 3 3" xfId="704"/>
    <cellStyle name="40% - Accent3 2 3 4" xfId="705"/>
    <cellStyle name="40% - Accent3 2 3 4 2" xfId="706"/>
    <cellStyle name="40% - Accent3 2 3 5" xfId="707"/>
    <cellStyle name="40% - Accent3 2 3 6" xfId="708"/>
    <cellStyle name="40% - Accent3 2 3 7" xfId="709"/>
    <cellStyle name="40% - Accent3 2 3 8" xfId="710"/>
    <cellStyle name="40% - Accent3 2 4" xfId="711"/>
    <cellStyle name="40% - Accent3 2 4 2" xfId="712"/>
    <cellStyle name="40% - Accent3 2 4 2 2" xfId="713"/>
    <cellStyle name="40% - Accent3 2 4 2 2 2" xfId="714"/>
    <cellStyle name="40% - Accent3 2 4 2 3" xfId="715"/>
    <cellStyle name="40% - Accent3 2 4 3" xfId="716"/>
    <cellStyle name="40% - Accent3 2 4 3 2" xfId="717"/>
    <cellStyle name="40% - Accent3 2 4 4" xfId="718"/>
    <cellStyle name="40% - Accent3 2 4 5" xfId="719"/>
    <cellStyle name="40% - Accent3 2 4 6" xfId="720"/>
    <cellStyle name="40% - Accent3 2 4 7" xfId="721"/>
    <cellStyle name="40% - Accent3 2 5" xfId="722"/>
    <cellStyle name="40% - Accent3 2 5 2" xfId="723"/>
    <cellStyle name="40% - Accent3 2 5 2 2" xfId="724"/>
    <cellStyle name="40% - Accent3 2 5 3" xfId="725"/>
    <cellStyle name="40% - Accent3 2 6" xfId="726"/>
    <cellStyle name="40% - Accent3 2 6 2" xfId="727"/>
    <cellStyle name="40% - Accent3 2 7" xfId="728"/>
    <cellStyle name="40% - Accent3 2 8" xfId="729"/>
    <cellStyle name="40% - Accent3 2 9" xfId="730"/>
    <cellStyle name="40% - Accent3 3" xfId="731"/>
    <cellStyle name="40% - Accent3 3 2" xfId="732"/>
    <cellStyle name="40% - Accent3 3 2 2" xfId="733"/>
    <cellStyle name="40% - Accent3 3 2 2 2" xfId="734"/>
    <cellStyle name="40% - Accent3 3 2 3" xfId="735"/>
    <cellStyle name="40% - Accent3 3 2 3 2" xfId="736"/>
    <cellStyle name="40% - Accent3 3 2 4" xfId="737"/>
    <cellStyle name="40% - Accent3 3 3" xfId="738"/>
    <cellStyle name="40% - Accent3 3 3 2" xfId="739"/>
    <cellStyle name="40% - Accent3 3 4" xfId="740"/>
    <cellStyle name="40% - Accent3 3 4 2" xfId="741"/>
    <cellStyle name="40% - Accent3 3 5" xfId="742"/>
    <cellStyle name="40% - Accent3 4" xfId="743"/>
    <cellStyle name="40% - Accent4 2" xfId="744"/>
    <cellStyle name="40% - Accent4 2 10" xfId="745"/>
    <cellStyle name="40% - Accent4 2 2" xfId="746"/>
    <cellStyle name="40% - Accent4 2 2 2" xfId="747"/>
    <cellStyle name="40% - Accent4 2 2 2 2" xfId="748"/>
    <cellStyle name="40% - Accent4 2 2 2 2 2" xfId="749"/>
    <cellStyle name="40% - Accent4 2 2 2 2 2 2" xfId="750"/>
    <cellStyle name="40% - Accent4 2 2 2 2 3" xfId="751"/>
    <cellStyle name="40% - Accent4 2 2 2 2 3 2" xfId="752"/>
    <cellStyle name="40% - Accent4 2 2 2 2 4" xfId="753"/>
    <cellStyle name="40% - Accent4 2 2 2 3" xfId="754"/>
    <cellStyle name="40% - Accent4 2 2 2 3 2" xfId="755"/>
    <cellStyle name="40% - Accent4 2 2 2 4" xfId="756"/>
    <cellStyle name="40% - Accent4 2 2 2 4 2" xfId="757"/>
    <cellStyle name="40% - Accent4 2 2 2 5" xfId="758"/>
    <cellStyle name="40% - Accent4 2 2 3" xfId="759"/>
    <cellStyle name="40% - Accent4 2 2 3 2" xfId="760"/>
    <cellStyle name="40% - Accent4 2 2 3 2 2" xfId="761"/>
    <cellStyle name="40% - Accent4 2 2 3 3" xfId="762"/>
    <cellStyle name="40% - Accent4 2 2 3 3 2" xfId="763"/>
    <cellStyle name="40% - Accent4 2 2 3 4" xfId="764"/>
    <cellStyle name="40% - Accent4 2 2 4" xfId="765"/>
    <cellStyle name="40% - Accent4 2 2 4 2" xfId="766"/>
    <cellStyle name="40% - Accent4 2 2 4 2 2" xfId="767"/>
    <cellStyle name="40% - Accent4 2 2 4 3" xfId="768"/>
    <cellStyle name="40% - Accent4 2 2 5" xfId="769"/>
    <cellStyle name="40% - Accent4 2 2 5 2" xfId="770"/>
    <cellStyle name="40% - Accent4 2 2 6" xfId="771"/>
    <cellStyle name="40% - Accent4 2 2 7" xfId="772"/>
    <cellStyle name="40% - Accent4 2 2 8" xfId="773"/>
    <cellStyle name="40% - Accent4 2 2 9" xfId="774"/>
    <cellStyle name="40% - Accent4 2 3" xfId="775"/>
    <cellStyle name="40% - Accent4 2 3 2" xfId="776"/>
    <cellStyle name="40% - Accent4 2 3 2 2" xfId="777"/>
    <cellStyle name="40% - Accent4 2 3 2 2 2" xfId="778"/>
    <cellStyle name="40% - Accent4 2 3 2 3" xfId="779"/>
    <cellStyle name="40% - Accent4 2 3 2 3 2" xfId="780"/>
    <cellStyle name="40% - Accent4 2 3 2 4" xfId="781"/>
    <cellStyle name="40% - Accent4 2 3 3" xfId="782"/>
    <cellStyle name="40% - Accent4 2 3 3 2" xfId="783"/>
    <cellStyle name="40% - Accent4 2 3 3 2 2" xfId="784"/>
    <cellStyle name="40% - Accent4 2 3 3 3" xfId="785"/>
    <cellStyle name="40% - Accent4 2 3 4" xfId="786"/>
    <cellStyle name="40% - Accent4 2 3 4 2" xfId="787"/>
    <cellStyle name="40% - Accent4 2 3 5" xfId="788"/>
    <cellStyle name="40% - Accent4 2 3 6" xfId="789"/>
    <cellStyle name="40% - Accent4 2 3 7" xfId="790"/>
    <cellStyle name="40% - Accent4 2 3 8" xfId="791"/>
    <cellStyle name="40% - Accent4 2 4" xfId="792"/>
    <cellStyle name="40% - Accent4 2 4 2" xfId="793"/>
    <cellStyle name="40% - Accent4 2 4 2 2" xfId="794"/>
    <cellStyle name="40% - Accent4 2 4 2 2 2" xfId="795"/>
    <cellStyle name="40% - Accent4 2 4 2 3" xfId="796"/>
    <cellStyle name="40% - Accent4 2 4 3" xfId="797"/>
    <cellStyle name="40% - Accent4 2 4 3 2" xfId="798"/>
    <cellStyle name="40% - Accent4 2 4 4" xfId="799"/>
    <cellStyle name="40% - Accent4 2 4 5" xfId="800"/>
    <cellStyle name="40% - Accent4 2 4 6" xfId="801"/>
    <cellStyle name="40% - Accent4 2 4 7" xfId="802"/>
    <cellStyle name="40% - Accent4 2 5" xfId="803"/>
    <cellStyle name="40% - Accent4 2 5 2" xfId="804"/>
    <cellStyle name="40% - Accent4 2 5 2 2" xfId="805"/>
    <cellStyle name="40% - Accent4 2 5 3" xfId="806"/>
    <cellStyle name="40% - Accent4 2 6" xfId="807"/>
    <cellStyle name="40% - Accent4 2 6 2" xfId="808"/>
    <cellStyle name="40% - Accent4 2 7" xfId="809"/>
    <cellStyle name="40% - Accent4 2 8" xfId="810"/>
    <cellStyle name="40% - Accent4 2 9" xfId="811"/>
    <cellStyle name="40% - Accent4 3" xfId="812"/>
    <cellStyle name="40% - Accent4 3 2" xfId="813"/>
    <cellStyle name="40% - Accent4 3 2 2" xfId="814"/>
    <cellStyle name="40% - Accent4 3 2 2 2" xfId="815"/>
    <cellStyle name="40% - Accent4 3 2 3" xfId="816"/>
    <cellStyle name="40% - Accent4 3 2 3 2" xfId="817"/>
    <cellStyle name="40% - Accent4 3 2 4" xfId="818"/>
    <cellStyle name="40% - Accent4 3 3" xfId="819"/>
    <cellStyle name="40% - Accent4 3 3 2" xfId="820"/>
    <cellStyle name="40% - Accent4 3 4" xfId="821"/>
    <cellStyle name="40% - Accent4 3 4 2" xfId="822"/>
    <cellStyle name="40% - Accent4 3 5" xfId="823"/>
    <cellStyle name="40% - Accent4 4" xfId="824"/>
    <cellStyle name="40% - Accent5 2" xfId="825"/>
    <cellStyle name="40% - Accent5 2 10" xfId="826"/>
    <cellStyle name="40% - Accent5 2 2" xfId="827"/>
    <cellStyle name="40% - Accent5 2 2 2" xfId="828"/>
    <cellStyle name="40% - Accent5 2 2 2 2" xfId="829"/>
    <cellStyle name="40% - Accent5 2 2 2 2 2" xfId="830"/>
    <cellStyle name="40% - Accent5 2 2 2 2 2 2" xfId="831"/>
    <cellStyle name="40% - Accent5 2 2 2 2 3" xfId="832"/>
    <cellStyle name="40% - Accent5 2 2 2 2 3 2" xfId="833"/>
    <cellStyle name="40% - Accent5 2 2 2 2 4" xfId="834"/>
    <cellStyle name="40% - Accent5 2 2 2 3" xfId="835"/>
    <cellStyle name="40% - Accent5 2 2 2 3 2" xfId="836"/>
    <cellStyle name="40% - Accent5 2 2 2 4" xfId="837"/>
    <cellStyle name="40% - Accent5 2 2 2 4 2" xfId="838"/>
    <cellStyle name="40% - Accent5 2 2 2 5" xfId="839"/>
    <cellStyle name="40% - Accent5 2 2 3" xfId="840"/>
    <cellStyle name="40% - Accent5 2 2 3 2" xfId="841"/>
    <cellStyle name="40% - Accent5 2 2 3 2 2" xfId="842"/>
    <cellStyle name="40% - Accent5 2 2 3 3" xfId="843"/>
    <cellStyle name="40% - Accent5 2 2 3 3 2" xfId="844"/>
    <cellStyle name="40% - Accent5 2 2 3 4" xfId="845"/>
    <cellStyle name="40% - Accent5 2 2 4" xfId="846"/>
    <cellStyle name="40% - Accent5 2 2 4 2" xfId="847"/>
    <cellStyle name="40% - Accent5 2 2 4 2 2" xfId="848"/>
    <cellStyle name="40% - Accent5 2 2 4 3" xfId="849"/>
    <cellStyle name="40% - Accent5 2 2 5" xfId="850"/>
    <cellStyle name="40% - Accent5 2 2 5 2" xfId="851"/>
    <cellStyle name="40% - Accent5 2 2 6" xfId="852"/>
    <cellStyle name="40% - Accent5 2 2 7" xfId="853"/>
    <cellStyle name="40% - Accent5 2 2 8" xfId="854"/>
    <cellStyle name="40% - Accent5 2 2 9" xfId="855"/>
    <cellStyle name="40% - Accent5 2 3" xfId="856"/>
    <cellStyle name="40% - Accent5 2 3 2" xfId="857"/>
    <cellStyle name="40% - Accent5 2 3 2 2" xfId="858"/>
    <cellStyle name="40% - Accent5 2 3 2 2 2" xfId="859"/>
    <cellStyle name="40% - Accent5 2 3 2 3" xfId="860"/>
    <cellStyle name="40% - Accent5 2 3 2 3 2" xfId="861"/>
    <cellStyle name="40% - Accent5 2 3 2 4" xfId="862"/>
    <cellStyle name="40% - Accent5 2 3 3" xfId="863"/>
    <cellStyle name="40% - Accent5 2 3 3 2" xfId="864"/>
    <cellStyle name="40% - Accent5 2 3 3 2 2" xfId="865"/>
    <cellStyle name="40% - Accent5 2 3 3 3" xfId="866"/>
    <cellStyle name="40% - Accent5 2 3 4" xfId="867"/>
    <cellStyle name="40% - Accent5 2 3 4 2" xfId="868"/>
    <cellStyle name="40% - Accent5 2 3 5" xfId="869"/>
    <cellStyle name="40% - Accent5 2 3 6" xfId="870"/>
    <cellStyle name="40% - Accent5 2 3 7" xfId="871"/>
    <cellStyle name="40% - Accent5 2 3 8" xfId="872"/>
    <cellStyle name="40% - Accent5 2 4" xfId="873"/>
    <cellStyle name="40% - Accent5 2 4 2" xfId="874"/>
    <cellStyle name="40% - Accent5 2 4 2 2" xfId="875"/>
    <cellStyle name="40% - Accent5 2 4 2 2 2" xfId="876"/>
    <cellStyle name="40% - Accent5 2 4 2 3" xfId="877"/>
    <cellStyle name="40% - Accent5 2 4 3" xfId="878"/>
    <cellStyle name="40% - Accent5 2 4 3 2" xfId="879"/>
    <cellStyle name="40% - Accent5 2 4 4" xfId="880"/>
    <cellStyle name="40% - Accent5 2 4 5" xfId="881"/>
    <cellStyle name="40% - Accent5 2 4 6" xfId="882"/>
    <cellStyle name="40% - Accent5 2 4 7" xfId="883"/>
    <cellStyle name="40% - Accent5 2 5" xfId="884"/>
    <cellStyle name="40% - Accent5 2 5 2" xfId="885"/>
    <cellStyle name="40% - Accent5 2 5 2 2" xfId="886"/>
    <cellStyle name="40% - Accent5 2 5 3" xfId="887"/>
    <cellStyle name="40% - Accent5 2 6" xfId="888"/>
    <cellStyle name="40% - Accent5 2 6 2" xfId="889"/>
    <cellStyle name="40% - Accent5 2 7" xfId="890"/>
    <cellStyle name="40% - Accent5 2 8" xfId="891"/>
    <cellStyle name="40% - Accent5 2 9" xfId="892"/>
    <cellStyle name="40% - Accent5 3" xfId="893"/>
    <cellStyle name="40% - Accent5 3 2" xfId="894"/>
    <cellStyle name="40% - Accent5 3 2 2" xfId="895"/>
    <cellStyle name="40% - Accent5 3 2 2 2" xfId="896"/>
    <cellStyle name="40% - Accent5 3 2 3" xfId="897"/>
    <cellStyle name="40% - Accent5 3 2 3 2" xfId="898"/>
    <cellStyle name="40% - Accent5 3 2 4" xfId="899"/>
    <cellStyle name="40% - Accent5 3 3" xfId="900"/>
    <cellStyle name="40% - Accent5 3 3 2" xfId="901"/>
    <cellStyle name="40% - Accent5 3 4" xfId="902"/>
    <cellStyle name="40% - Accent5 3 4 2" xfId="903"/>
    <cellStyle name="40% - Accent5 3 5" xfId="904"/>
    <cellStyle name="40% - Accent5 4" xfId="905"/>
    <cellStyle name="40% - Accent6 2" xfId="906"/>
    <cellStyle name="40% - Accent6 2 10" xfId="907"/>
    <cellStyle name="40% - Accent6 2 2" xfId="908"/>
    <cellStyle name="40% - Accent6 2 2 2" xfId="909"/>
    <cellStyle name="40% - Accent6 2 2 2 2" xfId="910"/>
    <cellStyle name="40% - Accent6 2 2 2 2 2" xfId="911"/>
    <cellStyle name="40% - Accent6 2 2 2 2 2 2" xfId="912"/>
    <cellStyle name="40% - Accent6 2 2 2 2 3" xfId="913"/>
    <cellStyle name="40% - Accent6 2 2 2 2 3 2" xfId="914"/>
    <cellStyle name="40% - Accent6 2 2 2 2 4" xfId="915"/>
    <cellStyle name="40% - Accent6 2 2 2 3" xfId="916"/>
    <cellStyle name="40% - Accent6 2 2 2 3 2" xfId="917"/>
    <cellStyle name="40% - Accent6 2 2 2 4" xfId="918"/>
    <cellStyle name="40% - Accent6 2 2 2 4 2" xfId="919"/>
    <cellStyle name="40% - Accent6 2 2 2 5" xfId="920"/>
    <cellStyle name="40% - Accent6 2 2 3" xfId="921"/>
    <cellStyle name="40% - Accent6 2 2 3 2" xfId="922"/>
    <cellStyle name="40% - Accent6 2 2 3 2 2" xfId="923"/>
    <cellStyle name="40% - Accent6 2 2 3 3" xfId="924"/>
    <cellStyle name="40% - Accent6 2 2 3 3 2" xfId="925"/>
    <cellStyle name="40% - Accent6 2 2 3 4" xfId="926"/>
    <cellStyle name="40% - Accent6 2 2 4" xfId="927"/>
    <cellStyle name="40% - Accent6 2 2 4 2" xfId="928"/>
    <cellStyle name="40% - Accent6 2 2 4 2 2" xfId="929"/>
    <cellStyle name="40% - Accent6 2 2 4 3" xfId="930"/>
    <cellStyle name="40% - Accent6 2 2 5" xfId="931"/>
    <cellStyle name="40% - Accent6 2 2 5 2" xfId="932"/>
    <cellStyle name="40% - Accent6 2 2 6" xfId="933"/>
    <cellStyle name="40% - Accent6 2 2 7" xfId="934"/>
    <cellStyle name="40% - Accent6 2 2 8" xfId="935"/>
    <cellStyle name="40% - Accent6 2 2 9" xfId="936"/>
    <cellStyle name="40% - Accent6 2 3" xfId="937"/>
    <cellStyle name="40% - Accent6 2 3 2" xfId="938"/>
    <cellStyle name="40% - Accent6 2 3 2 2" xfId="939"/>
    <cellStyle name="40% - Accent6 2 3 2 2 2" xfId="940"/>
    <cellStyle name="40% - Accent6 2 3 2 3" xfId="941"/>
    <cellStyle name="40% - Accent6 2 3 2 3 2" xfId="942"/>
    <cellStyle name="40% - Accent6 2 3 2 4" xfId="943"/>
    <cellStyle name="40% - Accent6 2 3 3" xfId="944"/>
    <cellStyle name="40% - Accent6 2 3 3 2" xfId="945"/>
    <cellStyle name="40% - Accent6 2 3 3 2 2" xfId="946"/>
    <cellStyle name="40% - Accent6 2 3 3 3" xfId="947"/>
    <cellStyle name="40% - Accent6 2 3 4" xfId="948"/>
    <cellStyle name="40% - Accent6 2 3 4 2" xfId="949"/>
    <cellStyle name="40% - Accent6 2 3 5" xfId="950"/>
    <cellStyle name="40% - Accent6 2 3 6" xfId="951"/>
    <cellStyle name="40% - Accent6 2 3 7" xfId="952"/>
    <cellStyle name="40% - Accent6 2 3 8" xfId="953"/>
    <cellStyle name="40% - Accent6 2 4" xfId="954"/>
    <cellStyle name="40% - Accent6 2 4 2" xfId="955"/>
    <cellStyle name="40% - Accent6 2 4 2 2" xfId="956"/>
    <cellStyle name="40% - Accent6 2 4 2 2 2" xfId="957"/>
    <cellStyle name="40% - Accent6 2 4 2 3" xfId="958"/>
    <cellStyle name="40% - Accent6 2 4 3" xfId="959"/>
    <cellStyle name="40% - Accent6 2 4 3 2" xfId="960"/>
    <cellStyle name="40% - Accent6 2 4 4" xfId="961"/>
    <cellStyle name="40% - Accent6 2 4 5" xfId="962"/>
    <cellStyle name="40% - Accent6 2 4 6" xfId="963"/>
    <cellStyle name="40% - Accent6 2 4 7" xfId="964"/>
    <cellStyle name="40% - Accent6 2 5" xfId="965"/>
    <cellStyle name="40% - Accent6 2 5 2" xfId="966"/>
    <cellStyle name="40% - Accent6 2 5 2 2" xfId="967"/>
    <cellStyle name="40% - Accent6 2 5 3" xfId="968"/>
    <cellStyle name="40% - Accent6 2 6" xfId="969"/>
    <cellStyle name="40% - Accent6 2 6 2" xfId="970"/>
    <cellStyle name="40% - Accent6 2 7" xfId="971"/>
    <cellStyle name="40% - Accent6 2 8" xfId="972"/>
    <cellStyle name="40% - Accent6 2 9" xfId="973"/>
    <cellStyle name="40% - Accent6 3" xfId="974"/>
    <cellStyle name="40% - Accent6 3 2" xfId="975"/>
    <cellStyle name="40% - Accent6 3 2 2" xfId="976"/>
    <cellStyle name="40% - Accent6 3 2 2 2" xfId="977"/>
    <cellStyle name="40% - Accent6 3 2 3" xfId="978"/>
    <cellStyle name="40% - Accent6 3 2 3 2" xfId="979"/>
    <cellStyle name="40% - Accent6 3 2 4" xfId="980"/>
    <cellStyle name="40% - Accent6 3 3" xfId="981"/>
    <cellStyle name="40% - Accent6 3 3 2" xfId="982"/>
    <cellStyle name="40% - Accent6 3 4" xfId="983"/>
    <cellStyle name="40% - Accent6 3 4 2" xfId="984"/>
    <cellStyle name="40% - Accent6 3 5" xfId="985"/>
    <cellStyle name="40% - Accent6 4" xfId="986"/>
    <cellStyle name="Comma 10" xfId="987"/>
    <cellStyle name="Comma 10 2" xfId="988"/>
    <cellStyle name="Comma 10 2 2" xfId="989"/>
    <cellStyle name="Comma 10 2 2 2" xfId="990"/>
    <cellStyle name="Comma 10 3" xfId="991"/>
    <cellStyle name="Comma 10 4" xfId="992"/>
    <cellStyle name="Comma 11" xfId="993"/>
    <cellStyle name="Comma 11 2" xfId="994"/>
    <cellStyle name="Comma 11 2 2" xfId="995"/>
    <cellStyle name="Comma 11 2 2 2" xfId="996"/>
    <cellStyle name="Comma 11 2 3" xfId="997"/>
    <cellStyle name="Comma 11 3" xfId="998"/>
    <cellStyle name="Comma 11 3 2" xfId="999"/>
    <cellStyle name="Comma 11 4" xfId="1000"/>
    <cellStyle name="Comma 11 4 2" xfId="1001"/>
    <cellStyle name="Comma 11 5" xfId="1002"/>
    <cellStyle name="Comma 11 6" xfId="1003"/>
    <cellStyle name="Comma 11 7" xfId="1004"/>
    <cellStyle name="Comma 11 8" xfId="1005"/>
    <cellStyle name="Comma 12" xfId="1006"/>
    <cellStyle name="Comma 12 2" xfId="1007"/>
    <cellStyle name="Comma 12 2 2" xfId="1008"/>
    <cellStyle name="Comma 12 3" xfId="1009"/>
    <cellStyle name="Comma 12 3 2" xfId="1010"/>
    <cellStyle name="Comma 12 4" xfId="1011"/>
    <cellStyle name="Comma 12 5" xfId="1012"/>
    <cellStyle name="Comma 12 6" xfId="1013"/>
    <cellStyle name="Comma 12 7" xfId="1014"/>
    <cellStyle name="Comma 13" xfId="1015"/>
    <cellStyle name="Comma 13 2" xfId="1016"/>
    <cellStyle name="Comma 13 3" xfId="1017"/>
    <cellStyle name="Comma 13 4" xfId="1018"/>
    <cellStyle name="Comma 14" xfId="1019"/>
    <cellStyle name="Comma 14 2" xfId="1020"/>
    <cellStyle name="Comma 14 3" xfId="1021"/>
    <cellStyle name="Comma 14 4" xfId="1022"/>
    <cellStyle name="Comma 15" xfId="1023"/>
    <cellStyle name="Comma 16" xfId="1024"/>
    <cellStyle name="Comma 17" xfId="1025"/>
    <cellStyle name="Comma 2" xfId="4"/>
    <cellStyle name="Comma 2 2" xfId="1026"/>
    <cellStyle name="Comma 2 3" xfId="1027"/>
    <cellStyle name="Comma 2 3 2" xfId="1028"/>
    <cellStyle name="Comma 2 3 2 2" xfId="1029"/>
    <cellStyle name="Comma 2 4" xfId="1030"/>
    <cellStyle name="Comma 2 4 2" xfId="2402"/>
    <cellStyle name="Comma 2 5" xfId="1031"/>
    <cellStyle name="Comma 2 6" xfId="1032"/>
    <cellStyle name="Comma 3" xfId="1033"/>
    <cellStyle name="Comma 4" xfId="1034"/>
    <cellStyle name="Comma 5" xfId="1035"/>
    <cellStyle name="Comma 5 2" xfId="1036"/>
    <cellStyle name="Comma 5 2 2" xfId="1037"/>
    <cellStyle name="Comma 5 3" xfId="1038"/>
    <cellStyle name="Comma 6" xfId="1039"/>
    <cellStyle name="Comma 6 2" xfId="1040"/>
    <cellStyle name="Comma 7" xfId="1041"/>
    <cellStyle name="Comma 7 2" xfId="1042"/>
    <cellStyle name="Comma 8" xfId="1043"/>
    <cellStyle name="Comma 8 10" xfId="1044"/>
    <cellStyle name="Comma 8 2" xfId="1045"/>
    <cellStyle name="Comma 8 2 10" xfId="2406"/>
    <cellStyle name="Comma 8 2 11" xfId="2411"/>
    <cellStyle name="Comma 8 2 2" xfId="1046"/>
    <cellStyle name="Comma 8 2 2 2" xfId="1047"/>
    <cellStyle name="Comma 8 2 2 2 2" xfId="1048"/>
    <cellStyle name="Comma 8 2 2 2 2 2" xfId="1049"/>
    <cellStyle name="Comma 8 2 2 2 3" xfId="1050"/>
    <cellStyle name="Comma 8 2 2 2 3 2" xfId="1051"/>
    <cellStyle name="Comma 8 2 2 2 4" xfId="1052"/>
    <cellStyle name="Comma 8 2 2 3" xfId="1053"/>
    <cellStyle name="Comma 8 2 2 3 2" xfId="1054"/>
    <cellStyle name="Comma 8 2 2 3 2 2" xfId="1055"/>
    <cellStyle name="Comma 8 2 2 3 3" xfId="1056"/>
    <cellStyle name="Comma 8 2 2 4" xfId="1057"/>
    <cellStyle name="Comma 8 2 2 4 2" xfId="1058"/>
    <cellStyle name="Comma 8 2 2 5" xfId="1059"/>
    <cellStyle name="Comma 8 2 2 6" xfId="1060"/>
    <cellStyle name="Comma 8 2 2 7" xfId="1061"/>
    <cellStyle name="Comma 8 2 2 8" xfId="1062"/>
    <cellStyle name="Comma 8 2 3" xfId="1063"/>
    <cellStyle name="Comma 8 2 3 2" xfId="1064"/>
    <cellStyle name="Comma 8 2 3 2 2" xfId="1065"/>
    <cellStyle name="Comma 8 2 3 2 2 2" xfId="1066"/>
    <cellStyle name="Comma 8 2 3 2 3" xfId="1067"/>
    <cellStyle name="Comma 8 2 3 3" xfId="1068"/>
    <cellStyle name="Comma 8 2 3 3 2" xfId="1069"/>
    <cellStyle name="Comma 8 2 3 4" xfId="1070"/>
    <cellStyle name="Comma 8 2 3 5" xfId="1071"/>
    <cellStyle name="Comma 8 2 3 6" xfId="1072"/>
    <cellStyle name="Comma 8 2 3 7" xfId="1073"/>
    <cellStyle name="Comma 8 2 4" xfId="1074"/>
    <cellStyle name="Comma 8 2 4 2" xfId="1075"/>
    <cellStyle name="Comma 8 2 4 2 2" xfId="1076"/>
    <cellStyle name="Comma 8 2 4 3" xfId="1077"/>
    <cellStyle name="Comma 8 2 5" xfId="1078"/>
    <cellStyle name="Comma 8 2 5 2" xfId="1079"/>
    <cellStyle name="Comma 8 2 6" xfId="1080"/>
    <cellStyle name="Comma 8 2 7" xfId="1081"/>
    <cellStyle name="Comma 8 2 8" xfId="1082"/>
    <cellStyle name="Comma 8 2 9" xfId="1083"/>
    <cellStyle name="Comma 8 3" xfId="1084"/>
    <cellStyle name="Comma 8 3 2" xfId="1085"/>
    <cellStyle name="Comma 8 3 2 2" xfId="1086"/>
    <cellStyle name="Comma 8 3 2 2 2" xfId="1087"/>
    <cellStyle name="Comma 8 3 2 2 2 2" xfId="1088"/>
    <cellStyle name="Comma 8 3 2 2 3" xfId="1089"/>
    <cellStyle name="Comma 8 3 2 3" xfId="1090"/>
    <cellStyle name="Comma 8 3 2 3 2" xfId="1091"/>
    <cellStyle name="Comma 8 3 2 4" xfId="1092"/>
    <cellStyle name="Comma 8 3 2 5" xfId="1093"/>
    <cellStyle name="Comma 8 3 2 6" xfId="1094"/>
    <cellStyle name="Comma 8 3 2 7" xfId="1095"/>
    <cellStyle name="Comma 8 3 3" xfId="1096"/>
    <cellStyle name="Comma 8 3 3 2" xfId="1097"/>
    <cellStyle name="Comma 8 3 3 2 2" xfId="1098"/>
    <cellStyle name="Comma 8 3 3 3" xfId="1099"/>
    <cellStyle name="Comma 8 3 4" xfId="1100"/>
    <cellStyle name="Comma 8 3 4 2" xfId="1101"/>
    <cellStyle name="Comma 8 3 5" xfId="1102"/>
    <cellStyle name="Comma 8 3 6" xfId="1103"/>
    <cellStyle name="Comma 8 3 7" xfId="1104"/>
    <cellStyle name="Comma 8 3 8" xfId="1105"/>
    <cellStyle name="Comma 8 4" xfId="1106"/>
    <cellStyle name="Comma 8 4 2" xfId="1107"/>
    <cellStyle name="Comma 8 4 2 2" xfId="1108"/>
    <cellStyle name="Comma 8 4 2 2 2" xfId="1109"/>
    <cellStyle name="Comma 8 4 2 2 2 2" xfId="1110"/>
    <cellStyle name="Comma 8 4 2 2 3" xfId="1111"/>
    <cellStyle name="Comma 8 4 2 3" xfId="1112"/>
    <cellStyle name="Comma 8 4 2 3 2" xfId="1113"/>
    <cellStyle name="Comma 8 4 2 4" xfId="1114"/>
    <cellStyle name="Comma 8 4 2 5" xfId="1115"/>
    <cellStyle name="Comma 8 4 2 6" xfId="1116"/>
    <cellStyle name="Comma 8 4 2 7" xfId="1117"/>
    <cellStyle name="Comma 8 4 3" xfId="1118"/>
    <cellStyle name="Comma 8 4 3 2" xfId="1119"/>
    <cellStyle name="Comma 8 4 3 2 2" xfId="1120"/>
    <cellStyle name="Comma 8 4 3 3" xfId="1121"/>
    <cellStyle name="Comma 8 4 4" xfId="1122"/>
    <cellStyle name="Comma 8 4 4 2" xfId="1123"/>
    <cellStyle name="Comma 8 4 5" xfId="1124"/>
    <cellStyle name="Comma 8 4 6" xfId="1125"/>
    <cellStyle name="Comma 8 4 7" xfId="1126"/>
    <cellStyle name="Comma 8 4 8" xfId="1127"/>
    <cellStyle name="Comma 8 5" xfId="1128"/>
    <cellStyle name="Comma 8 5 2" xfId="1129"/>
    <cellStyle name="Comma 8 5 2 2" xfId="1130"/>
    <cellStyle name="Comma 8 5 2 2 2" xfId="1131"/>
    <cellStyle name="Comma 8 5 2 3" xfId="1132"/>
    <cellStyle name="Comma 8 5 2 3 2" xfId="1133"/>
    <cellStyle name="Comma 8 5 2 4" xfId="1134"/>
    <cellStyle name="Comma 8 5 3" xfId="1135"/>
    <cellStyle name="Comma 8 5 3 2" xfId="1136"/>
    <cellStyle name="Comma 8 5 3 3" xfId="1137"/>
    <cellStyle name="Comma 8 5 4" xfId="1138"/>
    <cellStyle name="Comma 8 5 4 2" xfId="1139"/>
    <cellStyle name="Comma 8 5 5" xfId="1140"/>
    <cellStyle name="Comma 8 6" xfId="1141"/>
    <cellStyle name="Comma 8 6 2" xfId="1142"/>
    <cellStyle name="Comma 8 6 2 2" xfId="1143"/>
    <cellStyle name="Comma 8 6 2 2 2" xfId="1144"/>
    <cellStyle name="Comma 8 6 2 3" xfId="1145"/>
    <cellStyle name="Comma 8 6 2 3 2" xfId="1146"/>
    <cellStyle name="Comma 8 6 2 4" xfId="1147"/>
    <cellStyle name="Comma 8 6 3" xfId="1148"/>
    <cellStyle name="Comma 8 6 3 2" xfId="1149"/>
    <cellStyle name="Comma 8 6 3 2 2" xfId="1150"/>
    <cellStyle name="Comma 8 6 3 3" xfId="1151"/>
    <cellStyle name="Comma 8 6 4" xfId="1152"/>
    <cellStyle name="Comma 8 6 4 2" xfId="1153"/>
    <cellStyle name="Comma 8 6 5" xfId="1154"/>
    <cellStyle name="Comma 8 6 6" xfId="1155"/>
    <cellStyle name="Comma 8 6 7" xfId="1156"/>
    <cellStyle name="Comma 8 6 8" xfId="1157"/>
    <cellStyle name="Comma 8 7" xfId="1158"/>
    <cellStyle name="Comma 8 7 2" xfId="1159"/>
    <cellStyle name="Comma 8 8" xfId="1160"/>
    <cellStyle name="Comma 8 9" xfId="1161"/>
    <cellStyle name="Comma 9" xfId="1162"/>
    <cellStyle name="Comma 9 10" xfId="1163"/>
    <cellStyle name="Comma 9 2" xfId="1164"/>
    <cellStyle name="Comma 9 2 2" xfId="1165"/>
    <cellStyle name="Comma 9 2 2 2" xfId="1166"/>
    <cellStyle name="Comma 9 2 2 2 2" xfId="1167"/>
    <cellStyle name="Comma 9 2 2 2 2 2" xfId="1168"/>
    <cellStyle name="Comma 9 2 2 2 3" xfId="1169"/>
    <cellStyle name="Comma 9 2 2 2 3 2" xfId="1170"/>
    <cellStyle name="Comma 9 2 2 2 4" xfId="1171"/>
    <cellStyle name="Comma 9 2 2 3" xfId="1172"/>
    <cellStyle name="Comma 9 2 2 3 2" xfId="1173"/>
    <cellStyle name="Comma 9 2 2 3 2 2" xfId="1174"/>
    <cellStyle name="Comma 9 2 2 3 3" xfId="1175"/>
    <cellStyle name="Comma 9 2 2 4" xfId="1176"/>
    <cellStyle name="Comma 9 2 2 4 2" xfId="1177"/>
    <cellStyle name="Comma 9 2 2 5" xfId="1178"/>
    <cellStyle name="Comma 9 2 2 6" xfId="1179"/>
    <cellStyle name="Comma 9 2 2 7" xfId="1180"/>
    <cellStyle name="Comma 9 2 2 8" xfId="1181"/>
    <cellStyle name="Comma 9 2 3" xfId="1182"/>
    <cellStyle name="Comma 9 2 3 2" xfId="1183"/>
    <cellStyle name="Comma 9 2 3 2 2" xfId="1184"/>
    <cellStyle name="Comma 9 2 3 2 2 2" xfId="1185"/>
    <cellStyle name="Comma 9 2 3 2 3" xfId="1186"/>
    <cellStyle name="Comma 9 2 3 3" xfId="1187"/>
    <cellStyle name="Comma 9 2 3 3 2" xfId="1188"/>
    <cellStyle name="Comma 9 2 3 4" xfId="1189"/>
    <cellStyle name="Comma 9 2 3 5" xfId="1190"/>
    <cellStyle name="Comma 9 2 3 6" xfId="1191"/>
    <cellStyle name="Comma 9 2 3 7" xfId="1192"/>
    <cellStyle name="Comma 9 2 4" xfId="1193"/>
    <cellStyle name="Comma 9 2 4 2" xfId="1194"/>
    <cellStyle name="Comma 9 2 4 2 2" xfId="1195"/>
    <cellStyle name="Comma 9 2 4 3" xfId="1196"/>
    <cellStyle name="Comma 9 2 5" xfId="1197"/>
    <cellStyle name="Comma 9 2 5 2" xfId="1198"/>
    <cellStyle name="Comma 9 2 6" xfId="1199"/>
    <cellStyle name="Comma 9 2 7" xfId="1200"/>
    <cellStyle name="Comma 9 2 8" xfId="1201"/>
    <cellStyle name="Comma 9 2 9" xfId="1202"/>
    <cellStyle name="Comma 9 3" xfId="1203"/>
    <cellStyle name="Comma 9 3 2" xfId="1204"/>
    <cellStyle name="Comma 9 3 2 2" xfId="1205"/>
    <cellStyle name="Comma 9 3 2 2 2" xfId="1206"/>
    <cellStyle name="Comma 9 3 2 3" xfId="1207"/>
    <cellStyle name="Comma 9 3 2 3 2" xfId="1208"/>
    <cellStyle name="Comma 9 3 2 4" xfId="1209"/>
    <cellStyle name="Comma 9 3 3" xfId="1210"/>
    <cellStyle name="Comma 9 3 3 2" xfId="1211"/>
    <cellStyle name="Comma 9 3 3 2 2" xfId="1212"/>
    <cellStyle name="Comma 9 3 3 3" xfId="1213"/>
    <cellStyle name="Comma 9 3 4" xfId="1214"/>
    <cellStyle name="Comma 9 3 4 2" xfId="1215"/>
    <cellStyle name="Comma 9 3 5" xfId="1216"/>
    <cellStyle name="Comma 9 3 6" xfId="1217"/>
    <cellStyle name="Comma 9 3 7" xfId="1218"/>
    <cellStyle name="Comma 9 3 8" xfId="1219"/>
    <cellStyle name="Comma 9 4" xfId="1220"/>
    <cellStyle name="Comma 9 4 2" xfId="1221"/>
    <cellStyle name="Comma 9 4 2 2" xfId="1222"/>
    <cellStyle name="Comma 9 4 2 2 2" xfId="1223"/>
    <cellStyle name="Comma 9 4 2 3" xfId="1224"/>
    <cellStyle name="Comma 9 4 3" xfId="1225"/>
    <cellStyle name="Comma 9 4 3 2" xfId="1226"/>
    <cellStyle name="Comma 9 4 4" xfId="1227"/>
    <cellStyle name="Comma 9 4 5" xfId="1228"/>
    <cellStyle name="Comma 9 4 6" xfId="1229"/>
    <cellStyle name="Comma 9 4 7" xfId="1230"/>
    <cellStyle name="Comma 9 5" xfId="1231"/>
    <cellStyle name="Comma 9 5 2" xfId="1232"/>
    <cellStyle name="Comma 9 5 2 2" xfId="1233"/>
    <cellStyle name="Comma 9 5 3" xfId="1234"/>
    <cellStyle name="Comma 9 6" xfId="1235"/>
    <cellStyle name="Comma 9 6 2" xfId="1236"/>
    <cellStyle name="Comma 9 7" xfId="1237"/>
    <cellStyle name="Comma 9 8" xfId="1238"/>
    <cellStyle name="Comma 9 9" xfId="1239"/>
    <cellStyle name="Currency 10" xfId="2407"/>
    <cellStyle name="Currency 11" xfId="2412"/>
    <cellStyle name="Currency 2" xfId="1240"/>
    <cellStyle name="Currency 2 2" xfId="1241"/>
    <cellStyle name="Currency 2 2 2" xfId="1242"/>
    <cellStyle name="Currency 2 2 2 2" xfId="1243"/>
    <cellStyle name="Currency 2 2 2 2 2" xfId="1244"/>
    <cellStyle name="Currency 2 2 2 3" xfId="1245"/>
    <cellStyle name="Currency 2 2 2 3 2" xfId="1246"/>
    <cellStyle name="Currency 2 2 2 4" xfId="1247"/>
    <cellStyle name="Currency 2 2 3" xfId="1248"/>
    <cellStyle name="Currency 2 2 3 2" xfId="1249"/>
    <cellStyle name="Currency 2 2 4" xfId="1250"/>
    <cellStyle name="Currency 2 2 4 2" xfId="1251"/>
    <cellStyle name="Currency 2 2 5" xfId="1252"/>
    <cellStyle name="Currency 2 2 6" xfId="1253"/>
    <cellStyle name="Currency 2 3" xfId="1254"/>
    <cellStyle name="Currency 2 3 2" xfId="1255"/>
    <cellStyle name="Currency 3" xfId="1256"/>
    <cellStyle name="Currency 3 2" xfId="1257"/>
    <cellStyle name="Currency 3 2 2" xfId="1258"/>
    <cellStyle name="Currency 3 2 2 2" xfId="1259"/>
    <cellStyle name="Currency 3 2 3" xfId="1260"/>
    <cellStyle name="Currency 3 3" xfId="1261"/>
    <cellStyle name="Currency 3 3 2" xfId="1262"/>
    <cellStyle name="Currency 3 4" xfId="1263"/>
    <cellStyle name="Currency 3 5" xfId="1264"/>
    <cellStyle name="Currency 3 6" xfId="1265"/>
    <cellStyle name="Currency 4" xfId="1266"/>
    <cellStyle name="Currency 4 2" xfId="1267"/>
    <cellStyle name="Currency 4 2 2" xfId="1268"/>
    <cellStyle name="Currency 4 2 2 2" xfId="1269"/>
    <cellStyle name="Currency 4 2 3" xfId="1270"/>
    <cellStyle name="Currency 4 3" xfId="1271"/>
    <cellStyle name="Currency 4 3 2" xfId="1272"/>
    <cellStyle name="Currency 4 4" xfId="1273"/>
    <cellStyle name="Currency 4 4 2" xfId="1274"/>
    <cellStyle name="Currency 4 5" xfId="1275"/>
    <cellStyle name="Currency 4 6" xfId="1276"/>
    <cellStyle name="Currency 4 7" xfId="1277"/>
    <cellStyle name="Currency 4 8" xfId="1278"/>
    <cellStyle name="Currency 5" xfId="1279"/>
    <cellStyle name="Currency 5 2" xfId="1280"/>
    <cellStyle name="Currency 5 2 2" xfId="1281"/>
    <cellStyle name="Currency 5 3" xfId="1282"/>
    <cellStyle name="Currency 5 4" xfId="1283"/>
    <cellStyle name="Currency 5 5" xfId="1284"/>
    <cellStyle name="Currency 5 6" xfId="1285"/>
    <cellStyle name="Currency 6" xfId="1286"/>
    <cellStyle name="Currency 6 2" xfId="1287"/>
    <cellStyle name="Currency 6 3" xfId="1288"/>
    <cellStyle name="Currency 6 4" xfId="1289"/>
    <cellStyle name="Currency 6 5" xfId="1290"/>
    <cellStyle name="Currency 7" xfId="1291"/>
    <cellStyle name="Currency 8" xfId="1292"/>
    <cellStyle name="Currency 9" xfId="1293"/>
    <cellStyle name="Normal" xfId="0" builtinId="0"/>
    <cellStyle name="Normal - Style1" xfId="1294"/>
    <cellStyle name="Normal 10" xfId="1295"/>
    <cellStyle name="Normal 10 10" xfId="1296"/>
    <cellStyle name="Normal 10 2" xfId="1297"/>
    <cellStyle name="Normal 10 2 2" xfId="1298"/>
    <cellStyle name="Normal 10 2 2 2" xfId="1299"/>
    <cellStyle name="Normal 10 2 2 2 2" xfId="1300"/>
    <cellStyle name="Normal 10 2 2 3" xfId="1301"/>
    <cellStyle name="Normal 10 2 2 3 2" xfId="1302"/>
    <cellStyle name="Normal 10 2 2 4" xfId="1303"/>
    <cellStyle name="Normal 10 2 2 5" xfId="1304"/>
    <cellStyle name="Normal 10 2 2 6" xfId="1305"/>
    <cellStyle name="Normal 10 2 2 7" xfId="1306"/>
    <cellStyle name="Normal 10 2 3" xfId="1307"/>
    <cellStyle name="Normal 10 2 4" xfId="1308"/>
    <cellStyle name="Normal 10 2 5" xfId="1309"/>
    <cellStyle name="Normal 10 3" xfId="1310"/>
    <cellStyle name="Normal 10 3 2" xfId="1311"/>
    <cellStyle name="Normal 10 3 2 2" xfId="1312"/>
    <cellStyle name="Normal 10 3 2 2 2" xfId="1313"/>
    <cellStyle name="Normal 10 3 2 3" xfId="1314"/>
    <cellStyle name="Normal 10 3 2 3 2" xfId="1315"/>
    <cellStyle name="Normal 10 3 2 4" xfId="1316"/>
    <cellStyle name="Normal 10 3 3" xfId="1317"/>
    <cellStyle name="Normal 10 3 3 2" xfId="1318"/>
    <cellStyle name="Normal 10 3 3 2 2" xfId="1319"/>
    <cellStyle name="Normal 10 3 3 3" xfId="1320"/>
    <cellStyle name="Normal 10 3 4" xfId="1321"/>
    <cellStyle name="Normal 10 3 4 2" xfId="1322"/>
    <cellStyle name="Normal 10 3 5" xfId="1323"/>
    <cellStyle name="Normal 10 3 6" xfId="1324"/>
    <cellStyle name="Normal 10 3 7" xfId="1325"/>
    <cellStyle name="Normal 10 3 8" xfId="1326"/>
    <cellStyle name="Normal 10 4" xfId="1327"/>
    <cellStyle name="Normal 10 4 2" xfId="1328"/>
    <cellStyle name="Normal 10 4 2 2" xfId="1329"/>
    <cellStyle name="Normal 10 4 3" xfId="1330"/>
    <cellStyle name="Normal 10 4 3 2" xfId="1331"/>
    <cellStyle name="Normal 10 4 4" xfId="1332"/>
    <cellStyle name="Normal 10 5" xfId="1333"/>
    <cellStyle name="Normal 10 5 2" xfId="1334"/>
    <cellStyle name="Normal 10 6" xfId="1335"/>
    <cellStyle name="Normal 10 6 2" xfId="1336"/>
    <cellStyle name="Normal 10 7" xfId="1337"/>
    <cellStyle name="Normal 10 8" xfId="1338"/>
    <cellStyle name="Normal 10 9" xfId="1339"/>
    <cellStyle name="Normal 11" xfId="1340"/>
    <cellStyle name="Normal 11 2" xfId="1341"/>
    <cellStyle name="Normal 12" xfId="1342"/>
    <cellStyle name="Normal 12 2" xfId="1343"/>
    <cellStyle name="Normal 13" xfId="1344"/>
    <cellStyle name="Normal 13 2" xfId="1345"/>
    <cellStyle name="Normal 13 3" xfId="1346"/>
    <cellStyle name="Normal 13 3 2" xfId="1347"/>
    <cellStyle name="Normal 13 3 2 2" xfId="1348"/>
    <cellStyle name="Normal 13 3 2 2 2" xfId="1349"/>
    <cellStyle name="Normal 13 3 2 3" xfId="1350"/>
    <cellStyle name="Normal 13 3 2 3 2" xfId="1351"/>
    <cellStyle name="Normal 13 3 2 4" xfId="1352"/>
    <cellStyle name="Normal 13 3 3" xfId="1353"/>
    <cellStyle name="Normal 13 3 3 2" xfId="1354"/>
    <cellStyle name="Normal 13 3 3 2 2" xfId="1355"/>
    <cellStyle name="Normal 13 3 3 3" xfId="1356"/>
    <cellStyle name="Normal 13 3 4" xfId="1357"/>
    <cellStyle name="Normal 13 3 4 2" xfId="1358"/>
    <cellStyle name="Normal 13 3 5" xfId="1359"/>
    <cellStyle name="Normal 13 3 6" xfId="1360"/>
    <cellStyle name="Normal 13 3 7" xfId="1361"/>
    <cellStyle name="Normal 13 3 8" xfId="1362"/>
    <cellStyle name="Normal 13 4" xfId="1363"/>
    <cellStyle name="Normal 13 4 2" xfId="1364"/>
    <cellStyle name="Normal 13 4 2 2" xfId="1365"/>
    <cellStyle name="Normal 13 4 2 2 2" xfId="1366"/>
    <cellStyle name="Normal 13 4 2 3" xfId="1367"/>
    <cellStyle name="Normal 13 4 3" xfId="1368"/>
    <cellStyle name="Normal 13 4 3 2" xfId="1369"/>
    <cellStyle name="Normal 13 4 4" xfId="1370"/>
    <cellStyle name="Normal 13 4 5" xfId="1371"/>
    <cellStyle name="Normal 13 4 6" xfId="1372"/>
    <cellStyle name="Normal 13 4 7" xfId="1373"/>
    <cellStyle name="Normal 13 5" xfId="1374"/>
    <cellStyle name="Normal 13 5 2" xfId="1375"/>
    <cellStyle name="Normal 13 5 3" xfId="1376"/>
    <cellStyle name="Normal 13 6" xfId="1377"/>
    <cellStyle name="Normal 13 6 2" xfId="1378"/>
    <cellStyle name="Normal 13 7" xfId="1379"/>
    <cellStyle name="Normal 14" xfId="10"/>
    <cellStyle name="Normal 14 2" xfId="1380"/>
    <cellStyle name="Normal 14 3" xfId="2403"/>
    <cellStyle name="Normal 15" xfId="1381"/>
    <cellStyle name="Normal 15 2" xfId="1382"/>
    <cellStyle name="Normal 15 3" xfId="2404"/>
    <cellStyle name="Normal 16" xfId="1383"/>
    <cellStyle name="Normal 16 2" xfId="1384"/>
    <cellStyle name="Normal 16 3" xfId="1385"/>
    <cellStyle name="Normal 16 3 2" xfId="1386"/>
    <cellStyle name="Normal 17" xfId="1387"/>
    <cellStyle name="Normal 17 2" xfId="1388"/>
    <cellStyle name="Normal 17 3" xfId="1389"/>
    <cellStyle name="Normal 17 3 2" xfId="1390"/>
    <cellStyle name="Normal 18" xfId="1391"/>
    <cellStyle name="Normal 18 2" xfId="1392"/>
    <cellStyle name="Normal 18 3" xfId="1393"/>
    <cellStyle name="Normal 18 3 2" xfId="1394"/>
    <cellStyle name="Normal 19" xfId="1395"/>
    <cellStyle name="Normal 19 2" xfId="1396"/>
    <cellStyle name="Normal 19 3" xfId="1397"/>
    <cellStyle name="Normal 19 3 2" xfId="1398"/>
    <cellStyle name="Normal 2" xfId="3"/>
    <cellStyle name="Normal 2 10" xfId="2405"/>
    <cellStyle name="Normal 2 11" xfId="2410"/>
    <cellStyle name="Normal 2 2" xfId="9"/>
    <cellStyle name="Normal 2 2 2" xfId="1399"/>
    <cellStyle name="Normal 2 2 3" xfId="1400"/>
    <cellStyle name="Normal 2 2 3 10" xfId="1401"/>
    <cellStyle name="Normal 2 2 3 11" xfId="1402"/>
    <cellStyle name="Normal 2 2 3 12" xfId="1403"/>
    <cellStyle name="Normal 2 2 3 2" xfId="1404"/>
    <cellStyle name="Normal 2 2 3 2 2" xfId="1405"/>
    <cellStyle name="Normal 2 2 3 2 2 2" xfId="1406"/>
    <cellStyle name="Normal 2 2 3 2 2 2 2" xfId="1407"/>
    <cellStyle name="Normal 2 2 3 2 2 2 2 2" xfId="1408"/>
    <cellStyle name="Normal 2 2 3 2 2 2 2 2 2" xfId="1409"/>
    <cellStyle name="Normal 2 2 3 2 2 2 2 3" xfId="1410"/>
    <cellStyle name="Normal 2 2 3 2 2 2 3" xfId="1411"/>
    <cellStyle name="Normal 2 2 3 2 2 2 3 2" xfId="1412"/>
    <cellStyle name="Normal 2 2 3 2 2 2 4" xfId="1413"/>
    <cellStyle name="Normal 2 2 3 2 2 2 5" xfId="1414"/>
    <cellStyle name="Normal 2 2 3 2 2 2 6" xfId="1415"/>
    <cellStyle name="Normal 2 2 3 2 2 2 7" xfId="1416"/>
    <cellStyle name="Normal 2 2 3 2 2 3" xfId="1417"/>
    <cellStyle name="Normal 2 2 3 2 2 3 2" xfId="1418"/>
    <cellStyle name="Normal 2 2 3 2 2 3 2 2" xfId="1419"/>
    <cellStyle name="Normal 2 2 3 2 2 3 3" xfId="1420"/>
    <cellStyle name="Normal 2 2 3 2 2 4" xfId="1421"/>
    <cellStyle name="Normal 2 2 3 2 2 4 2" xfId="1422"/>
    <cellStyle name="Normal 2 2 3 2 2 5" xfId="1423"/>
    <cellStyle name="Normal 2 2 3 2 2 6" xfId="1424"/>
    <cellStyle name="Normal 2 2 3 2 2 7" xfId="1425"/>
    <cellStyle name="Normal 2 2 3 2 2 8" xfId="1426"/>
    <cellStyle name="Normal 2 2 3 2 3" xfId="1427"/>
    <cellStyle name="Normal 2 2 3 2 3 2" xfId="1428"/>
    <cellStyle name="Normal 2 2 3 2 3 2 2" xfId="1429"/>
    <cellStyle name="Normal 2 2 3 2 3 2 2 2" xfId="1430"/>
    <cellStyle name="Normal 2 2 3 2 3 2 3" xfId="1431"/>
    <cellStyle name="Normal 2 2 3 2 3 3" xfId="1432"/>
    <cellStyle name="Normal 2 2 3 2 3 3 2" xfId="1433"/>
    <cellStyle name="Normal 2 2 3 2 3 4" xfId="1434"/>
    <cellStyle name="Normal 2 2 3 2 3 5" xfId="1435"/>
    <cellStyle name="Normal 2 2 3 2 3 6" xfId="1436"/>
    <cellStyle name="Normal 2 2 3 2 3 7" xfId="1437"/>
    <cellStyle name="Normal 2 2 3 2 4" xfId="1438"/>
    <cellStyle name="Normal 2 2 3 2 4 2" xfId="1439"/>
    <cellStyle name="Normal 2 2 3 2 4 2 2" xfId="1440"/>
    <cellStyle name="Normal 2 2 3 2 4 3" xfId="1441"/>
    <cellStyle name="Normal 2 2 3 2 5" xfId="1442"/>
    <cellStyle name="Normal 2 2 3 2 5 2" xfId="1443"/>
    <cellStyle name="Normal 2 2 3 2 6" xfId="1444"/>
    <cellStyle name="Normal 2 2 3 2 7" xfId="1445"/>
    <cellStyle name="Normal 2 2 3 2 8" xfId="1446"/>
    <cellStyle name="Normal 2 2 3 2 9" xfId="1447"/>
    <cellStyle name="Normal 2 2 3 3" xfId="1448"/>
    <cellStyle name="Normal 2 2 3 3 2" xfId="1449"/>
    <cellStyle name="Normal 2 2 3 3 2 2" xfId="1450"/>
    <cellStyle name="Normal 2 2 3 3 2 2 2" xfId="1451"/>
    <cellStyle name="Normal 2 2 3 3 2 2 2 2" xfId="1452"/>
    <cellStyle name="Normal 2 2 3 3 2 2 3" xfId="1453"/>
    <cellStyle name="Normal 2 2 3 3 2 3" xfId="1454"/>
    <cellStyle name="Normal 2 2 3 3 2 3 2" xfId="1455"/>
    <cellStyle name="Normal 2 2 3 3 2 4" xfId="1456"/>
    <cellStyle name="Normal 2 2 3 3 2 5" xfId="1457"/>
    <cellStyle name="Normal 2 2 3 3 2 6" xfId="1458"/>
    <cellStyle name="Normal 2 2 3 3 2 7" xfId="1459"/>
    <cellStyle name="Normal 2 2 3 3 3" xfId="1460"/>
    <cellStyle name="Normal 2 2 3 3 3 2" xfId="1461"/>
    <cellStyle name="Normal 2 2 3 3 3 2 2" xfId="1462"/>
    <cellStyle name="Normal 2 2 3 3 3 3" xfId="1463"/>
    <cellStyle name="Normal 2 2 3 3 4" xfId="1464"/>
    <cellStyle name="Normal 2 2 3 3 4 2" xfId="1465"/>
    <cellStyle name="Normal 2 2 3 3 5" xfId="1466"/>
    <cellStyle name="Normal 2 2 3 3 6" xfId="1467"/>
    <cellStyle name="Normal 2 2 3 3 7" xfId="1468"/>
    <cellStyle name="Normal 2 2 3 3 8" xfId="1469"/>
    <cellStyle name="Normal 2 2 3 4" xfId="1470"/>
    <cellStyle name="Normal 2 2 3 4 2" xfId="1471"/>
    <cellStyle name="Normal 2 2 3 4 2 2" xfId="1472"/>
    <cellStyle name="Normal 2 2 3 4 2 2 2" xfId="1473"/>
    <cellStyle name="Normal 2 2 3 4 2 3" xfId="1474"/>
    <cellStyle name="Normal 2 2 3 4 2 3 2" xfId="1475"/>
    <cellStyle name="Normal 2 2 3 4 2 4" xfId="1476"/>
    <cellStyle name="Normal 2 2 3 4 3" xfId="1477"/>
    <cellStyle name="Normal 2 2 3 4 3 2" xfId="1478"/>
    <cellStyle name="Normal 2 2 3 4 3 2 2" xfId="1479"/>
    <cellStyle name="Normal 2 2 3 4 3 3" xfId="1480"/>
    <cellStyle name="Normal 2 2 3 4 4" xfId="1481"/>
    <cellStyle name="Normal 2 2 3 4 4 2" xfId="1482"/>
    <cellStyle name="Normal 2 2 3 4 5" xfId="1483"/>
    <cellStyle name="Normal 2 2 3 4 6" xfId="1484"/>
    <cellStyle name="Normal 2 2 3 4 7" xfId="1485"/>
    <cellStyle name="Normal 2 2 3 4 8" xfId="1486"/>
    <cellStyle name="Normal 2 2 3 5" xfId="1487"/>
    <cellStyle name="Normal 2 2 3 5 2" xfId="1488"/>
    <cellStyle name="Normal 2 2 3 5 2 2" xfId="1489"/>
    <cellStyle name="Normal 2 2 3 5 2 2 2" xfId="1490"/>
    <cellStyle name="Normal 2 2 3 5 2 3" xfId="1491"/>
    <cellStyle name="Normal 2 2 3 5 2 3 2" xfId="1492"/>
    <cellStyle name="Normal 2 2 3 5 2 4" xfId="1493"/>
    <cellStyle name="Normal 2 2 3 5 3" xfId="1494"/>
    <cellStyle name="Normal 2 2 3 5 3 2" xfId="1495"/>
    <cellStyle name="Normal 2 2 3 5 3 2 2" xfId="1496"/>
    <cellStyle name="Normal 2 2 3 5 3 3" xfId="1497"/>
    <cellStyle name="Normal 2 2 3 5 4" xfId="1498"/>
    <cellStyle name="Normal 2 2 3 5 4 2" xfId="1499"/>
    <cellStyle name="Normal 2 2 3 5 5" xfId="1500"/>
    <cellStyle name="Normal 2 2 3 5 6" xfId="1501"/>
    <cellStyle name="Normal 2 2 3 5 7" xfId="1502"/>
    <cellStyle name="Normal 2 2 3 5 8" xfId="1503"/>
    <cellStyle name="Normal 2 2 3 6" xfId="1504"/>
    <cellStyle name="Normal 2 2 3 6 2" xfId="1505"/>
    <cellStyle name="Normal 2 2 3 6 2 2" xfId="1506"/>
    <cellStyle name="Normal 2 2 3 6 3" xfId="1507"/>
    <cellStyle name="Normal 2 2 3 6 3 2" xfId="1508"/>
    <cellStyle name="Normal 2 2 3 6 4" xfId="1509"/>
    <cellStyle name="Normal 2 2 3 7" xfId="1510"/>
    <cellStyle name="Normal 2 2 3 7 2" xfId="1511"/>
    <cellStyle name="Normal 2 2 3 7 2 2" xfId="1512"/>
    <cellStyle name="Normal 2 2 3 7 3" xfId="1513"/>
    <cellStyle name="Normal 2 2 3 8" xfId="1514"/>
    <cellStyle name="Normal 2 2 3 8 2" xfId="1515"/>
    <cellStyle name="Normal 2 2 3 9" xfId="1516"/>
    <cellStyle name="Normal 2 2 4" xfId="1517"/>
    <cellStyle name="Normal 2 2 4 2" xfId="1518"/>
    <cellStyle name="Normal 2 2 4 2 2" xfId="1519"/>
    <cellStyle name="Normal 2 2 4 2 2 2" xfId="1520"/>
    <cellStyle name="Normal 2 2 4 2 2 2 2" xfId="1521"/>
    <cellStyle name="Normal 2 2 4 2 2 3" xfId="1522"/>
    <cellStyle name="Normal 2 2 4 2 2 3 2" xfId="1523"/>
    <cellStyle name="Normal 2 2 4 2 2 4" xfId="1524"/>
    <cellStyle name="Normal 2 2 4 2 3" xfId="1525"/>
    <cellStyle name="Normal 2 2 4 2 3 2" xfId="1526"/>
    <cellStyle name="Normal 2 2 4 2 4" xfId="1527"/>
    <cellStyle name="Normal 2 2 4 2 4 2" xfId="1528"/>
    <cellStyle name="Normal 2 2 4 2 5" xfId="1529"/>
    <cellStyle name="Normal 2 2 4 3" xfId="1530"/>
    <cellStyle name="Normal 2 2 4 3 2" xfId="1531"/>
    <cellStyle name="Normal 2 2 4 3 2 2" xfId="1532"/>
    <cellStyle name="Normal 2 2 4 3 3" xfId="1533"/>
    <cellStyle name="Normal 2 2 4 3 3 2" xfId="1534"/>
    <cellStyle name="Normal 2 2 4 3 4" xfId="1535"/>
    <cellStyle name="Normal 2 2 4 4" xfId="1536"/>
    <cellStyle name="Normal 2 2 4 4 2" xfId="1537"/>
    <cellStyle name="Normal 2 2 4 4 2 2" xfId="1538"/>
    <cellStyle name="Normal 2 2 4 4 3" xfId="1539"/>
    <cellStyle name="Normal 2 2 4 5" xfId="1540"/>
    <cellStyle name="Normal 2 2 4 5 2" xfId="1541"/>
    <cellStyle name="Normal 2 2 4 6" xfId="1542"/>
    <cellStyle name="Normal 2 2 4 7" xfId="1543"/>
    <cellStyle name="Normal 2 2 4 8" xfId="1544"/>
    <cellStyle name="Normal 2 2 4 9" xfId="1545"/>
    <cellStyle name="Normal 2 2 5" xfId="1546"/>
    <cellStyle name="Normal 2 2 5 2" xfId="1547"/>
    <cellStyle name="Normal 2 2 5 2 2" xfId="1548"/>
    <cellStyle name="Normal 2 2 5 2 2 2" xfId="1549"/>
    <cellStyle name="Normal 2 2 5 2 3" xfId="1550"/>
    <cellStyle name="Normal 2 2 5 2 3 2" xfId="1551"/>
    <cellStyle name="Normal 2 2 5 2 4" xfId="1552"/>
    <cellStyle name="Normal 2 2 5 3" xfId="1553"/>
    <cellStyle name="Normal 2 2 5 3 2" xfId="1554"/>
    <cellStyle name="Normal 2 2 5 3 2 2" xfId="1555"/>
    <cellStyle name="Normal 2 2 5 3 3" xfId="1556"/>
    <cellStyle name="Normal 2 2 5 4" xfId="1557"/>
    <cellStyle name="Normal 2 2 5 4 2" xfId="1558"/>
    <cellStyle name="Normal 2 2 5 5" xfId="1559"/>
    <cellStyle name="Normal 2 2 5 6" xfId="1560"/>
    <cellStyle name="Normal 2 2 5 7" xfId="1561"/>
    <cellStyle name="Normal 2 2 5 8" xfId="1562"/>
    <cellStyle name="Normal 2 2 6" xfId="1563"/>
    <cellStyle name="Normal 2 2 6 2" xfId="1564"/>
    <cellStyle name="Normal 2 3" xfId="1565"/>
    <cellStyle name="Normal 2 3 10" xfId="1566"/>
    <cellStyle name="Normal 2 3 2" xfId="1567"/>
    <cellStyle name="Normal 2 3 2 2" xfId="1568"/>
    <cellStyle name="Normal 2 3 2 2 2" xfId="1569"/>
    <cellStyle name="Normal 2 3 2 2 2 2" xfId="1570"/>
    <cellStyle name="Normal 2 3 2 2 2 2 2" xfId="1571"/>
    <cellStyle name="Normal 2 3 2 2 2 3" xfId="1572"/>
    <cellStyle name="Normal 2 3 2 2 2 3 2" xfId="1573"/>
    <cellStyle name="Normal 2 3 2 2 2 4" xfId="1574"/>
    <cellStyle name="Normal 2 3 2 2 3" xfId="1575"/>
    <cellStyle name="Normal 2 3 2 2 3 2" xfId="1576"/>
    <cellStyle name="Normal 2 3 2 2 4" xfId="1577"/>
    <cellStyle name="Normal 2 3 2 2 4 2" xfId="1578"/>
    <cellStyle name="Normal 2 3 2 2 5" xfId="1579"/>
    <cellStyle name="Normal 2 3 2 3" xfId="1580"/>
    <cellStyle name="Normal 2 3 2 3 2" xfId="1581"/>
    <cellStyle name="Normal 2 3 2 3 2 2" xfId="1582"/>
    <cellStyle name="Normal 2 3 2 3 3" xfId="1583"/>
    <cellStyle name="Normal 2 3 2 3 3 2" xfId="1584"/>
    <cellStyle name="Normal 2 3 2 3 4" xfId="1585"/>
    <cellStyle name="Normal 2 3 2 4" xfId="1586"/>
    <cellStyle name="Normal 2 3 2 4 2" xfId="1587"/>
    <cellStyle name="Normal 2 3 2 4 2 2" xfId="1588"/>
    <cellStyle name="Normal 2 3 2 4 3" xfId="1589"/>
    <cellStyle name="Normal 2 3 2 5" xfId="1590"/>
    <cellStyle name="Normal 2 3 2 5 2" xfId="1591"/>
    <cellStyle name="Normal 2 3 2 6" xfId="1592"/>
    <cellStyle name="Normal 2 3 2 7" xfId="1593"/>
    <cellStyle name="Normal 2 3 2 8" xfId="1594"/>
    <cellStyle name="Normal 2 3 2 9" xfId="1595"/>
    <cellStyle name="Normal 2 3 3" xfId="1596"/>
    <cellStyle name="Normal 2 3 3 2" xfId="1597"/>
    <cellStyle name="Normal 2 3 3 2 2" xfId="1598"/>
    <cellStyle name="Normal 2 3 3 2 2 2" xfId="1599"/>
    <cellStyle name="Normal 2 3 3 2 3" xfId="1600"/>
    <cellStyle name="Normal 2 3 3 2 3 2" xfId="1601"/>
    <cellStyle name="Normal 2 3 3 2 4" xfId="1602"/>
    <cellStyle name="Normal 2 3 3 3" xfId="1603"/>
    <cellStyle name="Normal 2 3 3 3 2" xfId="1604"/>
    <cellStyle name="Normal 2 3 3 3 2 2" xfId="1605"/>
    <cellStyle name="Normal 2 3 3 3 3" xfId="1606"/>
    <cellStyle name="Normal 2 3 3 4" xfId="1607"/>
    <cellStyle name="Normal 2 3 3 4 2" xfId="1608"/>
    <cellStyle name="Normal 2 3 3 5" xfId="1609"/>
    <cellStyle name="Normal 2 3 3 6" xfId="1610"/>
    <cellStyle name="Normal 2 3 3 7" xfId="1611"/>
    <cellStyle name="Normal 2 3 3 8" xfId="1612"/>
    <cellStyle name="Normal 2 3 4" xfId="1613"/>
    <cellStyle name="Normal 2 3 4 2" xfId="1614"/>
    <cellStyle name="Normal 2 3 4 2 2" xfId="1615"/>
    <cellStyle name="Normal 2 3 4 2 2 2" xfId="1616"/>
    <cellStyle name="Normal 2 3 4 2 3" xfId="1617"/>
    <cellStyle name="Normal 2 3 4 3" xfId="1618"/>
    <cellStyle name="Normal 2 3 4 3 2" xfId="1619"/>
    <cellStyle name="Normal 2 3 4 4" xfId="1620"/>
    <cellStyle name="Normal 2 3 4 5" xfId="1621"/>
    <cellStyle name="Normal 2 3 4 6" xfId="1622"/>
    <cellStyle name="Normal 2 3 4 7" xfId="1623"/>
    <cellStyle name="Normal 2 3 5" xfId="1624"/>
    <cellStyle name="Normal 2 3 5 2" xfId="1625"/>
    <cellStyle name="Normal 2 3 5 2 2" xfId="1626"/>
    <cellStyle name="Normal 2 3 5 3" xfId="1627"/>
    <cellStyle name="Normal 2 3 6" xfId="1628"/>
    <cellStyle name="Normal 2 3 6 2" xfId="1629"/>
    <cellStyle name="Normal 2 3 7" xfId="1630"/>
    <cellStyle name="Normal 2 3 8" xfId="1631"/>
    <cellStyle name="Normal 2 3 9" xfId="1632"/>
    <cellStyle name="Normal 2 4" xfId="1633"/>
    <cellStyle name="Normal 2 4 2" xfId="1634"/>
    <cellStyle name="Normal 2 4 2 2" xfId="1635"/>
    <cellStyle name="Normal 2 4 2 2 2" xfId="1636"/>
    <cellStyle name="Normal 2 4 2 2 2 2" xfId="1637"/>
    <cellStyle name="Normal 2 4 2 2 2 2 2" xfId="1638"/>
    <cellStyle name="Normal 2 4 2 2 2 3" xfId="1639"/>
    <cellStyle name="Normal 2 4 2 2 2 3 2" xfId="1640"/>
    <cellStyle name="Normal 2 4 2 2 2 4" xfId="1641"/>
    <cellStyle name="Normal 2 4 2 2 3" xfId="1642"/>
    <cellStyle name="Normal 2 4 2 2 3 2" xfId="1643"/>
    <cellStyle name="Normal 2 4 2 2 4" xfId="1644"/>
    <cellStyle name="Normal 2 4 2 2 4 2" xfId="1645"/>
    <cellStyle name="Normal 2 4 2 2 5" xfId="1646"/>
    <cellStyle name="Normal 2 4 2 3" xfId="1647"/>
    <cellStyle name="Normal 2 4 2 3 2" xfId="1648"/>
    <cellStyle name="Normal 2 4 2 3 2 2" xfId="1649"/>
    <cellStyle name="Normal 2 4 2 3 3" xfId="1650"/>
    <cellStyle name="Normal 2 4 2 3 3 2" xfId="1651"/>
    <cellStyle name="Normal 2 4 2 3 4" xfId="1652"/>
    <cellStyle name="Normal 2 4 2 4" xfId="1653"/>
    <cellStyle name="Normal 2 4 2 4 2" xfId="1654"/>
    <cellStyle name="Normal 2 4 2 4 2 2" xfId="1655"/>
    <cellStyle name="Normal 2 4 2 4 3" xfId="1656"/>
    <cellStyle name="Normal 2 4 2 5" xfId="1657"/>
    <cellStyle name="Normal 2 4 2 5 2" xfId="1658"/>
    <cellStyle name="Normal 2 4 2 6" xfId="1659"/>
    <cellStyle name="Normal 2 4 2 7" xfId="1660"/>
    <cellStyle name="Normal 2 4 2 8" xfId="1661"/>
    <cellStyle name="Normal 2 4 2 9" xfId="1662"/>
    <cellStyle name="Normal 2 4 3" xfId="1663"/>
    <cellStyle name="Normal 2 4 3 2" xfId="1664"/>
    <cellStyle name="Normal 2 4 3 2 2" xfId="1665"/>
    <cellStyle name="Normal 2 4 3 2 2 2" xfId="1666"/>
    <cellStyle name="Normal 2 4 3 2 3" xfId="1667"/>
    <cellStyle name="Normal 2 4 3 2 3 2" xfId="1668"/>
    <cellStyle name="Normal 2 4 3 2 4" xfId="1669"/>
    <cellStyle name="Normal 2 4 3 3" xfId="1670"/>
    <cellStyle name="Normal 2 4 3 3 2" xfId="1671"/>
    <cellStyle name="Normal 2 4 3 3 3" xfId="1672"/>
    <cellStyle name="Normal 2 4 3 4" xfId="1673"/>
    <cellStyle name="Normal 2 4 3 4 2" xfId="1674"/>
    <cellStyle name="Normal 2 4 3 5" xfId="1675"/>
    <cellStyle name="Normal 2 4 4" xfId="1676"/>
    <cellStyle name="Normal 2 4 4 2" xfId="1677"/>
    <cellStyle name="Normal 2 4 4 2 2" xfId="1678"/>
    <cellStyle name="Normal 2 4 4 3" xfId="1679"/>
    <cellStyle name="Normal 2 4 4 3 2" xfId="1680"/>
    <cellStyle name="Normal 2 4 4 4" xfId="1681"/>
    <cellStyle name="Normal 2 4 4 5" xfId="1682"/>
    <cellStyle name="Normal 2 4 4 6" xfId="1683"/>
    <cellStyle name="Normal 2 4 4 7" xfId="1684"/>
    <cellStyle name="Normal 2 4 5" xfId="1685"/>
    <cellStyle name="Normal 2 4 5 2" xfId="1686"/>
    <cellStyle name="Normal 2 5" xfId="1687"/>
    <cellStyle name="Normal 2 5 2" xfId="1688"/>
    <cellStyle name="Normal 2 5 2 2" xfId="1689"/>
    <cellStyle name="Normal 2 5 2 2 2" xfId="1690"/>
    <cellStyle name="Normal 2 5 2 2 2 2" xfId="1691"/>
    <cellStyle name="Normal 2 5 2 2 3" xfId="1692"/>
    <cellStyle name="Normal 2 5 2 3" xfId="1693"/>
    <cellStyle name="Normal 2 5 2 3 2" xfId="1694"/>
    <cellStyle name="Normal 2 5 2 4" xfId="1695"/>
    <cellStyle name="Normal 2 5 2 5" xfId="1696"/>
    <cellStyle name="Normal 2 5 2 6" xfId="1697"/>
    <cellStyle name="Normal 2 5 2 7" xfId="1698"/>
    <cellStyle name="Normal 2 5 3" xfId="1699"/>
    <cellStyle name="Normal 2 5 3 2" xfId="1700"/>
    <cellStyle name="Normal 2 5 3 2 2" xfId="1701"/>
    <cellStyle name="Normal 2 5 3 3" xfId="1702"/>
    <cellStyle name="Normal 2 5 3 3 2" xfId="1703"/>
    <cellStyle name="Normal 2 5 3 4" xfId="1704"/>
    <cellStyle name="Normal 2 5 3 5" xfId="1705"/>
    <cellStyle name="Normal 2 5 3 6" xfId="1706"/>
    <cellStyle name="Normal 2 5 3 7" xfId="1707"/>
    <cellStyle name="Normal 2 5 4" xfId="1708"/>
    <cellStyle name="Normal 2 5 4 2" xfId="1709"/>
    <cellStyle name="Normal 2 5 4 2 2" xfId="1710"/>
    <cellStyle name="Normal 2 5 4 3" xfId="1711"/>
    <cellStyle name="Normal 2 5 5" xfId="1712"/>
    <cellStyle name="Normal 2 5 5 2" xfId="1713"/>
    <cellStyle name="Normal 2 5 6" xfId="1714"/>
    <cellStyle name="Normal 2 5 7" xfId="1715"/>
    <cellStyle name="Normal 2 5 8" xfId="1716"/>
    <cellStyle name="Normal 2 5 9" xfId="1717"/>
    <cellStyle name="Normal 2 6" xfId="1718"/>
    <cellStyle name="Normal 2 6 2" xfId="1719"/>
    <cellStyle name="Normal 2 6 2 2" xfId="1720"/>
    <cellStyle name="Normal 2 6 3" xfId="1721"/>
    <cellStyle name="Normal 2 6 3 2" xfId="1722"/>
    <cellStyle name="Normal 2 6 4" xfId="1723"/>
    <cellStyle name="Normal 2 7" xfId="1724"/>
    <cellStyle name="Normal 2 7 2" xfId="1725"/>
    <cellStyle name="Normal 2 8" xfId="1726"/>
    <cellStyle name="Normal 2 8 2" xfId="1727"/>
    <cellStyle name="Normal 2 9" xfId="1728"/>
    <cellStyle name="Normal 20" xfId="1729"/>
    <cellStyle name="Normal 20 2" xfId="1730"/>
    <cellStyle name="Normal 20 3" xfId="1731"/>
    <cellStyle name="Normal 21" xfId="1732"/>
    <cellStyle name="Normal 21 2" xfId="1733"/>
    <cellStyle name="Normal 21 2 2" xfId="1734"/>
    <cellStyle name="Normal 21 3" xfId="1735"/>
    <cellStyle name="Normal 22" xfId="1736"/>
    <cellStyle name="Normal 22 2" xfId="1737"/>
    <cellStyle name="Normal 22 2 2" xfId="1738"/>
    <cellStyle name="Normal 22 2 2 2" xfId="1739"/>
    <cellStyle name="Normal 22 2 2 2 2" xfId="1740"/>
    <cellStyle name="Normal 22 2 2 3" xfId="1741"/>
    <cellStyle name="Normal 22 2 2 3 2" xfId="1742"/>
    <cellStyle name="Normal 22 2 2 4" xfId="1743"/>
    <cellStyle name="Normal 22 2 3" xfId="1744"/>
    <cellStyle name="Normal 22 2 3 2" xfId="1745"/>
    <cellStyle name="Normal 22 2 4" xfId="1746"/>
    <cellStyle name="Normal 22 2 4 2" xfId="1747"/>
    <cellStyle name="Normal 22 2 5" xfId="1748"/>
    <cellStyle name="Normal 22 3" xfId="1749"/>
    <cellStyle name="Normal 22 3 2" xfId="1750"/>
    <cellStyle name="Normal 22 3 2 2" xfId="1751"/>
    <cellStyle name="Normal 22 3 3" xfId="1752"/>
    <cellStyle name="Normal 22 3 3 2" xfId="1753"/>
    <cellStyle name="Normal 22 3 4" xfId="1754"/>
    <cellStyle name="Normal 22 4" xfId="1755"/>
    <cellStyle name="Normal 22 4 2" xfId="1756"/>
    <cellStyle name="Normal 22 4 2 2" xfId="1757"/>
    <cellStyle name="Normal 22 4 3" xfId="1758"/>
    <cellStyle name="Normal 22 5" xfId="1759"/>
    <cellStyle name="Normal 22 5 2" xfId="1760"/>
    <cellStyle name="Normal 22 6" xfId="1761"/>
    <cellStyle name="Normal 22 7" xfId="1762"/>
    <cellStyle name="Normal 22 8" xfId="1763"/>
    <cellStyle name="Normal 22 9" xfId="1764"/>
    <cellStyle name="Normal 23" xfId="1765"/>
    <cellStyle name="Normal 23 2" xfId="1766"/>
    <cellStyle name="Normal 23 2 2" xfId="1767"/>
    <cellStyle name="Normal 23 2 2 2" xfId="1768"/>
    <cellStyle name="Normal 23 2 3" xfId="1769"/>
    <cellStyle name="Normal 23 2 3 2" xfId="1770"/>
    <cellStyle name="Normal 23 2 4" xfId="1771"/>
    <cellStyle name="Normal 23 3" xfId="1772"/>
    <cellStyle name="Normal 23 3 2" xfId="1773"/>
    <cellStyle name="Normal 23 3 3" xfId="1774"/>
    <cellStyle name="Normal 23 4" xfId="1775"/>
    <cellStyle name="Normal 23 4 2" xfId="1776"/>
    <cellStyle name="Normal 23 5" xfId="1777"/>
    <cellStyle name="Normal 24" xfId="1778"/>
    <cellStyle name="Normal 24 2" xfId="1779"/>
    <cellStyle name="Normal 24 2 2" xfId="1780"/>
    <cellStyle name="Normal 24 2 2 2" xfId="1781"/>
    <cellStyle name="Normal 24 2 3" xfId="1782"/>
    <cellStyle name="Normal 24 2 3 2" xfId="1783"/>
    <cellStyle name="Normal 24 2 4" xfId="1784"/>
    <cellStyle name="Normal 24 3" xfId="1785"/>
    <cellStyle name="Normal 24 3 2" xfId="1786"/>
    <cellStyle name="Normal 24 3 3" xfId="1787"/>
    <cellStyle name="Normal 24 4" xfId="1788"/>
    <cellStyle name="Normal 24 4 2" xfId="1789"/>
    <cellStyle name="Normal 24 5" xfId="1790"/>
    <cellStyle name="Normal 25" xfId="1791"/>
    <cellStyle name="Normal 25 2" xfId="1792"/>
    <cellStyle name="Normal 25 2 2" xfId="1793"/>
    <cellStyle name="Normal 25 2 2 2" xfId="1794"/>
    <cellStyle name="Normal 25 2 3" xfId="1795"/>
    <cellStyle name="Normal 25 3" xfId="1796"/>
    <cellStyle name="Normal 26" xfId="1797"/>
    <cellStyle name="Normal 26 2" xfId="1798"/>
    <cellStyle name="Normal 27" xfId="1799"/>
    <cellStyle name="Normal 27 2" xfId="1800"/>
    <cellStyle name="Normal 28" xfId="1801"/>
    <cellStyle name="Normal 28 2" xfId="1802"/>
    <cellStyle name="Normal 29" xfId="1803"/>
    <cellStyle name="Normal 29 2" xfId="1804"/>
    <cellStyle name="Normal 3" xfId="1805"/>
    <cellStyle name="Normal 3 2" xfId="1806"/>
    <cellStyle name="Normal 3 2 2" xfId="1807"/>
    <cellStyle name="Normal 3 2 2 2" xfId="1808"/>
    <cellStyle name="Normal 3 3" xfId="1809"/>
    <cellStyle name="Normal 3 3 10" xfId="1810"/>
    <cellStyle name="Normal 3 3 2" xfId="1811"/>
    <cellStyle name="Normal 3 3 2 2" xfId="1812"/>
    <cellStyle name="Normal 3 3 2 2 2" xfId="1813"/>
    <cellStyle name="Normal 3 3 2 2 2 2" xfId="1814"/>
    <cellStyle name="Normal 3 3 2 2 2 2 2" xfId="1815"/>
    <cellStyle name="Normal 3 3 2 2 2 3" xfId="1816"/>
    <cellStyle name="Normal 3 3 2 2 2 3 2" xfId="1817"/>
    <cellStyle name="Normal 3 3 2 2 2 4" xfId="1818"/>
    <cellStyle name="Normal 3 3 2 2 3" xfId="1819"/>
    <cellStyle name="Normal 3 3 2 2 3 2" xfId="1820"/>
    <cellStyle name="Normal 3 3 2 2 4" xfId="1821"/>
    <cellStyle name="Normal 3 3 2 2 4 2" xfId="1822"/>
    <cellStyle name="Normal 3 3 2 2 5" xfId="1823"/>
    <cellStyle name="Normal 3 3 2 3" xfId="1824"/>
    <cellStyle name="Normal 3 3 2 3 2" xfId="1825"/>
    <cellStyle name="Normal 3 3 2 3 2 2" xfId="1826"/>
    <cellStyle name="Normal 3 3 2 3 3" xfId="1827"/>
    <cellStyle name="Normal 3 3 2 3 3 2" xfId="1828"/>
    <cellStyle name="Normal 3 3 2 3 4" xfId="1829"/>
    <cellStyle name="Normal 3 3 2 4" xfId="1830"/>
    <cellStyle name="Normal 3 3 2 4 2" xfId="1831"/>
    <cellStyle name="Normal 3 3 2 4 2 2" xfId="1832"/>
    <cellStyle name="Normal 3 3 2 4 3" xfId="1833"/>
    <cellStyle name="Normal 3 3 2 5" xfId="1834"/>
    <cellStyle name="Normal 3 3 2 5 2" xfId="1835"/>
    <cellStyle name="Normal 3 3 2 6" xfId="1836"/>
    <cellStyle name="Normal 3 3 2 7" xfId="1837"/>
    <cellStyle name="Normal 3 3 2 8" xfId="1838"/>
    <cellStyle name="Normal 3 3 2 9" xfId="1839"/>
    <cellStyle name="Normal 3 3 3" xfId="1840"/>
    <cellStyle name="Normal 3 3 3 2" xfId="1841"/>
    <cellStyle name="Normal 3 3 3 2 2" xfId="1842"/>
    <cellStyle name="Normal 3 3 3 2 2 2" xfId="1843"/>
    <cellStyle name="Normal 3 3 3 2 3" xfId="1844"/>
    <cellStyle name="Normal 3 3 3 2 3 2" xfId="1845"/>
    <cellStyle name="Normal 3 3 3 2 4" xfId="1846"/>
    <cellStyle name="Normal 3 3 3 3" xfId="1847"/>
    <cellStyle name="Normal 3 3 3 3 2" xfId="1848"/>
    <cellStyle name="Normal 3 3 3 3 2 2" xfId="1849"/>
    <cellStyle name="Normal 3 3 3 3 3" xfId="1850"/>
    <cellStyle name="Normal 3 3 3 4" xfId="1851"/>
    <cellStyle name="Normal 3 3 3 4 2" xfId="1852"/>
    <cellStyle name="Normal 3 3 3 5" xfId="1853"/>
    <cellStyle name="Normal 3 3 3 6" xfId="1854"/>
    <cellStyle name="Normal 3 3 3 7" xfId="1855"/>
    <cellStyle name="Normal 3 3 3 8" xfId="1856"/>
    <cellStyle name="Normal 3 3 4" xfId="1857"/>
    <cellStyle name="Normal 3 3 4 2" xfId="1858"/>
    <cellStyle name="Normal 3 3 4 2 2" xfId="1859"/>
    <cellStyle name="Normal 3 3 4 2 2 2" xfId="1860"/>
    <cellStyle name="Normal 3 3 4 2 3" xfId="1861"/>
    <cellStyle name="Normal 3 3 4 3" xfId="1862"/>
    <cellStyle name="Normal 3 3 4 3 2" xfId="1863"/>
    <cellStyle name="Normal 3 3 4 4" xfId="1864"/>
    <cellStyle name="Normal 3 3 4 5" xfId="1865"/>
    <cellStyle name="Normal 3 3 4 6" xfId="1866"/>
    <cellStyle name="Normal 3 3 4 7" xfId="1867"/>
    <cellStyle name="Normal 3 3 5" xfId="1868"/>
    <cellStyle name="Normal 3 3 5 2" xfId="1869"/>
    <cellStyle name="Normal 3 3 5 2 2" xfId="1870"/>
    <cellStyle name="Normal 3 3 5 3" xfId="1871"/>
    <cellStyle name="Normal 3 3 6" xfId="1872"/>
    <cellStyle name="Normal 3 3 6 2" xfId="1873"/>
    <cellStyle name="Normal 3 3 7" xfId="1874"/>
    <cellStyle name="Normal 3 3 8" xfId="1875"/>
    <cellStyle name="Normal 3 3 9" xfId="1876"/>
    <cellStyle name="Normal 30" xfId="1877"/>
    <cellStyle name="Normal 30 2" xfId="1878"/>
    <cellStyle name="Normal 31" xfId="1879"/>
    <cellStyle name="Normal 31 2" xfId="1880"/>
    <cellStyle name="Normal 32" xfId="1881"/>
    <cellStyle name="Normal 32 2" xfId="1882"/>
    <cellStyle name="Normal 33" xfId="1883"/>
    <cellStyle name="Normal 33 2" xfId="1884"/>
    <cellStyle name="Normal 33 3" xfId="1885"/>
    <cellStyle name="Normal 33 3 2" xfId="1886"/>
    <cellStyle name="Normal 33 4" xfId="1887"/>
    <cellStyle name="Normal 34" xfId="1888"/>
    <cellStyle name="Normal 34 2" xfId="1889"/>
    <cellStyle name="Normal 35" xfId="1890"/>
    <cellStyle name="Normal 35 2" xfId="1891"/>
    <cellStyle name="Normal 36" xfId="1892"/>
    <cellStyle name="Normal 36 2" xfId="1893"/>
    <cellStyle name="Normal 37" xfId="1894"/>
    <cellStyle name="Normal 37 2" xfId="1895"/>
    <cellStyle name="Normal 38" xfId="1896"/>
    <cellStyle name="Normal 39" xfId="1897"/>
    <cellStyle name="Normal 4" xfId="1898"/>
    <cellStyle name="Normal 4 2" xfId="1899"/>
    <cellStyle name="Normal 4 3" xfId="1900"/>
    <cellStyle name="Normal 4 3 2" xfId="1901"/>
    <cellStyle name="Normal 40" xfId="1902"/>
    <cellStyle name="Normal 41" xfId="1903"/>
    <cellStyle name="Normal 42" xfId="1904"/>
    <cellStyle name="Normal 43" xfId="1905"/>
    <cellStyle name="Normal 44" xfId="1906"/>
    <cellStyle name="Normal 45" xfId="1907"/>
    <cellStyle name="Normal 46" xfId="1908"/>
    <cellStyle name="Normal 47" xfId="1909"/>
    <cellStyle name="Normal 48" xfId="1910"/>
    <cellStyle name="Normal 49" xfId="1911"/>
    <cellStyle name="Normal 49 2" xfId="1912"/>
    <cellStyle name="Normal 49 2 2" xfId="1913"/>
    <cellStyle name="Normal 49 3" xfId="1914"/>
    <cellStyle name="Normal 49 3 2" xfId="1915"/>
    <cellStyle name="Normal 49 4" xfId="1916"/>
    <cellStyle name="Normal 49 5" xfId="1917"/>
    <cellStyle name="Normal 49 6" xfId="1918"/>
    <cellStyle name="Normal 49 7" xfId="1919"/>
    <cellStyle name="Normal 5" xfId="1920"/>
    <cellStyle name="Normal 5 2" xfId="1921"/>
    <cellStyle name="Normal 50" xfId="1922"/>
    <cellStyle name="Normal 50 2" xfId="1923"/>
    <cellStyle name="Normal 50 2 2" xfId="1924"/>
    <cellStyle name="Normal 50 3" xfId="1925"/>
    <cellStyle name="Normal 50 3 2" xfId="1926"/>
    <cellStyle name="Normal 50 4" xfId="1927"/>
    <cellStyle name="Normal 50 5" xfId="1928"/>
    <cellStyle name="Normal 50 6" xfId="1929"/>
    <cellStyle name="Normal 50 7" xfId="1930"/>
    <cellStyle name="Normal 51" xfId="1931"/>
    <cellStyle name="Normal 52" xfId="1932"/>
    <cellStyle name="Normal 53" xfId="1933"/>
    <cellStyle name="Normal 53 2" xfId="1934"/>
    <cellStyle name="Normal 53 2 2" xfId="1935"/>
    <cellStyle name="Normal 53 2 2 2" xfId="1936"/>
    <cellStyle name="Normal 53 2 3" xfId="1937"/>
    <cellStyle name="Normal 53 2 3 2" xfId="1938"/>
    <cellStyle name="Normal 53 2 4" xfId="1939"/>
    <cellStyle name="Normal 53 2 5" xfId="1940"/>
    <cellStyle name="Normal 53 2 6" xfId="1941"/>
    <cellStyle name="Normal 53 2 7" xfId="1942"/>
    <cellStyle name="Normal 53 3" xfId="1943"/>
    <cellStyle name="Normal 53 3 2" xfId="1944"/>
    <cellStyle name="Normal 53 4" xfId="1945"/>
    <cellStyle name="Normal 53 4 2" xfId="1946"/>
    <cellStyle name="Normal 53 5" xfId="1947"/>
    <cellStyle name="Normal 53 6" xfId="1948"/>
    <cellStyle name="Normal 53 7" xfId="1949"/>
    <cellStyle name="Normal 53 8" xfId="1950"/>
    <cellStyle name="Normal 54" xfId="1951"/>
    <cellStyle name="Normal 54 2" xfId="1952"/>
    <cellStyle name="Normal 54 2 2" xfId="1953"/>
    <cellStyle name="Normal 54 3" xfId="1954"/>
    <cellStyle name="Normal 54 3 2" xfId="1955"/>
    <cellStyle name="Normal 54 4" xfId="1956"/>
    <cellStyle name="Normal 54 5" xfId="1957"/>
    <cellStyle name="Normal 54 6" xfId="1958"/>
    <cellStyle name="Normal 54 7" xfId="1959"/>
    <cellStyle name="Normal 55" xfId="6"/>
    <cellStyle name="Normal 55 2" xfId="1960"/>
    <cellStyle name="Normal 55 2 2" xfId="1961"/>
    <cellStyle name="Normal 55 3" xfId="1962"/>
    <cellStyle name="Normal 55 3 2" xfId="1963"/>
    <cellStyle name="Normal 55 4" xfId="1964"/>
    <cellStyle name="Normal 55 5" xfId="1965"/>
    <cellStyle name="Normal 55 6" xfId="1966"/>
    <cellStyle name="Normal 55 7" xfId="1967"/>
    <cellStyle name="Normal 55 8" xfId="2409"/>
    <cellStyle name="Normal 55 9" xfId="2413"/>
    <cellStyle name="Normal 56" xfId="1968"/>
    <cellStyle name="Normal 56 2" xfId="1969"/>
    <cellStyle name="Normal 56 3" xfId="1970"/>
    <cellStyle name="Normal 56 4" xfId="1971"/>
    <cellStyle name="Normal 56 5" xfId="1972"/>
    <cellStyle name="Normal 57" xfId="1973"/>
    <cellStyle name="Normal 58" xfId="1974"/>
    <cellStyle name="Normal 58 2" xfId="1975"/>
    <cellStyle name="Normal 58 3" xfId="1976"/>
    <cellStyle name="Normal 58 4" xfId="1977"/>
    <cellStyle name="Normal 59" xfId="1978"/>
    <cellStyle name="Normal 6" xfId="1979"/>
    <cellStyle name="Normal 6 2" xfId="1980"/>
    <cellStyle name="Normal 6 2 2" xfId="1981"/>
    <cellStyle name="Normal 6 3" xfId="1982"/>
    <cellStyle name="Normal 6 3 2" xfId="1983"/>
    <cellStyle name="Normal 6 3 2 2" xfId="1984"/>
    <cellStyle name="Normal 6 3 2 2 2" xfId="1985"/>
    <cellStyle name="Normal 6 3 2 2 2 2" xfId="1986"/>
    <cellStyle name="Normal 6 3 2 2 2 2 2" xfId="1987"/>
    <cellStyle name="Normal 6 3 2 2 2 3" xfId="1988"/>
    <cellStyle name="Normal 6 3 2 2 2 3 2" xfId="1989"/>
    <cellStyle name="Normal 6 3 2 2 2 4" xfId="1990"/>
    <cellStyle name="Normal 6 3 2 2 3" xfId="1991"/>
    <cellStyle name="Normal 6 3 2 2 3 2" xfId="1992"/>
    <cellStyle name="Normal 6 3 2 2 4" xfId="1993"/>
    <cellStyle name="Normal 6 3 2 2 4 2" xfId="1994"/>
    <cellStyle name="Normal 6 3 2 2 5" xfId="1995"/>
    <cellStyle name="Normal 6 3 2 3" xfId="1996"/>
    <cellStyle name="Normal 6 3 2 3 2" xfId="1997"/>
    <cellStyle name="Normal 6 3 2 3 2 2" xfId="1998"/>
    <cellStyle name="Normal 6 3 2 3 3" xfId="1999"/>
    <cellStyle name="Normal 6 3 2 3 3 2" xfId="2000"/>
    <cellStyle name="Normal 6 3 2 3 4" xfId="2001"/>
    <cellStyle name="Normal 6 3 2 4" xfId="2002"/>
    <cellStyle name="Normal 6 3 2 4 2" xfId="2003"/>
    <cellStyle name="Normal 6 3 2 4 2 2" xfId="2004"/>
    <cellStyle name="Normal 6 3 2 4 3" xfId="2005"/>
    <cellStyle name="Normal 6 3 2 5" xfId="2006"/>
    <cellStyle name="Normal 6 3 2 5 2" xfId="2007"/>
    <cellStyle name="Normal 6 3 2 6" xfId="2008"/>
    <cellStyle name="Normal 6 3 2 7" xfId="2009"/>
    <cellStyle name="Normal 6 3 2 8" xfId="2010"/>
    <cellStyle name="Normal 6 3 2 9" xfId="2011"/>
    <cellStyle name="Normal 6 3 3" xfId="2012"/>
    <cellStyle name="Normal 6 3 3 2" xfId="2013"/>
    <cellStyle name="Normal 6 3 3 2 2" xfId="2014"/>
    <cellStyle name="Normal 6 3 3 2 2 2" xfId="2015"/>
    <cellStyle name="Normal 6 3 3 2 3" xfId="2016"/>
    <cellStyle name="Normal 6 3 3 2 3 2" xfId="2017"/>
    <cellStyle name="Normal 6 3 3 2 4" xfId="2018"/>
    <cellStyle name="Normal 6 3 3 3" xfId="2019"/>
    <cellStyle name="Normal 6 3 3 3 2" xfId="2020"/>
    <cellStyle name="Normal 6 3 3 3 3" xfId="2021"/>
    <cellStyle name="Normal 6 3 3 4" xfId="2022"/>
    <cellStyle name="Normal 6 3 3 4 2" xfId="2023"/>
    <cellStyle name="Normal 6 3 3 5" xfId="2024"/>
    <cellStyle name="Normal 6 3 4" xfId="2025"/>
    <cellStyle name="Normal 6 3 4 2" xfId="2026"/>
    <cellStyle name="Normal 6 3 4 2 2" xfId="2027"/>
    <cellStyle name="Normal 6 3 4 3" xfId="2028"/>
    <cellStyle name="Normal 6 3 4 3 2" xfId="2029"/>
    <cellStyle name="Normal 6 3 4 4" xfId="2030"/>
    <cellStyle name="Normal 6 3 4 5" xfId="2031"/>
    <cellStyle name="Normal 6 3 4 6" xfId="2032"/>
    <cellStyle name="Normal 6 3 4 7" xfId="2033"/>
    <cellStyle name="Normal 6 3 5" xfId="2034"/>
    <cellStyle name="Normal 6 3 5 2" xfId="2035"/>
    <cellStyle name="Normal 6 3 6" xfId="2036"/>
    <cellStyle name="Normal 6 3 7" xfId="2037"/>
    <cellStyle name="Normal 6 3 8" xfId="2038"/>
    <cellStyle name="Normal 60" xfId="2039"/>
    <cellStyle name="Normal 61" xfId="2040"/>
    <cellStyle name="Normal 62" xfId="2041"/>
    <cellStyle name="Normal 63" xfId="2042"/>
    <cellStyle name="Normal 64" xfId="2043"/>
    <cellStyle name="Normal 65" xfId="2044"/>
    <cellStyle name="Normal 66" xfId="2045"/>
    <cellStyle name="Normal 67" xfId="2046"/>
    <cellStyle name="Normal 68" xfId="2047"/>
    <cellStyle name="Normal 69" xfId="2048"/>
    <cellStyle name="Normal 7" xfId="2049"/>
    <cellStyle name="Normal 7 2" xfId="2050"/>
    <cellStyle name="Normal 70" xfId="2051"/>
    <cellStyle name="Normal 71" xfId="2052"/>
    <cellStyle name="Normal 72" xfId="2053"/>
    <cellStyle name="Normal 73" xfId="2054"/>
    <cellStyle name="Normal 74" xfId="2055"/>
    <cellStyle name="Normal 75" xfId="2056"/>
    <cellStyle name="Normal 76" xfId="2057"/>
    <cellStyle name="Normal 8" xfId="11"/>
    <cellStyle name="Normal 8 2" xfId="2058"/>
    <cellStyle name="Normal 9" xfId="2059"/>
    <cellStyle name="Normal 9 2" xfId="2060"/>
    <cellStyle name="Normal 9 2 2" xfId="2061"/>
    <cellStyle name="Normal 9 2 2 2" xfId="2062"/>
    <cellStyle name="Normal 9 2 2 2 2" xfId="2063"/>
    <cellStyle name="Normal 9 2 2 2 2 2" xfId="2064"/>
    <cellStyle name="Normal 9 2 2 2 3" xfId="2065"/>
    <cellStyle name="Normal 9 2 2 3" xfId="2066"/>
    <cellStyle name="Normal 9 2 2 3 2" xfId="2067"/>
    <cellStyle name="Normal 9 2 2 4" xfId="2068"/>
    <cellStyle name="Normal 9 2 2 5" xfId="2069"/>
    <cellStyle name="Normal 9 2 2 6" xfId="2070"/>
    <cellStyle name="Normal 9 2 2 7" xfId="2071"/>
    <cellStyle name="Normal 9 2 3" xfId="2072"/>
    <cellStyle name="Normal 9 2 3 2" xfId="2073"/>
    <cellStyle name="Normal 9 2 3 2 2" xfId="2074"/>
    <cellStyle name="Normal 9 2 3 3" xfId="2075"/>
    <cellStyle name="Normal 9 2 4" xfId="2076"/>
    <cellStyle name="Normal 9 2 4 2" xfId="2077"/>
    <cellStyle name="Normal 9 2 5" xfId="2078"/>
    <cellStyle name="Normal 9 2 6" xfId="2079"/>
    <cellStyle name="Normal 9 2 7" xfId="2080"/>
    <cellStyle name="Normal 9 2 8" xfId="2081"/>
    <cellStyle name="Normal 9 3" xfId="2082"/>
    <cellStyle name="Normal 9 3 2" xfId="2083"/>
    <cellStyle name="Normal 9 3 2 2" xfId="2084"/>
    <cellStyle name="Normal 9 3 2 2 2" xfId="2085"/>
    <cellStyle name="Normal 9 3 2 2 2 2" xfId="2086"/>
    <cellStyle name="Normal 9 3 2 2 3" xfId="2087"/>
    <cellStyle name="Normal 9 3 2 3" xfId="2088"/>
    <cellStyle name="Normal 9 3 2 3 2" xfId="2089"/>
    <cellStyle name="Normal 9 3 2 4" xfId="2090"/>
    <cellStyle name="Normal 9 3 2 5" xfId="2091"/>
    <cellStyle name="Normal 9 3 2 6" xfId="2092"/>
    <cellStyle name="Normal 9 3 2 7" xfId="2093"/>
    <cellStyle name="Normal 9 3 3" xfId="2094"/>
    <cellStyle name="Normal 9 3 3 2" xfId="2095"/>
    <cellStyle name="Normal 9 3 3 2 2" xfId="2096"/>
    <cellStyle name="Normal 9 3 3 3" xfId="2097"/>
    <cellStyle name="Normal 9 3 4" xfId="2098"/>
    <cellStyle name="Normal 9 3 4 2" xfId="2099"/>
    <cellStyle name="Normal 9 3 5" xfId="2100"/>
    <cellStyle name="Normal 9 3 6" xfId="2101"/>
    <cellStyle name="Normal 9 3 7" xfId="2102"/>
    <cellStyle name="Normal 9 3 8" xfId="2103"/>
    <cellStyle name="Normal 9 4" xfId="2104"/>
    <cellStyle name="Normal 9 4 2" xfId="2105"/>
    <cellStyle name="Normal 9 5" xfId="2106"/>
    <cellStyle name="Normal 9 5 2" xfId="2107"/>
    <cellStyle name="Normal 9 6" xfId="2108"/>
    <cellStyle name="Normal 9 7" xfId="2109"/>
    <cellStyle name="Normal 9 8" xfId="2110"/>
    <cellStyle name="Normal_billed, ffs, tpl" xfId="12"/>
    <cellStyle name="Normal_Inpt summary_2" xfId="2408"/>
    <cellStyle name="Normal_prov fee mcare #s" xfId="5"/>
    <cellStyle name="Normal_Sheet1 2" xfId="8"/>
    <cellStyle name="Note 2" xfId="2111"/>
    <cellStyle name="Note 2 10" xfId="2112"/>
    <cellStyle name="Note 2 11" xfId="2113"/>
    <cellStyle name="Note 2 12" xfId="2114"/>
    <cellStyle name="Note 2 2" xfId="2115"/>
    <cellStyle name="Note 2 2 10" xfId="2116"/>
    <cellStyle name="Note 2 2 2" xfId="2117"/>
    <cellStyle name="Note 2 2 2 2" xfId="2118"/>
    <cellStyle name="Note 2 2 2 2 2" xfId="2119"/>
    <cellStyle name="Note 2 2 2 2 2 2" xfId="2120"/>
    <cellStyle name="Note 2 2 2 2 2 2 2" xfId="2121"/>
    <cellStyle name="Note 2 2 2 2 2 3" xfId="2122"/>
    <cellStyle name="Note 2 2 2 2 2 3 2" xfId="2123"/>
    <cellStyle name="Note 2 2 2 2 2 4" xfId="2124"/>
    <cellStyle name="Note 2 2 2 2 3" xfId="2125"/>
    <cellStyle name="Note 2 2 2 2 3 2" xfId="2126"/>
    <cellStyle name="Note 2 2 2 2 4" xfId="2127"/>
    <cellStyle name="Note 2 2 2 2 4 2" xfId="2128"/>
    <cellStyle name="Note 2 2 2 2 5" xfId="2129"/>
    <cellStyle name="Note 2 2 2 3" xfId="2130"/>
    <cellStyle name="Note 2 2 2 3 2" xfId="2131"/>
    <cellStyle name="Note 2 2 2 3 2 2" xfId="2132"/>
    <cellStyle name="Note 2 2 2 3 3" xfId="2133"/>
    <cellStyle name="Note 2 2 2 3 3 2" xfId="2134"/>
    <cellStyle name="Note 2 2 2 3 4" xfId="2135"/>
    <cellStyle name="Note 2 2 2 4" xfId="2136"/>
    <cellStyle name="Note 2 2 2 4 2" xfId="2137"/>
    <cellStyle name="Note 2 2 2 4 2 2" xfId="2138"/>
    <cellStyle name="Note 2 2 2 4 3" xfId="2139"/>
    <cellStyle name="Note 2 2 2 5" xfId="2140"/>
    <cellStyle name="Note 2 2 2 5 2" xfId="2141"/>
    <cellStyle name="Note 2 2 2 6" xfId="2142"/>
    <cellStyle name="Note 2 2 2 7" xfId="2143"/>
    <cellStyle name="Note 2 2 2 8" xfId="2144"/>
    <cellStyle name="Note 2 2 2 9" xfId="2145"/>
    <cellStyle name="Note 2 2 3" xfId="2146"/>
    <cellStyle name="Note 2 2 3 2" xfId="2147"/>
    <cellStyle name="Note 2 2 3 2 2" xfId="2148"/>
    <cellStyle name="Note 2 2 3 2 2 2" xfId="2149"/>
    <cellStyle name="Note 2 2 3 2 3" xfId="2150"/>
    <cellStyle name="Note 2 2 3 2 3 2" xfId="2151"/>
    <cellStyle name="Note 2 2 3 2 4" xfId="2152"/>
    <cellStyle name="Note 2 2 3 3" xfId="2153"/>
    <cellStyle name="Note 2 2 3 3 2" xfId="2154"/>
    <cellStyle name="Note 2 2 3 3 2 2" xfId="2155"/>
    <cellStyle name="Note 2 2 3 3 3" xfId="2156"/>
    <cellStyle name="Note 2 2 3 4" xfId="2157"/>
    <cellStyle name="Note 2 2 3 4 2" xfId="2158"/>
    <cellStyle name="Note 2 2 3 5" xfId="2159"/>
    <cellStyle name="Note 2 2 3 6" xfId="2160"/>
    <cellStyle name="Note 2 2 3 7" xfId="2161"/>
    <cellStyle name="Note 2 2 3 8" xfId="2162"/>
    <cellStyle name="Note 2 2 4" xfId="2163"/>
    <cellStyle name="Note 2 2 4 2" xfId="2164"/>
    <cellStyle name="Note 2 2 4 2 2" xfId="2165"/>
    <cellStyle name="Note 2 2 4 2 2 2" xfId="2166"/>
    <cellStyle name="Note 2 2 4 2 3" xfId="2167"/>
    <cellStyle name="Note 2 2 4 3" xfId="2168"/>
    <cellStyle name="Note 2 2 4 3 2" xfId="2169"/>
    <cellStyle name="Note 2 2 4 4" xfId="2170"/>
    <cellStyle name="Note 2 2 4 5" xfId="2171"/>
    <cellStyle name="Note 2 2 4 6" xfId="2172"/>
    <cellStyle name="Note 2 2 4 7" xfId="2173"/>
    <cellStyle name="Note 2 2 5" xfId="2174"/>
    <cellStyle name="Note 2 2 5 2" xfId="2175"/>
    <cellStyle name="Note 2 2 5 2 2" xfId="2176"/>
    <cellStyle name="Note 2 2 5 3" xfId="2177"/>
    <cellStyle name="Note 2 2 6" xfId="2178"/>
    <cellStyle name="Note 2 2 6 2" xfId="2179"/>
    <cellStyle name="Note 2 2 7" xfId="2180"/>
    <cellStyle name="Note 2 2 8" xfId="2181"/>
    <cellStyle name="Note 2 2 9" xfId="2182"/>
    <cellStyle name="Note 2 3" xfId="2183"/>
    <cellStyle name="Note 2 3 10" xfId="2184"/>
    <cellStyle name="Note 2 3 2" xfId="2185"/>
    <cellStyle name="Note 2 3 2 2" xfId="2186"/>
    <cellStyle name="Note 2 3 2 2 2" xfId="2187"/>
    <cellStyle name="Note 2 3 2 2 2 2" xfId="2188"/>
    <cellStyle name="Note 2 3 2 2 2 2 2" xfId="2189"/>
    <cellStyle name="Note 2 3 2 2 2 3" xfId="2190"/>
    <cellStyle name="Note 2 3 2 2 2 3 2" xfId="2191"/>
    <cellStyle name="Note 2 3 2 2 2 4" xfId="2192"/>
    <cellStyle name="Note 2 3 2 2 3" xfId="2193"/>
    <cellStyle name="Note 2 3 2 2 3 2" xfId="2194"/>
    <cellStyle name="Note 2 3 2 2 4" xfId="2195"/>
    <cellStyle name="Note 2 3 2 2 4 2" xfId="2196"/>
    <cellStyle name="Note 2 3 2 2 5" xfId="2197"/>
    <cellStyle name="Note 2 3 2 3" xfId="2198"/>
    <cellStyle name="Note 2 3 2 3 2" xfId="2199"/>
    <cellStyle name="Note 2 3 2 3 2 2" xfId="2200"/>
    <cellStyle name="Note 2 3 2 3 3" xfId="2201"/>
    <cellStyle name="Note 2 3 2 3 3 2" xfId="2202"/>
    <cellStyle name="Note 2 3 2 3 4" xfId="2203"/>
    <cellStyle name="Note 2 3 2 4" xfId="2204"/>
    <cellStyle name="Note 2 3 2 4 2" xfId="2205"/>
    <cellStyle name="Note 2 3 2 4 2 2" xfId="2206"/>
    <cellStyle name="Note 2 3 2 4 3" xfId="2207"/>
    <cellStyle name="Note 2 3 2 5" xfId="2208"/>
    <cellStyle name="Note 2 3 2 5 2" xfId="2209"/>
    <cellStyle name="Note 2 3 2 6" xfId="2210"/>
    <cellStyle name="Note 2 3 2 7" xfId="2211"/>
    <cellStyle name="Note 2 3 2 8" xfId="2212"/>
    <cellStyle name="Note 2 3 2 9" xfId="2213"/>
    <cellStyle name="Note 2 3 3" xfId="2214"/>
    <cellStyle name="Note 2 3 3 2" xfId="2215"/>
    <cellStyle name="Note 2 3 3 2 2" xfId="2216"/>
    <cellStyle name="Note 2 3 3 2 2 2" xfId="2217"/>
    <cellStyle name="Note 2 3 3 2 3" xfId="2218"/>
    <cellStyle name="Note 2 3 3 2 3 2" xfId="2219"/>
    <cellStyle name="Note 2 3 3 2 4" xfId="2220"/>
    <cellStyle name="Note 2 3 3 3" xfId="2221"/>
    <cellStyle name="Note 2 3 3 3 2" xfId="2222"/>
    <cellStyle name="Note 2 3 3 3 2 2" xfId="2223"/>
    <cellStyle name="Note 2 3 3 3 3" xfId="2224"/>
    <cellStyle name="Note 2 3 3 4" xfId="2225"/>
    <cellStyle name="Note 2 3 3 4 2" xfId="2226"/>
    <cellStyle name="Note 2 3 3 5" xfId="2227"/>
    <cellStyle name="Note 2 3 3 6" xfId="2228"/>
    <cellStyle name="Note 2 3 3 7" xfId="2229"/>
    <cellStyle name="Note 2 3 3 8" xfId="2230"/>
    <cellStyle name="Note 2 3 4" xfId="2231"/>
    <cellStyle name="Note 2 3 4 2" xfId="2232"/>
    <cellStyle name="Note 2 3 4 2 2" xfId="2233"/>
    <cellStyle name="Note 2 3 4 2 2 2" xfId="2234"/>
    <cellStyle name="Note 2 3 4 2 3" xfId="2235"/>
    <cellStyle name="Note 2 3 4 3" xfId="2236"/>
    <cellStyle name="Note 2 3 4 3 2" xfId="2237"/>
    <cellStyle name="Note 2 3 4 4" xfId="2238"/>
    <cellStyle name="Note 2 3 4 5" xfId="2239"/>
    <cellStyle name="Note 2 3 4 6" xfId="2240"/>
    <cellStyle name="Note 2 3 4 7" xfId="2241"/>
    <cellStyle name="Note 2 3 5" xfId="2242"/>
    <cellStyle name="Note 2 3 5 2" xfId="2243"/>
    <cellStyle name="Note 2 3 5 2 2" xfId="2244"/>
    <cellStyle name="Note 2 3 5 3" xfId="2245"/>
    <cellStyle name="Note 2 3 6" xfId="2246"/>
    <cellStyle name="Note 2 3 6 2" xfId="2247"/>
    <cellStyle name="Note 2 3 7" xfId="2248"/>
    <cellStyle name="Note 2 3 8" xfId="2249"/>
    <cellStyle name="Note 2 3 9" xfId="2250"/>
    <cellStyle name="Note 2 4" xfId="2251"/>
    <cellStyle name="Note 2 4 2" xfId="2252"/>
    <cellStyle name="Note 2 4 2 2" xfId="2253"/>
    <cellStyle name="Note 2 4 2 2 2" xfId="2254"/>
    <cellStyle name="Note 2 4 2 2 2 2" xfId="2255"/>
    <cellStyle name="Note 2 4 2 2 3" xfId="2256"/>
    <cellStyle name="Note 2 4 2 2 3 2" xfId="2257"/>
    <cellStyle name="Note 2 4 2 2 4" xfId="2258"/>
    <cellStyle name="Note 2 4 2 3" xfId="2259"/>
    <cellStyle name="Note 2 4 2 3 2" xfId="2260"/>
    <cellStyle name="Note 2 4 2 4" xfId="2261"/>
    <cellStyle name="Note 2 4 2 4 2" xfId="2262"/>
    <cellStyle name="Note 2 4 2 5" xfId="2263"/>
    <cellStyle name="Note 2 4 3" xfId="2264"/>
    <cellStyle name="Note 2 4 3 2" xfId="2265"/>
    <cellStyle name="Note 2 4 3 2 2" xfId="2266"/>
    <cellStyle name="Note 2 4 3 3" xfId="2267"/>
    <cellStyle name="Note 2 4 3 3 2" xfId="2268"/>
    <cellStyle name="Note 2 4 3 4" xfId="2269"/>
    <cellStyle name="Note 2 4 4" xfId="2270"/>
    <cellStyle name="Note 2 4 4 2" xfId="2271"/>
    <cellStyle name="Note 2 4 4 2 2" xfId="2272"/>
    <cellStyle name="Note 2 4 4 3" xfId="2273"/>
    <cellStyle name="Note 2 4 5" xfId="2274"/>
    <cellStyle name="Note 2 4 5 2" xfId="2275"/>
    <cellStyle name="Note 2 4 6" xfId="2276"/>
    <cellStyle name="Note 2 4 7" xfId="2277"/>
    <cellStyle name="Note 2 4 8" xfId="2278"/>
    <cellStyle name="Note 2 4 9" xfId="2279"/>
    <cellStyle name="Note 2 5" xfId="2280"/>
    <cellStyle name="Note 2 5 2" xfId="2281"/>
    <cellStyle name="Note 2 5 2 2" xfId="2282"/>
    <cellStyle name="Note 2 5 2 2 2" xfId="2283"/>
    <cellStyle name="Note 2 5 2 3" xfId="2284"/>
    <cellStyle name="Note 2 5 2 3 2" xfId="2285"/>
    <cellStyle name="Note 2 5 2 4" xfId="2286"/>
    <cellStyle name="Note 2 5 3" xfId="2287"/>
    <cellStyle name="Note 2 5 3 2" xfId="2288"/>
    <cellStyle name="Note 2 5 3 2 2" xfId="2289"/>
    <cellStyle name="Note 2 5 3 3" xfId="2290"/>
    <cellStyle name="Note 2 5 4" xfId="2291"/>
    <cellStyle name="Note 2 5 4 2" xfId="2292"/>
    <cellStyle name="Note 2 5 5" xfId="2293"/>
    <cellStyle name="Note 2 5 6" xfId="2294"/>
    <cellStyle name="Note 2 5 7" xfId="2295"/>
    <cellStyle name="Note 2 5 8" xfId="2296"/>
    <cellStyle name="Note 2 6" xfId="2297"/>
    <cellStyle name="Note 2 6 2" xfId="2298"/>
    <cellStyle name="Note 2 6 2 2" xfId="2299"/>
    <cellStyle name="Note 2 6 2 2 2" xfId="2300"/>
    <cellStyle name="Note 2 6 2 3" xfId="2301"/>
    <cellStyle name="Note 2 6 3" xfId="2302"/>
    <cellStyle name="Note 2 6 3 2" xfId="2303"/>
    <cellStyle name="Note 2 6 4" xfId="2304"/>
    <cellStyle name="Note 2 6 5" xfId="2305"/>
    <cellStyle name="Note 2 6 6" xfId="2306"/>
    <cellStyle name="Note 2 6 7" xfId="2307"/>
    <cellStyle name="Note 2 7" xfId="2308"/>
    <cellStyle name="Note 2 7 2" xfId="2309"/>
    <cellStyle name="Note 2 7 2 2" xfId="2310"/>
    <cellStyle name="Note 2 7 3" xfId="2311"/>
    <cellStyle name="Note 2 8" xfId="2312"/>
    <cellStyle name="Note 2 8 2" xfId="2313"/>
    <cellStyle name="Note 2 9" xfId="2314"/>
    <cellStyle name="Note 3" xfId="2315"/>
    <cellStyle name="Note 3 10" xfId="2316"/>
    <cellStyle name="Note 3 2" xfId="2317"/>
    <cellStyle name="Note 3 2 2" xfId="2318"/>
    <cellStyle name="Note 3 2 2 2" xfId="2319"/>
    <cellStyle name="Note 3 2 2 2 2" xfId="2320"/>
    <cellStyle name="Note 3 2 2 2 2 2" xfId="2321"/>
    <cellStyle name="Note 3 2 2 2 3" xfId="2322"/>
    <cellStyle name="Note 3 2 2 2 3 2" xfId="2323"/>
    <cellStyle name="Note 3 2 2 2 4" xfId="2324"/>
    <cellStyle name="Note 3 2 2 3" xfId="2325"/>
    <cellStyle name="Note 3 2 2 3 2" xfId="2326"/>
    <cellStyle name="Note 3 2 2 4" xfId="2327"/>
    <cellStyle name="Note 3 2 2 4 2" xfId="2328"/>
    <cellStyle name="Note 3 2 2 5" xfId="2329"/>
    <cellStyle name="Note 3 2 3" xfId="2330"/>
    <cellStyle name="Note 3 2 3 2" xfId="2331"/>
    <cellStyle name="Note 3 2 3 2 2" xfId="2332"/>
    <cellStyle name="Note 3 2 3 3" xfId="2333"/>
    <cellStyle name="Note 3 2 3 3 2" xfId="2334"/>
    <cellStyle name="Note 3 2 3 4" xfId="2335"/>
    <cellStyle name="Note 3 2 4" xfId="2336"/>
    <cellStyle name="Note 3 2 4 2" xfId="2337"/>
    <cellStyle name="Note 3 2 4 2 2" xfId="2338"/>
    <cellStyle name="Note 3 2 4 3" xfId="2339"/>
    <cellStyle name="Note 3 2 5" xfId="2340"/>
    <cellStyle name="Note 3 2 5 2" xfId="2341"/>
    <cellStyle name="Note 3 2 6" xfId="2342"/>
    <cellStyle name="Note 3 2 7" xfId="2343"/>
    <cellStyle name="Note 3 2 8" xfId="2344"/>
    <cellStyle name="Note 3 2 9" xfId="2345"/>
    <cellStyle name="Note 3 3" xfId="2346"/>
    <cellStyle name="Note 3 3 2" xfId="2347"/>
    <cellStyle name="Note 3 3 2 2" xfId="2348"/>
    <cellStyle name="Note 3 3 2 2 2" xfId="2349"/>
    <cellStyle name="Note 3 3 2 3" xfId="2350"/>
    <cellStyle name="Note 3 3 2 3 2" xfId="2351"/>
    <cellStyle name="Note 3 3 2 4" xfId="2352"/>
    <cellStyle name="Note 3 3 3" xfId="2353"/>
    <cellStyle name="Note 3 3 3 2" xfId="2354"/>
    <cellStyle name="Note 3 3 3 2 2" xfId="2355"/>
    <cellStyle name="Note 3 3 3 3" xfId="2356"/>
    <cellStyle name="Note 3 3 4" xfId="2357"/>
    <cellStyle name="Note 3 3 4 2" xfId="2358"/>
    <cellStyle name="Note 3 3 5" xfId="2359"/>
    <cellStyle name="Note 3 3 6" xfId="2360"/>
    <cellStyle name="Note 3 3 7" xfId="2361"/>
    <cellStyle name="Note 3 3 8" xfId="2362"/>
    <cellStyle name="Note 3 4" xfId="2363"/>
    <cellStyle name="Note 3 4 2" xfId="2364"/>
    <cellStyle name="Note 3 4 2 2" xfId="2365"/>
    <cellStyle name="Note 3 4 2 2 2" xfId="2366"/>
    <cellStyle name="Note 3 4 2 3" xfId="2367"/>
    <cellStyle name="Note 3 4 3" xfId="2368"/>
    <cellStyle name="Note 3 4 3 2" xfId="2369"/>
    <cellStyle name="Note 3 4 4" xfId="2370"/>
    <cellStyle name="Note 3 4 5" xfId="2371"/>
    <cellStyle name="Note 3 4 6" xfId="2372"/>
    <cellStyle name="Note 3 4 7" xfId="2373"/>
    <cellStyle name="Note 3 5" xfId="2374"/>
    <cellStyle name="Note 3 5 2" xfId="2375"/>
    <cellStyle name="Note 3 5 2 2" xfId="2376"/>
    <cellStyle name="Note 3 5 3" xfId="2377"/>
    <cellStyle name="Note 3 6" xfId="2378"/>
    <cellStyle name="Note 3 6 2" xfId="2379"/>
    <cellStyle name="Note 3 7" xfId="2380"/>
    <cellStyle name="Note 3 8" xfId="2381"/>
    <cellStyle name="Note 3 9" xfId="2382"/>
    <cellStyle name="Percent" xfId="1" builtinId="5"/>
    <cellStyle name="Percent 10" xfId="2383"/>
    <cellStyle name="Percent 11" xfId="2384"/>
    <cellStyle name="Percent 12" xfId="2385"/>
    <cellStyle name="Percent 2" xfId="7"/>
    <cellStyle name="Percent 2 2" xfId="2386"/>
    <cellStyle name="Percent 2 3" xfId="2387"/>
    <cellStyle name="Percent 2 4" xfId="2388"/>
    <cellStyle name="Percent 3" xfId="2389"/>
    <cellStyle name="Percent 3 2" xfId="2390"/>
    <cellStyle name="Percent 4" xfId="2391"/>
    <cellStyle name="Percent 5" xfId="2392"/>
    <cellStyle name="Percent 5 2" xfId="2393"/>
    <cellStyle name="Percent 6" xfId="2394"/>
    <cellStyle name="Percent 6 2" xfId="2395"/>
    <cellStyle name="Percent 7" xfId="2396"/>
    <cellStyle name="Percent 8" xfId="2397"/>
    <cellStyle name="Percent 9" xfId="2398"/>
    <cellStyle name="Percent 9 2" xfId="2399"/>
    <cellStyle name="Percent 9 3" xfId="2400"/>
    <cellStyle name="Percent 9 4" xfId="24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FINANCIAL%20SERVICES/FINANCIAL%20MANAGEMENT/kellyt/Finance/Hospital/Assessment/SHOPP/SHOPP%20Assessment%20and%20UPL%20Calculations/2019%20SHOPP%20final%20docs/SHOPP%20Payment%20Log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FINANCIAL%20SERVICES/FINANCIAL%20MANAGEMENT/kellyt/Finance/Hospital/Assessment/SHOPP/SHOPP%20Assessment%20and%20UPL%20Calculations/2019%20SHOPP%20final%20docs/2019%20Hospital%20Assessment%20&amp;%20Payment%20final%20FFY19%20FMAP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FINANCIAL%20SERVICES/FINANCIAL%20MANAGEMENT/kellyt/Finance/Hospital/Assessment/SHOPP/SHOPP%20Assessment%20and%20UPL%20Calculations/2019%20SHOPP%20final%20docs/2019%20Hospital%20Assessment%20&amp;%20Payment%20final%20FFY20%20FMAP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Hospital Access Payments"/>
      <sheetName val="2019 CAH Payments"/>
    </sheetNames>
    <sheetDataSet>
      <sheetData sheetId="0" refreshError="1"/>
      <sheetData sheetId="1">
        <row r="41">
          <cell r="N41">
            <v>6626961.5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8"/>
      <sheetName val="DRG UPL SFY18 Combined"/>
      <sheetName val="SHOPP UPL SFY2018 Combined INP"/>
      <sheetName val="SHOPP UPL SFY2018 Combined OUT"/>
      <sheetName val="Cost UPL SFY18 Combine"/>
      <sheetName val="CCR SHOPP 18"/>
      <sheetName val="HCRIS CR data"/>
      <sheetName val="Sheet1"/>
    </sheetNames>
    <sheetDataSet>
      <sheetData sheetId="0">
        <row r="81">
          <cell r="AD81">
            <v>462496236.04465711</v>
          </cell>
        </row>
      </sheetData>
      <sheetData sheetId="1">
        <row r="43">
          <cell r="AP43">
            <v>4888958</v>
          </cell>
          <cell r="AV43">
            <v>18240322</v>
          </cell>
        </row>
      </sheetData>
      <sheetData sheetId="2" refreshError="1"/>
      <sheetData sheetId="3">
        <row r="14">
          <cell r="D14">
            <v>0.82681619006548146</v>
          </cell>
        </row>
        <row r="15">
          <cell r="D15">
            <v>0.17318380993451854</v>
          </cell>
        </row>
        <row r="19">
          <cell r="D19">
            <v>0.12945680034134396</v>
          </cell>
          <cell r="F19">
            <v>0.14403673107127363</v>
          </cell>
        </row>
        <row r="20">
          <cell r="D20">
            <v>0.87054319965865601</v>
          </cell>
          <cell r="F20">
            <v>0.85596326892872643</v>
          </cell>
        </row>
      </sheetData>
      <sheetData sheetId="4">
        <row r="1">
          <cell r="A1" t="str">
            <v>Billing ID &amp; Service Location</v>
          </cell>
          <cell r="B1" t="str">
            <v>Combined Provider ID</v>
          </cell>
          <cell r="C1" t="str">
            <v>Combined Provider ID</v>
          </cell>
          <cell r="D1" t="str">
            <v>Combined Provider ID</v>
          </cell>
          <cell r="E1" t="str">
            <v>Spec</v>
          </cell>
          <cell r="F1" t="str">
            <v>﻿Billing Full Name</v>
          </cell>
          <cell r="G1" t="str">
            <v>Billing City/St/Zip Code</v>
          </cell>
          <cell r="H1" t="str">
            <v>Zip Code</v>
          </cell>
          <cell r="I1" t="str">
            <v>Ownership Ind</v>
          </cell>
          <cell r="J1" t="str">
            <v>Use DRG UPL Not Cost</v>
          </cell>
          <cell r="K1" t="str">
            <v>T18 Number</v>
          </cell>
          <cell r="L1" t="str">
            <v>Cost Report End</v>
          </cell>
          <cell r="M1" t="str">
            <v>Wage Index</v>
          </cell>
          <cell r="N1" t="str">
            <v>Wage Index by Zip 1st 4</v>
          </cell>
          <cell r="O1" t="str">
            <v>Wage Index 1st 3 dig Zip</v>
          </cell>
          <cell r="P1" t="str">
            <v xml:space="preserve"> Inpt Days</v>
          </cell>
          <cell r="Q1" t="str">
            <v>Medicaid FFS Payments</v>
          </cell>
          <cell r="R1" t="str">
            <v>TPL  Amount</v>
          </cell>
          <cell r="S1" t="str">
            <v>Medicaid GME Payments</v>
          </cell>
          <cell r="T1" t="str">
            <v>IME</v>
          </cell>
          <cell r="U1" t="str">
            <v>Cost Settlements</v>
          </cell>
          <cell r="V1" t="str">
            <v xml:space="preserve">Expenditures  </v>
          </cell>
          <cell r="X1" t="str">
            <v>Outlier</v>
          </cell>
          <cell r="Y1" t="str">
            <v>IME</v>
          </cell>
          <cell r="Z1" t="str">
            <v>DSH</v>
          </cell>
          <cell r="AA1" t="str">
            <v>UCC DSH</v>
          </cell>
          <cell r="AB1" t="str">
            <v>ESRD Disch</v>
          </cell>
          <cell r="AC1" t="str">
            <v>SCH and MDH</v>
          </cell>
          <cell r="AD1" t="str">
            <v>Cap Adj</v>
          </cell>
          <cell r="AE1" t="str">
            <v>DGME</v>
          </cell>
          <cell r="AF1" t="str">
            <v>Organ Acq</v>
          </cell>
          <cell r="AG1" t="str">
            <v>Routine Srvcs Pass Through</v>
          </cell>
          <cell r="AH1" t="str">
            <v>Ancillary Other Pass Through</v>
          </cell>
          <cell r="AI1" t="str">
            <v>Bad Debt</v>
          </cell>
          <cell r="AJ1" t="str">
            <v>Prospective Payments</v>
          </cell>
          <cell r="AK1" t="str">
            <v>Sum of Medicare Pass-Through Payments</v>
          </cell>
          <cell r="AL1" t="str">
            <v>Medicare DRG Base Rate</v>
          </cell>
          <cell r="AM1" t="str">
            <v>Total Medicare DRG Weight Sum</v>
          </cell>
          <cell r="AN1" t="str">
            <v>Case Mix Index</v>
          </cell>
          <cell r="AO1" t="str">
            <v>Medicare Pass-Through Pymts/Discharges</v>
          </cell>
          <cell r="AP1" t="str">
            <v>Medicare Equivalent Reimb Amount</v>
          </cell>
          <cell r="AQ1" t="str">
            <v>T18 Disch</v>
          </cell>
          <cell r="AR1" t="str">
            <v>Medicaid Discharges</v>
          </cell>
          <cell r="AS1" t="str">
            <v>Medicaid UPL</v>
          </cell>
          <cell r="AT1" t="str">
            <v>Total Medicaid Payments</v>
          </cell>
          <cell r="AV1" t="str">
            <v>UPL Gap (Over)/Under WITHOUT SHOPP</v>
          </cell>
          <cell r="AW1" t="str">
            <v>UPL Gap (Over)/Under INCLUDING SHOPP</v>
          </cell>
          <cell r="AX1" t="str">
            <v>SHOPP</v>
          </cell>
        </row>
        <row r="2">
          <cell r="A2" t="str">
            <v>100700720A</v>
          </cell>
          <cell r="E2" t="str">
            <v>010</v>
          </cell>
          <cell r="F2" t="str">
            <v>CHOCTAW MEMORIAL HOSPITAL</v>
          </cell>
          <cell r="G2" t="str">
            <v>HUGO,OK 74743-0000</v>
          </cell>
          <cell r="H2" t="str">
            <v>74743</v>
          </cell>
          <cell r="I2" t="str">
            <v>NSGO</v>
          </cell>
          <cell r="J2" t="str">
            <v>Yes</v>
          </cell>
          <cell r="K2">
            <v>370100</v>
          </cell>
          <cell r="L2">
            <v>42916</v>
          </cell>
          <cell r="M2">
            <v>0.77239999999999998</v>
          </cell>
          <cell r="N2">
            <v>0.77239999999999998</v>
          </cell>
          <cell r="O2">
            <v>0.77239999999999998</v>
          </cell>
          <cell r="P2">
            <v>670</v>
          </cell>
          <cell r="Q2">
            <v>538335.61</v>
          </cell>
          <cell r="R2">
            <v>2415.7800000000002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X2">
            <v>0</v>
          </cell>
          <cell r="Y2">
            <v>0</v>
          </cell>
          <cell r="Z2">
            <v>85888</v>
          </cell>
          <cell r="AA2">
            <v>239310</v>
          </cell>
          <cell r="AB2">
            <v>0</v>
          </cell>
          <cell r="AC2">
            <v>2957681</v>
          </cell>
          <cell r="AD2">
            <v>213091</v>
          </cell>
          <cell r="AE2">
            <v>0</v>
          </cell>
          <cell r="AF2">
            <v>0</v>
          </cell>
          <cell r="AG2">
            <v>0</v>
          </cell>
          <cell r="AH2">
            <v>16210</v>
          </cell>
          <cell r="AI2">
            <v>37291</v>
          </cell>
          <cell r="AJ2">
            <v>3023967</v>
          </cell>
          <cell r="AK2">
            <v>607768.32999999996</v>
          </cell>
          <cell r="AL2">
            <v>4786.1788280000001</v>
          </cell>
          <cell r="AM2">
            <v>133.37129999999996</v>
          </cell>
          <cell r="AN2">
            <v>0.96645869565217368</v>
          </cell>
          <cell r="AO2">
            <v>983.44389967637528</v>
          </cell>
          <cell r="AP2">
            <v>5609.088046943305</v>
          </cell>
          <cell r="AQ2">
            <v>618</v>
          </cell>
          <cell r="AR2">
            <v>138</v>
          </cell>
          <cell r="AS2">
            <v>774054.15047817607</v>
          </cell>
          <cell r="AT2">
            <v>556973.93170000007</v>
          </cell>
          <cell r="AV2">
            <v>217080.218778176</v>
          </cell>
          <cell r="AW2">
            <v>-444284.04122182401</v>
          </cell>
          <cell r="AX2">
            <v>661364.26</v>
          </cell>
        </row>
        <row r="3">
          <cell r="A3" t="str">
            <v>100749570S</v>
          </cell>
          <cell r="B3" t="str">
            <v>100749570Y</v>
          </cell>
          <cell r="C3" t="str">
            <v>100749570Z</v>
          </cell>
          <cell r="E3" t="str">
            <v>010</v>
          </cell>
          <cell r="F3" t="str">
            <v>COMANCHE CO MEM HSP</v>
          </cell>
          <cell r="G3" t="str">
            <v>LAWTON,OK 73505-6332</v>
          </cell>
          <cell r="H3" t="str">
            <v>73505</v>
          </cell>
          <cell r="I3" t="str">
            <v>NSGO</v>
          </cell>
          <cell r="J3" t="str">
            <v>Yes</v>
          </cell>
          <cell r="K3">
            <v>370056</v>
          </cell>
          <cell r="L3">
            <v>42916</v>
          </cell>
          <cell r="M3">
            <v>0.77239999999999998</v>
          </cell>
          <cell r="N3">
            <v>0.77239999999999998</v>
          </cell>
          <cell r="O3">
            <v>0.77239999999999998</v>
          </cell>
          <cell r="P3">
            <v>9273</v>
          </cell>
          <cell r="Q3">
            <v>8809667.5</v>
          </cell>
          <cell r="R3">
            <v>737901.07</v>
          </cell>
          <cell r="S3">
            <v>50513</v>
          </cell>
          <cell r="T3">
            <v>0</v>
          </cell>
          <cell r="U3">
            <v>0</v>
          </cell>
          <cell r="V3">
            <v>3130.2200000000003</v>
          </cell>
          <cell r="X3">
            <v>2532349</v>
          </cell>
          <cell r="Y3">
            <v>667705</v>
          </cell>
          <cell r="Z3">
            <v>982411</v>
          </cell>
          <cell r="AA3">
            <v>1616009</v>
          </cell>
          <cell r="AB3">
            <v>0</v>
          </cell>
          <cell r="AC3">
            <v>0</v>
          </cell>
          <cell r="AD3">
            <v>3102693</v>
          </cell>
          <cell r="AE3">
            <v>1177531</v>
          </cell>
          <cell r="AF3">
            <v>0</v>
          </cell>
          <cell r="AG3">
            <v>0</v>
          </cell>
          <cell r="AH3">
            <v>84687</v>
          </cell>
          <cell r="AI3">
            <v>406242</v>
          </cell>
          <cell r="AJ3">
            <v>39242226</v>
          </cell>
          <cell r="AK3">
            <v>10855006.929</v>
          </cell>
          <cell r="AL3">
            <v>4786.1788280000001</v>
          </cell>
          <cell r="AM3">
            <v>2606.8798800000191</v>
          </cell>
          <cell r="AN3">
            <v>1.0662085398773085</v>
          </cell>
          <cell r="AO3">
            <v>2992.0085250826901</v>
          </cell>
          <cell r="AP3">
            <v>8095.0732648762569</v>
          </cell>
          <cell r="AQ3">
            <v>3628</v>
          </cell>
          <cell r="AR3">
            <v>2445</v>
          </cell>
          <cell r="AS3">
            <v>19792454.132622447</v>
          </cell>
          <cell r="AT3">
            <v>9889248.1437000018</v>
          </cell>
          <cell r="AV3">
            <v>9903205.9889224451</v>
          </cell>
          <cell r="AW3">
            <v>-3237097.5010775551</v>
          </cell>
          <cell r="AX3">
            <v>13140303.49</v>
          </cell>
        </row>
        <row r="4">
          <cell r="A4" t="str">
            <v>100700730A</v>
          </cell>
          <cell r="E4" t="str">
            <v>010</v>
          </cell>
          <cell r="F4" t="str">
            <v>EASTERN OKLAHOMA MEDICAL CENTER</v>
          </cell>
          <cell r="G4" t="str">
            <v>POTEAU,OK 74953-</v>
          </cell>
          <cell r="H4" t="str">
            <v>74953</v>
          </cell>
          <cell r="I4" t="str">
            <v>NSGO</v>
          </cell>
          <cell r="J4" t="str">
            <v>Yes</v>
          </cell>
          <cell r="K4">
            <v>370040</v>
          </cell>
          <cell r="L4">
            <v>42632</v>
          </cell>
          <cell r="M4">
            <v>0.77239999999999998</v>
          </cell>
          <cell r="N4">
            <v>0.77239999999999998</v>
          </cell>
          <cell r="O4">
            <v>0.77239999999999998</v>
          </cell>
          <cell r="P4">
            <v>1446</v>
          </cell>
          <cell r="Q4">
            <v>933443.24</v>
          </cell>
          <cell r="R4">
            <v>23912.85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Z4">
            <v>10340</v>
          </cell>
          <cell r="AA4">
            <v>86556</v>
          </cell>
          <cell r="AB4">
            <v>0</v>
          </cell>
          <cell r="AC4">
            <v>0</v>
          </cell>
          <cell r="AD4">
            <v>27079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441552</v>
          </cell>
          <cell r="AK4">
            <v>127322.32499999998</v>
          </cell>
          <cell r="AL4">
            <v>4786.1788280000001</v>
          </cell>
          <cell r="AM4">
            <v>375.68919999999963</v>
          </cell>
          <cell r="AN4">
            <v>0.72247923076923004</v>
          </cell>
          <cell r="AO4">
            <v>2708.9856382978719</v>
          </cell>
          <cell r="AP4">
            <v>6166.9004362752876</v>
          </cell>
          <cell r="AQ4">
            <v>47</v>
          </cell>
          <cell r="AR4">
            <v>520</v>
          </cell>
          <cell r="AS4">
            <v>3206788.2268631496</v>
          </cell>
          <cell r="AT4">
            <v>986076.77269999997</v>
          </cell>
          <cell r="AV4">
            <v>2220711.4541631495</v>
          </cell>
          <cell r="AW4">
            <v>2189534.4541631495</v>
          </cell>
          <cell r="AX4">
            <v>31177</v>
          </cell>
        </row>
        <row r="5">
          <cell r="A5" t="str">
            <v>100700880A</v>
          </cell>
          <cell r="E5" t="str">
            <v>010</v>
          </cell>
          <cell r="F5" t="str">
            <v>ELKVIEW GEN HSP</v>
          </cell>
          <cell r="G5" t="str">
            <v>HOBART,OK 73651-</v>
          </cell>
          <cell r="H5" t="str">
            <v>73651</v>
          </cell>
          <cell r="I5" t="str">
            <v>NSGO</v>
          </cell>
          <cell r="J5" t="str">
            <v>Yes</v>
          </cell>
          <cell r="K5">
            <v>370153</v>
          </cell>
          <cell r="L5">
            <v>42916</v>
          </cell>
          <cell r="M5">
            <v>0.77739999999999998</v>
          </cell>
          <cell r="N5">
            <v>0.77739999999999998</v>
          </cell>
          <cell r="O5">
            <v>0.77739999999999998</v>
          </cell>
          <cell r="P5">
            <v>204</v>
          </cell>
          <cell r="Q5">
            <v>309619.07</v>
          </cell>
          <cell r="R5">
            <v>17203.61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X5">
            <v>94668</v>
          </cell>
          <cell r="Y5">
            <v>0</v>
          </cell>
          <cell r="Z5">
            <v>48827</v>
          </cell>
          <cell r="AA5">
            <v>84475</v>
          </cell>
          <cell r="AB5">
            <v>0</v>
          </cell>
          <cell r="AC5">
            <v>1766561</v>
          </cell>
          <cell r="AD5">
            <v>150801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30338</v>
          </cell>
          <cell r="AJ5">
            <v>2137129</v>
          </cell>
          <cell r="AK5">
            <v>420154.94299999997</v>
          </cell>
          <cell r="AL5">
            <v>4803.4536779999999</v>
          </cell>
          <cell r="AM5">
            <v>83.84190000000001</v>
          </cell>
          <cell r="AN5">
            <v>1.1178920000000001</v>
          </cell>
          <cell r="AO5">
            <v>1221.3806482558139</v>
          </cell>
          <cell r="AP5">
            <v>6591.1230872625902</v>
          </cell>
          <cell r="AQ5">
            <v>344</v>
          </cell>
          <cell r="AR5">
            <v>75</v>
          </cell>
          <cell r="AS5">
            <v>494334.23154469428</v>
          </cell>
          <cell r="AT5">
            <v>336627.36040000001</v>
          </cell>
          <cell r="AV5">
            <v>157706.87114469428</v>
          </cell>
          <cell r="AW5">
            <v>-386199.72885530582</v>
          </cell>
          <cell r="AX5">
            <v>543906.60000000009</v>
          </cell>
        </row>
        <row r="6">
          <cell r="A6" t="str">
            <v>100700820A</v>
          </cell>
          <cell r="E6" t="str">
            <v>010</v>
          </cell>
          <cell r="F6" t="str">
            <v>GRADY MEMORIAL HOSPITAL</v>
          </cell>
          <cell r="G6" t="str">
            <v>CHICKASHA,OK 73018-2738</v>
          </cell>
          <cell r="H6" t="str">
            <v>73018</v>
          </cell>
          <cell r="I6" t="str">
            <v>NSGO</v>
          </cell>
          <cell r="J6" t="str">
            <v>Yes</v>
          </cell>
          <cell r="K6">
            <v>370054</v>
          </cell>
          <cell r="L6">
            <v>43100</v>
          </cell>
          <cell r="M6">
            <v>0.8982</v>
          </cell>
          <cell r="N6">
            <v>0.8982</v>
          </cell>
          <cell r="O6">
            <v>0.8982</v>
          </cell>
          <cell r="P6">
            <v>324</v>
          </cell>
          <cell r="Q6">
            <v>494190.88</v>
          </cell>
          <cell r="R6">
            <v>33856.97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X6">
            <v>5894</v>
          </cell>
          <cell r="Y6">
            <v>0</v>
          </cell>
          <cell r="Z6">
            <v>41784</v>
          </cell>
          <cell r="AA6">
            <v>305122</v>
          </cell>
          <cell r="AB6">
            <v>0</v>
          </cell>
          <cell r="AC6">
            <v>3761178</v>
          </cell>
          <cell r="AD6">
            <v>238039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33975</v>
          </cell>
          <cell r="AJ6">
            <v>3310928</v>
          </cell>
          <cell r="AK6">
            <v>1104090.7279999999</v>
          </cell>
          <cell r="AL6">
            <v>5220.8140540000004</v>
          </cell>
          <cell r="AM6">
            <v>124.17019999999999</v>
          </cell>
          <cell r="AN6">
            <v>1.1186504504504504</v>
          </cell>
          <cell r="AO6">
            <v>2304.9910814196242</v>
          </cell>
          <cell r="AP6">
            <v>8145.2570746447673</v>
          </cell>
          <cell r="AQ6">
            <v>479</v>
          </cell>
          <cell r="AR6">
            <v>111</v>
          </cell>
          <cell r="AS6">
            <v>904123.53528556915</v>
          </cell>
          <cell r="AT6">
            <v>543889.2855</v>
          </cell>
          <cell r="AV6">
            <v>360234.24978556915</v>
          </cell>
          <cell r="AW6">
            <v>-962067.79021443089</v>
          </cell>
          <cell r="AX6">
            <v>1322302.04</v>
          </cell>
        </row>
        <row r="7">
          <cell r="A7" t="str">
            <v>100700780B</v>
          </cell>
          <cell r="E7" t="str">
            <v>014</v>
          </cell>
          <cell r="F7" t="str">
            <v>HARMON MEM HSP</v>
          </cell>
          <cell r="G7" t="str">
            <v>HOLLIS,OK 73550-2032</v>
          </cell>
          <cell r="H7" t="str">
            <v>73550</v>
          </cell>
          <cell r="I7" t="str">
            <v>NSGO</v>
          </cell>
          <cell r="J7" t="str">
            <v>Yes</v>
          </cell>
          <cell r="K7">
            <v>370036</v>
          </cell>
          <cell r="L7">
            <v>42691</v>
          </cell>
          <cell r="M7">
            <v>0.77239999999999998</v>
          </cell>
          <cell r="N7">
            <v>0.77239999999999998</v>
          </cell>
          <cell r="O7">
            <v>0.77239999999999998</v>
          </cell>
          <cell r="P7">
            <v>156</v>
          </cell>
          <cell r="Q7">
            <v>162535.10999999999</v>
          </cell>
          <cell r="R7">
            <v>3269.87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9061</v>
          </cell>
          <cell r="AA7">
            <v>19851</v>
          </cell>
          <cell r="AB7">
            <v>0</v>
          </cell>
          <cell r="AC7">
            <v>313051</v>
          </cell>
          <cell r="AD7">
            <v>25524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3977</v>
          </cell>
          <cell r="AJ7">
            <v>353069</v>
          </cell>
          <cell r="AK7">
            <v>59990.150999999998</v>
          </cell>
          <cell r="AL7">
            <v>4786.1788280000001</v>
          </cell>
          <cell r="AM7">
            <v>43.754199999999997</v>
          </cell>
          <cell r="AN7">
            <v>0.87508399999999997</v>
          </cell>
          <cell r="AO7">
            <v>749.87688749999995</v>
          </cell>
          <cell r="AP7">
            <v>4938.1854010215511</v>
          </cell>
          <cell r="AQ7">
            <v>80</v>
          </cell>
          <cell r="AR7">
            <v>50</v>
          </cell>
          <cell r="AS7">
            <v>246909.27005107756</v>
          </cell>
          <cell r="AT7">
            <v>170779.12939999998</v>
          </cell>
          <cell r="AV7">
            <v>76130.140651077585</v>
          </cell>
          <cell r="AW7">
            <v>-54945.98934892242</v>
          </cell>
          <cell r="AX7">
            <v>131076.13</v>
          </cell>
        </row>
        <row r="8">
          <cell r="A8" t="str">
            <v>100699350A</v>
          </cell>
          <cell r="E8" t="str">
            <v>010</v>
          </cell>
          <cell r="F8" t="str">
            <v>JACKSON CO MEM HSP</v>
          </cell>
          <cell r="G8" t="str">
            <v>ALTUS,OK 73521-</v>
          </cell>
          <cell r="H8" t="str">
            <v>73521</v>
          </cell>
          <cell r="I8" t="str">
            <v>NSGO</v>
          </cell>
          <cell r="J8" t="str">
            <v>Yes</v>
          </cell>
          <cell r="K8">
            <v>370022</v>
          </cell>
          <cell r="L8">
            <v>42916</v>
          </cell>
          <cell r="M8">
            <v>0.77239999999999998</v>
          </cell>
          <cell r="N8">
            <v>0.77239999999999998</v>
          </cell>
          <cell r="O8">
            <v>0.77239999999999998</v>
          </cell>
          <cell r="P8">
            <v>1697</v>
          </cell>
          <cell r="Q8">
            <v>1764745.23</v>
          </cell>
          <cell r="R8">
            <v>200204.84</v>
          </cell>
          <cell r="S8">
            <v>0</v>
          </cell>
          <cell r="T8">
            <v>0</v>
          </cell>
          <cell r="U8">
            <v>0</v>
          </cell>
          <cell r="V8">
            <v>20384.89</v>
          </cell>
          <cell r="X8">
            <v>99983</v>
          </cell>
          <cell r="Y8">
            <v>0</v>
          </cell>
          <cell r="Z8">
            <v>177454</v>
          </cell>
          <cell r="AA8">
            <v>458179</v>
          </cell>
          <cell r="AB8">
            <v>0</v>
          </cell>
          <cell r="AC8">
            <v>10295307</v>
          </cell>
          <cell r="AD8">
            <v>634471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158912</v>
          </cell>
          <cell r="AJ8">
            <v>8711061</v>
          </cell>
          <cell r="AK8">
            <v>3197302.6149999998</v>
          </cell>
          <cell r="AL8">
            <v>4786.1788280000001</v>
          </cell>
          <cell r="AM8">
            <v>562.10429999999951</v>
          </cell>
          <cell r="AN8">
            <v>0.83771132637853873</v>
          </cell>
          <cell r="AO8">
            <v>2671.0965873015871</v>
          </cell>
          <cell r="AP8">
            <v>6680.5328015903469</v>
          </cell>
          <cell r="AQ8">
            <v>1197</v>
          </cell>
          <cell r="AR8">
            <v>671</v>
          </cell>
          <cell r="AS8">
            <v>4482637.5098671224</v>
          </cell>
          <cell r="AT8">
            <v>2044895.0088</v>
          </cell>
          <cell r="AV8">
            <v>2437742.5010671224</v>
          </cell>
          <cell r="AW8">
            <v>-537938.228932878</v>
          </cell>
          <cell r="AX8">
            <v>2975680.7300000004</v>
          </cell>
        </row>
        <row r="9">
          <cell r="A9" t="str">
            <v>100700860A</v>
          </cell>
          <cell r="E9" t="str">
            <v>010</v>
          </cell>
          <cell r="F9" t="str">
            <v>LATIMER CO GEN HSP</v>
          </cell>
          <cell r="G9" t="str">
            <v>WILBURTON,OK 74578-</v>
          </cell>
          <cell r="H9" t="str">
            <v>74578</v>
          </cell>
          <cell r="I9" t="str">
            <v>NSGO</v>
          </cell>
          <cell r="J9" t="str">
            <v>Yes</v>
          </cell>
          <cell r="K9">
            <v>370072</v>
          </cell>
          <cell r="L9">
            <v>42551</v>
          </cell>
          <cell r="M9">
            <v>0.77239999999999998</v>
          </cell>
          <cell r="N9">
            <v>0.77239999999999998</v>
          </cell>
          <cell r="O9">
            <v>0.77239999999999998</v>
          </cell>
          <cell r="P9">
            <v>15</v>
          </cell>
          <cell r="Q9">
            <v>16879.439999999999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X9">
            <v>31687</v>
          </cell>
          <cell r="Y9">
            <v>0</v>
          </cell>
          <cell r="Z9">
            <v>9707</v>
          </cell>
          <cell r="AA9">
            <v>55217</v>
          </cell>
          <cell r="AB9">
            <v>0</v>
          </cell>
          <cell r="AC9">
            <v>329002</v>
          </cell>
          <cell r="AD9">
            <v>29598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15579</v>
          </cell>
          <cell r="AJ9">
            <v>474294</v>
          </cell>
          <cell r="AK9">
            <v>145616.27599999998</v>
          </cell>
          <cell r="AL9">
            <v>4786.1788280000001</v>
          </cell>
          <cell r="AM9">
            <v>5.3029000000000002</v>
          </cell>
          <cell r="AN9">
            <v>0.75755714285714293</v>
          </cell>
          <cell r="AO9">
            <v>1516.8362083333332</v>
          </cell>
          <cell r="AP9">
            <v>5142.6401664763616</v>
          </cell>
          <cell r="AQ9">
            <v>96</v>
          </cell>
          <cell r="AR9">
            <v>7</v>
          </cell>
          <cell r="AS9">
            <v>35998.481165334531</v>
          </cell>
          <cell r="AT9">
            <v>17385.823199999999</v>
          </cell>
          <cell r="AV9">
            <v>18612.657965334532</v>
          </cell>
          <cell r="AW9">
            <v>-32946.89203466547</v>
          </cell>
          <cell r="AX9">
            <v>51559.55</v>
          </cell>
        </row>
        <row r="10">
          <cell r="A10" t="str">
            <v>100818200B</v>
          </cell>
          <cell r="E10" t="str">
            <v>010</v>
          </cell>
          <cell r="F10" t="str">
            <v>LINDSAY MUNICIPAL HOSPITAL</v>
          </cell>
          <cell r="G10" t="str">
            <v>LINDSAY,OK 73052-0888</v>
          </cell>
          <cell r="H10" t="str">
            <v>73052</v>
          </cell>
          <cell r="I10" t="str">
            <v>NSGO</v>
          </cell>
          <cell r="J10" t="str">
            <v>Yes</v>
          </cell>
          <cell r="K10">
            <v>370214</v>
          </cell>
          <cell r="L10">
            <v>42551</v>
          </cell>
          <cell r="M10">
            <v>0.79369999999999996</v>
          </cell>
          <cell r="N10">
            <v>0.79369999999999996</v>
          </cell>
          <cell r="O10">
            <v>0.79369999999999996</v>
          </cell>
          <cell r="P10">
            <v>1523</v>
          </cell>
          <cell r="Q10">
            <v>809339.41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Z10">
            <v>3065</v>
          </cell>
          <cell r="AA10">
            <v>569423</v>
          </cell>
          <cell r="AB10">
            <v>0</v>
          </cell>
          <cell r="AC10">
            <v>0</v>
          </cell>
          <cell r="AD10">
            <v>8135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324</v>
          </cell>
          <cell r="AJ10">
            <v>674651</v>
          </cell>
          <cell r="AK10">
            <v>596632.5689999999</v>
          </cell>
          <cell r="AL10">
            <v>4859.7696889999997</v>
          </cell>
          <cell r="AM10">
            <v>203.05679999999995</v>
          </cell>
          <cell r="AN10">
            <v>1.1035695652173911</v>
          </cell>
          <cell r="AO10">
            <v>25940.546478260865</v>
          </cell>
          <cell r="AP10">
            <v>31303.640401007251</v>
          </cell>
          <cell r="AQ10">
            <v>23</v>
          </cell>
          <cell r="AR10">
            <v>184</v>
          </cell>
          <cell r="AS10">
            <v>5759869.8337853346</v>
          </cell>
          <cell r="AT10">
            <v>833619.59230000002</v>
          </cell>
          <cell r="AV10">
            <v>4926250.2414853349</v>
          </cell>
          <cell r="AW10">
            <v>4926250.2414853349</v>
          </cell>
          <cell r="AX10">
            <v>0</v>
          </cell>
        </row>
        <row r="11">
          <cell r="A11" t="str">
            <v>100710530D</v>
          </cell>
          <cell r="E11" t="str">
            <v>010</v>
          </cell>
          <cell r="F11" t="str">
            <v>MCALESTER REGIONAL</v>
          </cell>
          <cell r="G11" t="str">
            <v>MCALESTER,OK 74502-</v>
          </cell>
          <cell r="H11" t="str">
            <v>74502</v>
          </cell>
          <cell r="I11" t="str">
            <v>NSGO</v>
          </cell>
          <cell r="J11" t="str">
            <v>Yes</v>
          </cell>
          <cell r="K11">
            <v>370034</v>
          </cell>
          <cell r="L11">
            <v>42916</v>
          </cell>
          <cell r="M11">
            <v>0.83299999999999996</v>
          </cell>
          <cell r="N11">
            <v>0.83299999999999996</v>
          </cell>
          <cell r="O11">
            <v>0.83299999999999996</v>
          </cell>
          <cell r="P11">
            <v>2773</v>
          </cell>
          <cell r="Q11">
            <v>3813207.37</v>
          </cell>
          <cell r="R11">
            <v>366226.41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22979</v>
          </cell>
          <cell r="Y11">
            <v>582033</v>
          </cell>
          <cell r="Z11">
            <v>485926</v>
          </cell>
          <cell r="AA11">
            <v>727091</v>
          </cell>
          <cell r="AB11">
            <v>0</v>
          </cell>
          <cell r="AC11">
            <v>18873360</v>
          </cell>
          <cell r="AD11">
            <v>1268590</v>
          </cell>
          <cell r="AE11">
            <v>365119</v>
          </cell>
          <cell r="AF11">
            <v>0</v>
          </cell>
          <cell r="AG11">
            <v>0</v>
          </cell>
          <cell r="AH11">
            <v>0</v>
          </cell>
          <cell r="AI11">
            <v>328086</v>
          </cell>
          <cell r="AJ11">
            <v>16792636</v>
          </cell>
          <cell r="AK11">
            <v>6018782.7959999992</v>
          </cell>
          <cell r="AL11">
            <v>4995.550009999999</v>
          </cell>
          <cell r="AM11">
            <v>1055.7397200000003</v>
          </cell>
          <cell r="AN11">
            <v>0.91248031114952488</v>
          </cell>
          <cell r="AO11">
            <v>2857.9215555555552</v>
          </cell>
          <cell r="AP11">
            <v>7416.2625830433662</v>
          </cell>
          <cell r="AQ11">
            <v>2106</v>
          </cell>
          <cell r="AR11">
            <v>1157</v>
          </cell>
          <cell r="AS11">
            <v>8580615.8085811753</v>
          </cell>
          <cell r="AT11">
            <v>4304816.7934000008</v>
          </cell>
          <cell r="AV11">
            <v>4275799.0151811745</v>
          </cell>
          <cell r="AW11">
            <v>-1682184.3148188256</v>
          </cell>
          <cell r="AX11">
            <v>5957983.3300000001</v>
          </cell>
        </row>
        <row r="12">
          <cell r="A12" t="str">
            <v>100699630A</v>
          </cell>
          <cell r="E12" t="str">
            <v>010</v>
          </cell>
          <cell r="F12" t="str">
            <v>MEMORIAL HOSPITAL OF TEXAS COUNTY</v>
          </cell>
          <cell r="G12" t="str">
            <v>GUYMON,OK 73942-0520</v>
          </cell>
          <cell r="H12" t="str">
            <v>73942</v>
          </cell>
          <cell r="I12" t="str">
            <v>NSGO</v>
          </cell>
          <cell r="J12" t="str">
            <v>Yes</v>
          </cell>
          <cell r="K12">
            <v>370138</v>
          </cell>
          <cell r="L12">
            <v>42899</v>
          </cell>
          <cell r="M12">
            <v>0.77469999999999994</v>
          </cell>
          <cell r="N12">
            <v>0.77469999999999994</v>
          </cell>
          <cell r="O12">
            <v>0.77469999999999994</v>
          </cell>
          <cell r="P12">
            <v>848</v>
          </cell>
          <cell r="Q12">
            <v>596717.18000000005</v>
          </cell>
          <cell r="R12">
            <v>219744.29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13171</v>
          </cell>
          <cell r="Y12">
            <v>0</v>
          </cell>
          <cell r="Z12">
            <v>24747</v>
          </cell>
          <cell r="AA12">
            <v>178236</v>
          </cell>
          <cell r="AB12">
            <v>0</v>
          </cell>
          <cell r="AC12">
            <v>1166500</v>
          </cell>
          <cell r="AD12">
            <v>68984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10952</v>
          </cell>
          <cell r="AJ12">
            <v>1041046</v>
          </cell>
          <cell r="AK12">
            <v>432925.68799999997</v>
          </cell>
          <cell r="AL12">
            <v>4794.1252589999995</v>
          </cell>
          <cell r="AM12">
            <v>278.26749999999959</v>
          </cell>
          <cell r="AN12">
            <v>0.66891225961538359</v>
          </cell>
          <cell r="AO12">
            <v>2302.7962127659571</v>
          </cell>
          <cell r="AP12">
            <v>5509.6453726428326</v>
          </cell>
          <cell r="AQ12">
            <v>188</v>
          </cell>
          <cell r="AR12">
            <v>416</v>
          </cell>
          <cell r="AS12">
            <v>2292012.4750194182</v>
          </cell>
          <cell r="AT12">
            <v>840955.31410000008</v>
          </cell>
          <cell r="AV12">
            <v>1451057.1609194181</v>
          </cell>
          <cell r="AW12">
            <v>614654.64091941807</v>
          </cell>
          <cell r="AX12">
            <v>836402.52</v>
          </cell>
        </row>
        <row r="13">
          <cell r="A13" t="str">
            <v>100700690A</v>
          </cell>
          <cell r="B13" t="str">
            <v>100700690Q</v>
          </cell>
          <cell r="C13" t="str">
            <v>100700690R</v>
          </cell>
          <cell r="E13" t="str">
            <v>010</v>
          </cell>
          <cell r="F13" t="str">
            <v>NORMAN REGIONAL HOSPITAL</v>
          </cell>
          <cell r="G13" t="str">
            <v>NORMAN,OK 73071-</v>
          </cell>
          <cell r="H13" t="str">
            <v>73071</v>
          </cell>
          <cell r="I13" t="str">
            <v>NSGO</v>
          </cell>
          <cell r="J13" t="str">
            <v>Yes</v>
          </cell>
          <cell r="K13">
            <v>370008</v>
          </cell>
          <cell r="L13">
            <v>42916</v>
          </cell>
          <cell r="M13">
            <v>0.8982</v>
          </cell>
          <cell r="N13">
            <v>0.8982</v>
          </cell>
          <cell r="O13">
            <v>0.8982</v>
          </cell>
          <cell r="P13">
            <v>14417</v>
          </cell>
          <cell r="Q13">
            <v>12186008.720000001</v>
          </cell>
          <cell r="R13">
            <v>2359111.54</v>
          </cell>
          <cell r="S13">
            <v>33592</v>
          </cell>
          <cell r="T13">
            <v>0</v>
          </cell>
          <cell r="U13">
            <v>0</v>
          </cell>
          <cell r="V13">
            <v>2301.4499999999998</v>
          </cell>
          <cell r="X13">
            <v>2141522</v>
          </cell>
          <cell r="Y13">
            <v>1362710</v>
          </cell>
          <cell r="Z13">
            <v>1148451</v>
          </cell>
          <cell r="AA13">
            <v>2481685</v>
          </cell>
          <cell r="AB13">
            <v>0</v>
          </cell>
          <cell r="AC13">
            <v>0</v>
          </cell>
          <cell r="AD13">
            <v>4897060</v>
          </cell>
          <cell r="AE13">
            <v>449826</v>
          </cell>
          <cell r="AF13">
            <v>0</v>
          </cell>
          <cell r="AG13">
            <v>358</v>
          </cell>
          <cell r="AH13">
            <v>152800</v>
          </cell>
          <cell r="AI13">
            <v>571116</v>
          </cell>
          <cell r="AJ13">
            <v>58063462</v>
          </cell>
          <cell r="AK13">
            <v>13562077.255999999</v>
          </cell>
          <cell r="AL13">
            <v>5220.8140540000004</v>
          </cell>
          <cell r="AM13">
            <v>4227.917900000034</v>
          </cell>
          <cell r="AN13">
            <v>1.1140758629776111</v>
          </cell>
          <cell r="AO13">
            <v>2337.0803474065137</v>
          </cell>
          <cell r="AP13">
            <v>8153.4632700622042</v>
          </cell>
          <cell r="AQ13">
            <v>5803</v>
          </cell>
          <cell r="AR13">
            <v>3795</v>
          </cell>
          <cell r="AS13">
            <v>30942393.109886065</v>
          </cell>
          <cell r="AT13">
            <v>15018444.121300001</v>
          </cell>
          <cell r="AV13">
            <v>15923948.988586064</v>
          </cell>
          <cell r="AW13">
            <v>-3665771.9014139362</v>
          </cell>
          <cell r="AX13">
            <v>19589720.890000001</v>
          </cell>
        </row>
        <row r="14">
          <cell r="A14" t="str">
            <v>100700680A</v>
          </cell>
          <cell r="B14" t="str">
            <v>100700680I</v>
          </cell>
          <cell r="E14" t="str">
            <v>010</v>
          </cell>
          <cell r="F14" t="str">
            <v>NORTHEASTERN HEALTH SYSTEM</v>
          </cell>
          <cell r="G14" t="str">
            <v>TAHLEQUAH,OK 74464-1008</v>
          </cell>
          <cell r="H14" t="str">
            <v>74464</v>
          </cell>
          <cell r="I14" t="str">
            <v>NSGO</v>
          </cell>
          <cell r="J14" t="str">
            <v>Yes</v>
          </cell>
          <cell r="K14">
            <v>370089</v>
          </cell>
          <cell r="L14">
            <v>42916</v>
          </cell>
          <cell r="M14">
            <v>0.77239999999999998</v>
          </cell>
          <cell r="N14">
            <v>0.77239999999999998</v>
          </cell>
          <cell r="O14">
            <v>0.77239999999999998</v>
          </cell>
          <cell r="P14">
            <v>2000</v>
          </cell>
          <cell r="Q14">
            <v>2970319.4699999997</v>
          </cell>
          <cell r="R14">
            <v>76104.45</v>
          </cell>
          <cell r="S14">
            <v>0</v>
          </cell>
          <cell r="T14">
            <v>0</v>
          </cell>
          <cell r="U14">
            <v>0</v>
          </cell>
          <cell r="V14">
            <v>103720.66</v>
          </cell>
          <cell r="X14">
            <v>854589</v>
          </cell>
          <cell r="Y14">
            <v>610338</v>
          </cell>
          <cell r="Z14">
            <v>386156</v>
          </cell>
          <cell r="AA14">
            <v>554743</v>
          </cell>
          <cell r="AB14">
            <v>0</v>
          </cell>
          <cell r="AC14">
            <v>19915507</v>
          </cell>
          <cell r="AD14">
            <v>1306237</v>
          </cell>
          <cell r="AE14">
            <v>168859</v>
          </cell>
          <cell r="AF14">
            <v>0</v>
          </cell>
          <cell r="AG14">
            <v>0</v>
          </cell>
          <cell r="AH14">
            <v>0</v>
          </cell>
          <cell r="AI14">
            <v>127013</v>
          </cell>
          <cell r="AJ14">
            <v>18215650</v>
          </cell>
          <cell r="AK14">
            <v>5861902.3839999996</v>
          </cell>
          <cell r="AL14">
            <v>4786.1788280000001</v>
          </cell>
          <cell r="AM14">
            <v>750.9295000000003</v>
          </cell>
          <cell r="AN14">
            <v>1.1464572519083973</v>
          </cell>
          <cell r="AO14">
            <v>2887.6366423645318</v>
          </cell>
          <cell r="AP14">
            <v>8374.786068655565</v>
          </cell>
          <cell r="AQ14">
            <v>2030</v>
          </cell>
          <cell r="AR14">
            <v>655</v>
          </cell>
          <cell r="AS14">
            <v>5485484.8749693949</v>
          </cell>
          <cell r="AT14">
            <v>3244648.9174000002</v>
          </cell>
          <cell r="AV14">
            <v>2240835.9575693947</v>
          </cell>
          <cell r="AW14">
            <v>-2358043.8324306053</v>
          </cell>
          <cell r="AX14">
            <v>4598879.79</v>
          </cell>
        </row>
        <row r="15">
          <cell r="A15" t="str">
            <v>100699890A</v>
          </cell>
          <cell r="E15" t="str">
            <v>010</v>
          </cell>
          <cell r="F15" t="str">
            <v>PAULS VALLEY GENERAL HOSPITAL</v>
          </cell>
          <cell r="G15" t="str">
            <v>PAULS VALLEY,OK 73075-</v>
          </cell>
          <cell r="H15" t="str">
            <v>73075</v>
          </cell>
          <cell r="I15" t="str">
            <v>NSGO</v>
          </cell>
          <cell r="J15" t="str">
            <v>Yes</v>
          </cell>
          <cell r="K15">
            <v>370156</v>
          </cell>
          <cell r="L15">
            <v>42916</v>
          </cell>
          <cell r="M15">
            <v>0.79369999999999996</v>
          </cell>
          <cell r="N15">
            <v>0.79369999999999996</v>
          </cell>
          <cell r="O15">
            <v>0.79369999999999996</v>
          </cell>
          <cell r="P15">
            <v>62</v>
          </cell>
          <cell r="Q15">
            <v>97535.14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227499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1249598</v>
          </cell>
          <cell r="AD15">
            <v>177679</v>
          </cell>
          <cell r="AE15">
            <v>0</v>
          </cell>
          <cell r="AF15">
            <v>0</v>
          </cell>
          <cell r="AG15">
            <v>0</v>
          </cell>
          <cell r="AH15">
            <v>3982</v>
          </cell>
          <cell r="AI15">
            <v>14994</v>
          </cell>
          <cell r="AJ15">
            <v>1740969</v>
          </cell>
          <cell r="AK15">
            <v>435606.15799999994</v>
          </cell>
          <cell r="AL15">
            <v>4859.7696889999997</v>
          </cell>
          <cell r="AM15">
            <v>21.119500000000002</v>
          </cell>
          <cell r="AN15">
            <v>1.0559750000000001</v>
          </cell>
          <cell r="AO15">
            <v>1456.8767826086955</v>
          </cell>
          <cell r="AP15">
            <v>6588.672079950471</v>
          </cell>
          <cell r="AQ15">
            <v>299</v>
          </cell>
          <cell r="AR15">
            <v>20</v>
          </cell>
          <cell r="AS15">
            <v>131773.44159900941</v>
          </cell>
          <cell r="AT15">
            <v>100461.1942</v>
          </cell>
          <cell r="AV15">
            <v>31312.247399009415</v>
          </cell>
          <cell r="AW15">
            <v>-107147.48260099057</v>
          </cell>
          <cell r="AX15">
            <v>138459.72999999998</v>
          </cell>
        </row>
        <row r="16">
          <cell r="A16" t="str">
            <v>200417790W</v>
          </cell>
          <cell r="B16" t="str">
            <v>100700900A</v>
          </cell>
          <cell r="E16" t="str">
            <v>010</v>
          </cell>
          <cell r="F16" t="str">
            <v>PERRY MEM HSP AUTH</v>
          </cell>
          <cell r="G16" t="str">
            <v>PERRY,OK 73077-5021</v>
          </cell>
          <cell r="H16" t="str">
            <v>73077</v>
          </cell>
          <cell r="I16" t="str">
            <v>NSGO</v>
          </cell>
          <cell r="J16" t="str">
            <v>Yes</v>
          </cell>
          <cell r="K16">
            <v>370139</v>
          </cell>
          <cell r="L16">
            <v>42916</v>
          </cell>
          <cell r="M16">
            <v>0.79289999999999994</v>
          </cell>
          <cell r="N16">
            <v>0.79289999999999994</v>
          </cell>
          <cell r="O16">
            <v>0.79289999999999994</v>
          </cell>
          <cell r="P16">
            <v>50</v>
          </cell>
          <cell r="Q16">
            <v>60591.91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X16">
            <v>14530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1307817</v>
          </cell>
          <cell r="AD16">
            <v>79898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7727</v>
          </cell>
          <cell r="AJ16">
            <v>998121</v>
          </cell>
          <cell r="AK16">
            <v>422970.97699999996</v>
          </cell>
          <cell r="AL16">
            <v>4857.0057129999996</v>
          </cell>
          <cell r="AM16">
            <v>14.199199999999999</v>
          </cell>
          <cell r="AN16">
            <v>0.94661333333333331</v>
          </cell>
          <cell r="AO16">
            <v>2014.1475095238093</v>
          </cell>
          <cell r="AP16">
            <v>6611.8538775257821</v>
          </cell>
          <cell r="AQ16">
            <v>210</v>
          </cell>
          <cell r="AR16">
            <v>15</v>
          </cell>
          <cell r="AS16">
            <v>99177.808162886737</v>
          </cell>
          <cell r="AT16">
            <v>62409.667300000008</v>
          </cell>
          <cell r="AV16">
            <v>36768.140862886728</v>
          </cell>
          <cell r="AW16">
            <v>-27915.559137113269</v>
          </cell>
          <cell r="AX16">
            <v>64683.7</v>
          </cell>
        </row>
        <row r="17">
          <cell r="A17" t="str">
            <v>100699900A</v>
          </cell>
          <cell r="E17" t="str">
            <v>010</v>
          </cell>
          <cell r="F17" t="str">
            <v>PURCELL MUNICIPAL HOSPITAL</v>
          </cell>
          <cell r="G17" t="str">
            <v>PURCELL,OK 73080-9998</v>
          </cell>
          <cell r="H17" t="str">
            <v>73080</v>
          </cell>
          <cell r="I17" t="str">
            <v>NSGO</v>
          </cell>
          <cell r="J17" t="str">
            <v>Yes</v>
          </cell>
          <cell r="K17">
            <v>370158</v>
          </cell>
          <cell r="L17">
            <v>42916</v>
          </cell>
          <cell r="M17">
            <v>0.8982</v>
          </cell>
          <cell r="N17">
            <v>0.8982</v>
          </cell>
          <cell r="O17">
            <v>0.8982</v>
          </cell>
          <cell r="P17">
            <v>110</v>
          </cell>
          <cell r="Q17">
            <v>141079.17000000001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140202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14078</v>
          </cell>
          <cell r="AJ17">
            <v>1750088</v>
          </cell>
          <cell r="AK17">
            <v>158445.56</v>
          </cell>
          <cell r="AL17">
            <v>5220.8140540000004</v>
          </cell>
          <cell r="AM17">
            <v>36.397199999999998</v>
          </cell>
          <cell r="AN17">
            <v>1.0110333333333332</v>
          </cell>
          <cell r="AO17">
            <v>474.38790419161677</v>
          </cell>
          <cell r="AP17">
            <v>5752.8049399207503</v>
          </cell>
          <cell r="AQ17">
            <v>334</v>
          </cell>
          <cell r="AR17">
            <v>36</v>
          </cell>
          <cell r="AS17">
            <v>207100.97783714702</v>
          </cell>
          <cell r="AT17">
            <v>145311.54510000002</v>
          </cell>
          <cell r="AV17">
            <v>61789.432737146999</v>
          </cell>
          <cell r="AW17">
            <v>-127867.35726285301</v>
          </cell>
          <cell r="AX17">
            <v>189656.79</v>
          </cell>
        </row>
        <row r="18">
          <cell r="A18" t="str">
            <v>100700770A</v>
          </cell>
          <cell r="E18" t="str">
            <v>010</v>
          </cell>
          <cell r="F18" t="str">
            <v>PUSHMATAHA HSP</v>
          </cell>
          <cell r="G18" t="str">
            <v>ANTLERS,OK 74523-</v>
          </cell>
          <cell r="H18" t="str">
            <v>74523</v>
          </cell>
          <cell r="I18" t="str">
            <v>NSGO</v>
          </cell>
          <cell r="J18" t="str">
            <v>Yes</v>
          </cell>
          <cell r="K18">
            <v>370083</v>
          </cell>
          <cell r="L18">
            <v>42825</v>
          </cell>
          <cell r="M18">
            <v>0.77239999999999998</v>
          </cell>
          <cell r="N18">
            <v>0.77239999999999998</v>
          </cell>
          <cell r="O18">
            <v>0.77239999999999998</v>
          </cell>
          <cell r="P18">
            <v>202</v>
          </cell>
          <cell r="Q18">
            <v>183508.61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30764</v>
          </cell>
          <cell r="AA18">
            <v>58555</v>
          </cell>
          <cell r="AB18">
            <v>0</v>
          </cell>
          <cell r="AC18">
            <v>1026226</v>
          </cell>
          <cell r="AD18">
            <v>75030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1042478</v>
          </cell>
          <cell r="AK18">
            <v>168786.42299999998</v>
          </cell>
          <cell r="AL18">
            <v>4786.1788280000001</v>
          </cell>
          <cell r="AM18">
            <v>50.014200000000002</v>
          </cell>
          <cell r="AN18">
            <v>0.81990491803278698</v>
          </cell>
          <cell r="AO18">
            <v>733.85401304347818</v>
          </cell>
          <cell r="AP18">
            <v>4658.0655727050789</v>
          </cell>
          <cell r="AQ18">
            <v>230</v>
          </cell>
          <cell r="AR18">
            <v>61</v>
          </cell>
          <cell r="AS18">
            <v>284141.99993500981</v>
          </cell>
          <cell r="AT18">
            <v>189013.8683</v>
          </cell>
          <cell r="AV18">
            <v>95128.131635009806</v>
          </cell>
          <cell r="AW18">
            <v>-198937.73836499019</v>
          </cell>
          <cell r="AX18">
            <v>294065.87</v>
          </cell>
        </row>
        <row r="19">
          <cell r="A19" t="str">
            <v>100700190A</v>
          </cell>
          <cell r="E19" t="str">
            <v>010</v>
          </cell>
          <cell r="F19" t="str">
            <v>SEQUOYAH COUNTY CITY OF SALLISAW HOSPITAL AUTHORIT</v>
          </cell>
          <cell r="G19" t="str">
            <v>SALLISAW,OK 74955-2811</v>
          </cell>
          <cell r="H19" t="str">
            <v>74955</v>
          </cell>
          <cell r="I19" t="str">
            <v>NSGO</v>
          </cell>
          <cell r="J19" t="str">
            <v>Yes</v>
          </cell>
          <cell r="K19">
            <v>370112</v>
          </cell>
          <cell r="L19">
            <v>42825</v>
          </cell>
          <cell r="M19">
            <v>0.77239999999999998</v>
          </cell>
          <cell r="N19">
            <v>0.77239999999999998</v>
          </cell>
          <cell r="O19">
            <v>0.77239999999999998</v>
          </cell>
          <cell r="P19">
            <v>149</v>
          </cell>
          <cell r="Q19">
            <v>226950.2</v>
          </cell>
          <cell r="R19">
            <v>3344.22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X19">
            <v>43575</v>
          </cell>
          <cell r="Y19">
            <v>0</v>
          </cell>
          <cell r="Z19">
            <v>35241</v>
          </cell>
          <cell r="AA19">
            <v>81457</v>
          </cell>
          <cell r="AB19">
            <v>0</v>
          </cell>
          <cell r="AC19">
            <v>0</v>
          </cell>
          <cell r="AD19">
            <v>117800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17863</v>
          </cell>
          <cell r="AJ19">
            <v>1625575</v>
          </cell>
          <cell r="AK19">
            <v>303926.272</v>
          </cell>
          <cell r="AL19">
            <v>4786.1788280000001</v>
          </cell>
          <cell r="AM19">
            <v>52.538060000000002</v>
          </cell>
          <cell r="AN19">
            <v>1.0507612</v>
          </cell>
          <cell r="AO19">
            <v>1009.7218338870432</v>
          </cell>
          <cell r="AP19">
            <v>6038.8528426109169</v>
          </cell>
          <cell r="AQ19">
            <v>301</v>
          </cell>
          <cell r="AR19">
            <v>50</v>
          </cell>
          <cell r="AS19">
            <v>301942.64213054586</v>
          </cell>
          <cell r="AT19">
            <v>237203.25260000001</v>
          </cell>
          <cell r="AV19">
            <v>64739.389530545857</v>
          </cell>
          <cell r="AW19">
            <v>-365143.53046945418</v>
          </cell>
          <cell r="AX19">
            <v>429882.92000000004</v>
          </cell>
        </row>
        <row r="20">
          <cell r="A20" t="str">
            <v>100699830A</v>
          </cell>
          <cell r="E20" t="str">
            <v>010</v>
          </cell>
          <cell r="F20" t="str">
            <v>SHARE MEMORIAL HOSPITAL</v>
          </cell>
          <cell r="G20" t="str">
            <v>ALVA,OK 73717-3618</v>
          </cell>
          <cell r="H20" t="str">
            <v>73717</v>
          </cell>
          <cell r="I20" t="str">
            <v>NSGO</v>
          </cell>
          <cell r="J20" t="str">
            <v>Yes</v>
          </cell>
          <cell r="K20">
            <v>370080</v>
          </cell>
          <cell r="L20">
            <v>42916</v>
          </cell>
          <cell r="M20">
            <v>0.77239999999999998</v>
          </cell>
          <cell r="N20">
            <v>0.77239999999999998</v>
          </cell>
          <cell r="O20">
            <v>0.77239999999999998</v>
          </cell>
          <cell r="P20">
            <v>48</v>
          </cell>
          <cell r="Q20">
            <v>20683.400000000001</v>
          </cell>
          <cell r="R20">
            <v>4715.45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X20">
            <v>1664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1425808</v>
          </cell>
          <cell r="AD20">
            <v>82032</v>
          </cell>
          <cell r="AE20">
            <v>0</v>
          </cell>
          <cell r="AF20">
            <v>0</v>
          </cell>
          <cell r="AG20">
            <v>0</v>
          </cell>
          <cell r="AH20">
            <v>2786</v>
          </cell>
          <cell r="AI20">
            <v>6381</v>
          </cell>
          <cell r="AJ20">
            <v>1027192</v>
          </cell>
          <cell r="AK20">
            <v>504748.93299999996</v>
          </cell>
          <cell r="AL20">
            <v>4786.1788280000001</v>
          </cell>
          <cell r="AM20">
            <v>6.1783999999999999</v>
          </cell>
          <cell r="AN20">
            <v>0.88262857142857143</v>
          </cell>
          <cell r="AO20">
            <v>2243.3285911111111</v>
          </cell>
          <cell r="AP20">
            <v>6467.7467726704253</v>
          </cell>
          <cell r="AQ20">
            <v>225</v>
          </cell>
          <cell r="AR20">
            <v>7</v>
          </cell>
          <cell r="AS20">
            <v>45274.227408692976</v>
          </cell>
          <cell r="AT20">
            <v>26160.815500000004</v>
          </cell>
          <cell r="AV20">
            <v>19113.411908692971</v>
          </cell>
          <cell r="AW20">
            <v>5653.1519086929729</v>
          </cell>
          <cell r="AX20">
            <v>13460.259999999998</v>
          </cell>
        </row>
        <row r="21">
          <cell r="A21" t="str">
            <v>100699950A</v>
          </cell>
          <cell r="E21" t="str">
            <v>010</v>
          </cell>
          <cell r="F21" t="str">
            <v>STILLWATER MEDICAL CENTER</v>
          </cell>
          <cell r="G21" t="str">
            <v>STILLWATER,OK 74074-4399</v>
          </cell>
          <cell r="H21" t="str">
            <v>74074</v>
          </cell>
          <cell r="I21" t="str">
            <v>NSGO</v>
          </cell>
          <cell r="J21" t="str">
            <v>Yes</v>
          </cell>
          <cell r="K21">
            <v>370049</v>
          </cell>
          <cell r="L21">
            <v>43100</v>
          </cell>
          <cell r="M21">
            <v>0.8849999999999999</v>
          </cell>
          <cell r="N21">
            <v>0.8849999999999999</v>
          </cell>
          <cell r="O21">
            <v>0.8849999999999999</v>
          </cell>
          <cell r="P21">
            <v>2138</v>
          </cell>
          <cell r="Q21">
            <v>2526010.83</v>
          </cell>
          <cell r="R21">
            <v>625034.88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154757</v>
          </cell>
          <cell r="Y21">
            <v>0</v>
          </cell>
          <cell r="Z21">
            <v>259818</v>
          </cell>
          <cell r="AA21">
            <v>644583</v>
          </cell>
          <cell r="AB21">
            <v>0</v>
          </cell>
          <cell r="AC21">
            <v>14643911</v>
          </cell>
          <cell r="AD21">
            <v>1011336</v>
          </cell>
          <cell r="AE21" t="str">
            <v xml:space="preserve"> </v>
          </cell>
          <cell r="AF21">
            <v>0</v>
          </cell>
          <cell r="AG21">
            <v>0</v>
          </cell>
          <cell r="AH21">
            <v>0</v>
          </cell>
          <cell r="AI21">
            <v>114185</v>
          </cell>
          <cell r="AJ21">
            <v>13461002</v>
          </cell>
          <cell r="AK21">
            <v>3458512.8759999997</v>
          </cell>
          <cell r="AL21">
            <v>5175.2084500000001</v>
          </cell>
          <cell r="AM21">
            <v>790.97349999999892</v>
          </cell>
          <cell r="AN21">
            <v>0.77698772102160996</v>
          </cell>
          <cell r="AO21">
            <v>2225.555261261261</v>
          </cell>
          <cell r="AP21">
            <v>6246.6286806385397</v>
          </cell>
          <cell r="AQ21">
            <v>1554</v>
          </cell>
          <cell r="AR21">
            <v>1018</v>
          </cell>
          <cell r="AS21">
            <v>6359067.9968900336</v>
          </cell>
          <cell r="AT21">
            <v>3245577.0813000002</v>
          </cell>
          <cell r="AV21">
            <v>3113490.9155900334</v>
          </cell>
          <cell r="AW21">
            <v>-1260101.0344099668</v>
          </cell>
          <cell r="AX21">
            <v>4373591.95</v>
          </cell>
        </row>
        <row r="22">
          <cell r="A22" t="str">
            <v>200100890B</v>
          </cell>
          <cell r="E22" t="str">
            <v>010</v>
          </cell>
          <cell r="F22" t="str">
            <v>WAGONER COMMUNITY HOSPITAL</v>
          </cell>
          <cell r="G22" t="str">
            <v>WAGONER,OK 74467-4624</v>
          </cell>
          <cell r="H22" t="str">
            <v>74467</v>
          </cell>
          <cell r="I22" t="str">
            <v>NSGO</v>
          </cell>
          <cell r="J22" t="str">
            <v>Yes</v>
          </cell>
          <cell r="K22">
            <v>370166</v>
          </cell>
          <cell r="L22">
            <v>43008</v>
          </cell>
          <cell r="M22">
            <v>0.83299999999999996</v>
          </cell>
          <cell r="N22">
            <v>0.83299999999999996</v>
          </cell>
          <cell r="O22">
            <v>0.83299999999999996</v>
          </cell>
          <cell r="P22">
            <v>4799</v>
          </cell>
          <cell r="Q22">
            <v>2239050.66</v>
          </cell>
          <cell r="R22">
            <v>23367.82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X22">
            <v>23005</v>
          </cell>
          <cell r="Y22">
            <v>0</v>
          </cell>
          <cell r="Z22">
            <v>308727</v>
          </cell>
          <cell r="AA22">
            <v>657481</v>
          </cell>
          <cell r="AB22">
            <v>0</v>
          </cell>
          <cell r="AC22">
            <v>0</v>
          </cell>
          <cell r="AD22">
            <v>317189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77603</v>
          </cell>
          <cell r="AJ22">
            <v>4535762</v>
          </cell>
          <cell r="AK22">
            <v>1421373.1349999998</v>
          </cell>
          <cell r="AL22">
            <v>4995.550009999999</v>
          </cell>
          <cell r="AM22">
            <v>870.18729999999618</v>
          </cell>
          <cell r="AN22">
            <v>1.1743418353576196</v>
          </cell>
          <cell r="AO22">
            <v>2124.623520179372</v>
          </cell>
          <cell r="AP22">
            <v>7991.1068875435467</v>
          </cell>
          <cell r="AQ22">
            <v>669</v>
          </cell>
          <cell r="AR22">
            <v>741</v>
          </cell>
          <cell r="AS22">
            <v>5921410.2036697678</v>
          </cell>
          <cell r="AT22">
            <v>2330291.0344000002</v>
          </cell>
          <cell r="AV22">
            <v>3591119.1692697676</v>
          </cell>
          <cell r="AW22">
            <v>1344746.0492697675</v>
          </cell>
          <cell r="AX22">
            <v>2246373.12</v>
          </cell>
        </row>
        <row r="23">
          <cell r="AV23">
            <v>51222776.285152055</v>
          </cell>
          <cell r="AW23">
            <v>-6367754.3848479539</v>
          </cell>
          <cell r="AX23">
            <v>57590530.670000002</v>
          </cell>
        </row>
        <row r="26">
          <cell r="A26" t="str">
            <v>200439230A</v>
          </cell>
          <cell r="E26" t="str">
            <v>010</v>
          </cell>
          <cell r="F26" t="str">
            <v>AHS SOUTHCREST HOSPITAL, LLC</v>
          </cell>
          <cell r="G26" t="str">
            <v>TULSA,OK 74133-5716</v>
          </cell>
          <cell r="H26" t="str">
            <v>74133</v>
          </cell>
          <cell r="I26" t="str">
            <v>Private</v>
          </cell>
          <cell r="J26" t="str">
            <v>Yes</v>
          </cell>
          <cell r="K26">
            <v>370202</v>
          </cell>
          <cell r="L26">
            <v>43100</v>
          </cell>
          <cell r="M26">
            <v>0.83299999999999996</v>
          </cell>
          <cell r="N26">
            <v>0.83299999999999996</v>
          </cell>
          <cell r="O26">
            <v>0.83299999999999996</v>
          </cell>
          <cell r="P26">
            <v>7666</v>
          </cell>
          <cell r="Q26">
            <v>7007455.6100000003</v>
          </cell>
          <cell r="R26">
            <v>679528.37</v>
          </cell>
          <cell r="S26">
            <v>0</v>
          </cell>
          <cell r="T26">
            <v>0</v>
          </cell>
          <cell r="U26">
            <v>0</v>
          </cell>
          <cell r="V26">
            <v>1376.51</v>
          </cell>
          <cell r="X26">
            <v>973224</v>
          </cell>
          <cell r="Y26">
            <v>0</v>
          </cell>
          <cell r="Z26">
            <v>405556</v>
          </cell>
          <cell r="AA26">
            <v>1555337</v>
          </cell>
          <cell r="AB26">
            <v>0</v>
          </cell>
          <cell r="AC26">
            <v>0</v>
          </cell>
          <cell r="AD26">
            <v>2271375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278644</v>
          </cell>
          <cell r="AJ26">
            <v>27002727</v>
          </cell>
          <cell r="AK26">
            <v>5632207.6719999993</v>
          </cell>
          <cell r="AL26">
            <v>4995.550009999999</v>
          </cell>
          <cell r="AM26">
            <v>2146.6198000000109</v>
          </cell>
          <cell r="AN26">
            <v>1.0410377303588803</v>
          </cell>
          <cell r="AO26">
            <v>1932.1467142367064</v>
          </cell>
          <cell r="AP26">
            <v>7132.7027585413871</v>
          </cell>
          <cell r="AQ26">
            <v>2915</v>
          </cell>
          <cell r="AR26">
            <v>2062</v>
          </cell>
          <cell r="AS26">
            <v>14707633.088112339</v>
          </cell>
          <cell r="AT26">
            <v>7919011.3047000002</v>
          </cell>
          <cell r="AV26">
            <v>6788621.7834123392</v>
          </cell>
          <cell r="AW26">
            <v>618555.37341233902</v>
          </cell>
          <cell r="AX26">
            <v>6170066.4100000001</v>
          </cell>
        </row>
        <row r="27">
          <cell r="A27" t="str">
            <v>100696610B</v>
          </cell>
          <cell r="E27" t="str">
            <v>010</v>
          </cell>
          <cell r="F27" t="str">
            <v>ALLIANCEHEALTH DURANT</v>
          </cell>
          <cell r="G27" t="str">
            <v>DURANT,OK 74701-</v>
          </cell>
          <cell r="H27" t="str">
            <v>74701</v>
          </cell>
          <cell r="I27" t="str">
            <v>Private</v>
          </cell>
          <cell r="J27" t="str">
            <v>Yes</v>
          </cell>
          <cell r="K27">
            <v>370014</v>
          </cell>
          <cell r="L27">
            <v>43008</v>
          </cell>
          <cell r="M27">
            <v>0.8748999999999999</v>
          </cell>
          <cell r="N27">
            <v>0.8748999999999999</v>
          </cell>
          <cell r="O27">
            <v>0.8748999999999999</v>
          </cell>
          <cell r="P27">
            <v>5315</v>
          </cell>
          <cell r="Q27">
            <v>5271339.3499999996</v>
          </cell>
          <cell r="R27">
            <v>731564.03</v>
          </cell>
          <cell r="S27">
            <v>9876</v>
          </cell>
          <cell r="T27">
            <v>0</v>
          </cell>
          <cell r="U27">
            <v>0</v>
          </cell>
          <cell r="V27">
            <v>0</v>
          </cell>
          <cell r="X27">
            <v>140022</v>
          </cell>
          <cell r="Y27">
            <v>531724</v>
          </cell>
          <cell r="Z27">
            <v>926019</v>
          </cell>
          <cell r="AA27">
            <v>1578573</v>
          </cell>
          <cell r="AB27">
            <v>0</v>
          </cell>
          <cell r="AC27">
            <v>0</v>
          </cell>
          <cell r="AD27">
            <v>1228487</v>
          </cell>
          <cell r="AE27">
            <v>381318</v>
          </cell>
          <cell r="AF27">
            <v>0</v>
          </cell>
          <cell r="AG27">
            <v>0</v>
          </cell>
          <cell r="AH27">
            <v>0</v>
          </cell>
          <cell r="AI27">
            <v>391232</v>
          </cell>
          <cell r="AJ27">
            <v>17488835</v>
          </cell>
          <cell r="AK27">
            <v>5317164.125</v>
          </cell>
          <cell r="AL27">
            <v>5140.3132529999993</v>
          </cell>
          <cell r="AM27">
            <v>1801.7552000000128</v>
          </cell>
          <cell r="AN27">
            <v>0.88451408934708531</v>
          </cell>
          <cell r="AO27">
            <v>2443.5496897977941</v>
          </cell>
          <cell r="AP27">
            <v>6990.2291857338423</v>
          </cell>
          <cell r="AQ27">
            <v>2176</v>
          </cell>
          <cell r="AR27">
            <v>2037</v>
          </cell>
          <cell r="AS27">
            <v>14239096.851339838</v>
          </cell>
          <cell r="AT27">
            <v>6193162.7614000002</v>
          </cell>
          <cell r="AV27">
            <v>8045934.0899398373</v>
          </cell>
          <cell r="AW27">
            <v>1895825.019939837</v>
          </cell>
          <cell r="AX27">
            <v>6150109.0700000003</v>
          </cell>
        </row>
        <row r="28">
          <cell r="A28" t="str">
            <v>100700440A</v>
          </cell>
          <cell r="B28" t="str">
            <v>100700440F</v>
          </cell>
          <cell r="E28" t="str">
            <v>014</v>
          </cell>
          <cell r="F28" t="str">
            <v>ALLIANCEHEALTH MADILL</v>
          </cell>
          <cell r="G28" t="str">
            <v>MADILL,OK 73446-0604</v>
          </cell>
          <cell r="H28" t="str">
            <v>73446</v>
          </cell>
          <cell r="I28" t="str">
            <v>Private</v>
          </cell>
          <cell r="J28" t="str">
            <v>Yes</v>
          </cell>
          <cell r="K28">
            <v>371326</v>
          </cell>
          <cell r="L28">
            <v>42825</v>
          </cell>
          <cell r="M28" t="e">
            <v>#N/A</v>
          </cell>
          <cell r="N28" t="e">
            <v>#N/A</v>
          </cell>
          <cell r="O28">
            <v>0.8849999999999999</v>
          </cell>
          <cell r="P28">
            <v>64</v>
          </cell>
          <cell r="Q28">
            <v>78200.38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5175.2084500000001</v>
          </cell>
          <cell r="AM28">
            <v>17.262</v>
          </cell>
          <cell r="AN28">
            <v>0.86309999999999998</v>
          </cell>
          <cell r="AO28">
            <v>0</v>
          </cell>
          <cell r="AP28">
            <v>4466.7224131949997</v>
          </cell>
          <cell r="AQ28">
            <v>188</v>
          </cell>
          <cell r="AR28">
            <v>20</v>
          </cell>
          <cell r="AS28">
            <v>89334.448263899991</v>
          </cell>
          <cell r="AT28">
            <v>80546.391400000008</v>
          </cell>
          <cell r="AV28">
            <v>8788.056863899983</v>
          </cell>
          <cell r="AW28">
            <v>-29189.943136100017</v>
          </cell>
          <cell r="AX28">
            <v>37978</v>
          </cell>
        </row>
        <row r="29">
          <cell r="A29" t="str">
            <v>200102450A</v>
          </cell>
          <cell r="E29" t="str">
            <v>010</v>
          </cell>
          <cell r="F29" t="str">
            <v>BAILEY MEDICAL CENTER LLC</v>
          </cell>
          <cell r="G29" t="str">
            <v>OWASSO,OK 74055-6655</v>
          </cell>
          <cell r="H29" t="str">
            <v>74055</v>
          </cell>
          <cell r="I29" t="str">
            <v>Private</v>
          </cell>
          <cell r="J29" t="str">
            <v>Yes</v>
          </cell>
          <cell r="K29">
            <v>370228</v>
          </cell>
          <cell r="L29">
            <v>42735</v>
          </cell>
          <cell r="M29">
            <v>0.83299999999999996</v>
          </cell>
          <cell r="N29">
            <v>0.83299999999999996</v>
          </cell>
          <cell r="O29">
            <v>0.83299999999999996</v>
          </cell>
          <cell r="P29">
            <v>400</v>
          </cell>
          <cell r="Q29">
            <v>358838.83</v>
          </cell>
          <cell r="R29">
            <v>193804.87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X29">
            <v>27296</v>
          </cell>
          <cell r="Y29">
            <v>0</v>
          </cell>
          <cell r="Z29">
            <v>37876</v>
          </cell>
          <cell r="AA29">
            <v>150278</v>
          </cell>
          <cell r="AB29">
            <v>0</v>
          </cell>
          <cell r="AC29">
            <v>0</v>
          </cell>
          <cell r="AD29">
            <v>148023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15363</v>
          </cell>
          <cell r="AJ29">
            <v>2010510</v>
          </cell>
          <cell r="AK29">
            <v>389064.57199999999</v>
          </cell>
          <cell r="AL29">
            <v>4995.550009999999</v>
          </cell>
          <cell r="AM29">
            <v>149.42140000000001</v>
          </cell>
          <cell r="AN29">
            <v>0.70150892018779343</v>
          </cell>
          <cell r="AO29">
            <v>1440.9798962962961</v>
          </cell>
          <cell r="AP29">
            <v>4945.4027895555164</v>
          </cell>
          <cell r="AQ29">
            <v>270</v>
          </cell>
          <cell r="AR29">
            <v>213</v>
          </cell>
          <cell r="AS29">
            <v>1053370.794175325</v>
          </cell>
          <cell r="AT29">
            <v>569223.01099999994</v>
          </cell>
          <cell r="AV29">
            <v>484147.78317532502</v>
          </cell>
          <cell r="AW29">
            <v>-242636.70682467497</v>
          </cell>
          <cell r="AX29">
            <v>726784.49</v>
          </cell>
        </row>
        <row r="30">
          <cell r="A30" t="str">
            <v>200668710A</v>
          </cell>
          <cell r="E30" t="str">
            <v>010</v>
          </cell>
          <cell r="F30" t="str">
            <v>BLACKWELL REGIONAL HOSPITAL</v>
          </cell>
          <cell r="G30" t="str">
            <v>BLACKWELL,OK 74631-0000</v>
          </cell>
          <cell r="H30" t="str">
            <v>74631</v>
          </cell>
          <cell r="I30" t="str">
            <v>Private</v>
          </cell>
          <cell r="J30" t="str">
            <v>Yes</v>
          </cell>
          <cell r="K30">
            <v>370030</v>
          </cell>
          <cell r="L30">
            <v>43100</v>
          </cell>
          <cell r="M30">
            <v>0.77239999999999998</v>
          </cell>
          <cell r="N30">
            <v>0.77239999999999998</v>
          </cell>
          <cell r="O30">
            <v>0.77239999999999998</v>
          </cell>
          <cell r="P30">
            <v>78</v>
          </cell>
          <cell r="Q30">
            <v>103919.76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X30">
            <v>2785</v>
          </cell>
          <cell r="Y30">
            <v>0</v>
          </cell>
          <cell r="Z30">
            <v>8592</v>
          </cell>
          <cell r="AA30">
            <v>71543</v>
          </cell>
          <cell r="AB30">
            <v>0</v>
          </cell>
          <cell r="AC30">
            <v>1394699</v>
          </cell>
          <cell r="AD30">
            <v>108057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1446719</v>
          </cell>
          <cell r="AK30">
            <v>196133.37899999999</v>
          </cell>
          <cell r="AL30">
            <v>4786.1788280000001</v>
          </cell>
          <cell r="AM30">
            <v>23.992699999999999</v>
          </cell>
          <cell r="AN30">
            <v>0.99969583333333334</v>
          </cell>
          <cell r="AO30">
            <v>721.07859926470587</v>
          </cell>
          <cell r="AP30">
            <v>5505.8016312045229</v>
          </cell>
          <cell r="AQ30">
            <v>272</v>
          </cell>
          <cell r="AR30">
            <v>24</v>
          </cell>
          <cell r="AS30">
            <v>132139.23914890856</v>
          </cell>
          <cell r="AT30">
            <v>107037.35279999999</v>
          </cell>
          <cell r="AV30">
            <v>25101.886348908563</v>
          </cell>
          <cell r="AW30">
            <v>-184871.99365109144</v>
          </cell>
          <cell r="AX30">
            <v>209973.88</v>
          </cell>
        </row>
        <row r="31">
          <cell r="A31" t="str">
            <v>200573000A</v>
          </cell>
          <cell r="E31" t="str">
            <v>010</v>
          </cell>
          <cell r="F31" t="str">
            <v>BRISTOW ENDEAVOR HEALTHCARE, LLC</v>
          </cell>
          <cell r="G31" t="str">
            <v>BRISTOW,OK 74010-2301</v>
          </cell>
          <cell r="H31" t="str">
            <v>74010</v>
          </cell>
          <cell r="I31" t="str">
            <v>Private</v>
          </cell>
          <cell r="J31" t="str">
            <v>Yes</v>
          </cell>
          <cell r="K31">
            <v>370041</v>
          </cell>
          <cell r="L31">
            <v>42735</v>
          </cell>
          <cell r="M31">
            <v>0.83299999999999996</v>
          </cell>
          <cell r="N31">
            <v>0.83299999999999996</v>
          </cell>
          <cell r="O31">
            <v>0.83299999999999996</v>
          </cell>
          <cell r="P31">
            <v>142</v>
          </cell>
          <cell r="Q31">
            <v>668904.06999999995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X31">
            <v>5648972</v>
          </cell>
          <cell r="Y31">
            <v>0</v>
          </cell>
          <cell r="Z31">
            <v>45205</v>
          </cell>
          <cell r="AA31">
            <v>18201</v>
          </cell>
          <cell r="AB31">
            <v>0</v>
          </cell>
          <cell r="AC31">
            <v>0</v>
          </cell>
          <cell r="AD31">
            <v>400650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19634</v>
          </cell>
          <cell r="AJ31">
            <v>10652886</v>
          </cell>
          <cell r="AK31">
            <v>6298243.8739999998</v>
          </cell>
          <cell r="AL31">
            <v>4995.550009999999</v>
          </cell>
          <cell r="AM31">
            <v>152.65209999999996</v>
          </cell>
          <cell r="AN31">
            <v>1.8845938271604934</v>
          </cell>
          <cell r="AO31">
            <v>10077.1901984</v>
          </cell>
          <cell r="AP31">
            <v>19491.772910517539</v>
          </cell>
          <cell r="AQ31">
            <v>625</v>
          </cell>
          <cell r="AR31">
            <v>81</v>
          </cell>
          <cell r="AS31">
            <v>1578833.6057519207</v>
          </cell>
          <cell r="AT31">
            <v>688971.19209999999</v>
          </cell>
          <cell r="AV31">
            <v>889862.41365192074</v>
          </cell>
          <cell r="AW31">
            <v>-167951.42634807935</v>
          </cell>
          <cell r="AX31">
            <v>1057813.8400000001</v>
          </cell>
        </row>
        <row r="32">
          <cell r="A32" t="str">
            <v>100700010G</v>
          </cell>
          <cell r="B32" t="str">
            <v>100700010H</v>
          </cell>
          <cell r="E32" t="str">
            <v>010</v>
          </cell>
          <cell r="F32" t="str">
            <v>CLINTON HMA LLC</v>
          </cell>
          <cell r="G32" t="str">
            <v>CLINTON,OK 73601-3117</v>
          </cell>
          <cell r="H32" t="str">
            <v>73601</v>
          </cell>
          <cell r="I32" t="str">
            <v>Private</v>
          </cell>
          <cell r="J32" t="str">
            <v>Yes</v>
          </cell>
          <cell r="K32">
            <v>370029</v>
          </cell>
          <cell r="L32">
            <v>42825</v>
          </cell>
          <cell r="M32">
            <v>0.77239999999999998</v>
          </cell>
          <cell r="N32">
            <v>0.77239999999999998</v>
          </cell>
          <cell r="O32">
            <v>0.77239999999999998</v>
          </cell>
          <cell r="P32">
            <v>996</v>
          </cell>
          <cell r="Q32">
            <v>819605.47</v>
          </cell>
          <cell r="R32">
            <v>534898.55000000005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22798</v>
          </cell>
          <cell r="Y32">
            <v>0</v>
          </cell>
          <cell r="Z32">
            <v>70277</v>
          </cell>
          <cell r="AA32">
            <v>260894</v>
          </cell>
          <cell r="AB32">
            <v>0</v>
          </cell>
          <cell r="AC32">
            <v>0</v>
          </cell>
          <cell r="AD32">
            <v>189403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31591</v>
          </cell>
          <cell r="AJ32">
            <v>2696550</v>
          </cell>
          <cell r="AK32">
            <v>590487.00099999993</v>
          </cell>
          <cell r="AL32">
            <v>4786.1788280000001</v>
          </cell>
          <cell r="AM32">
            <v>344.97390000000019</v>
          </cell>
          <cell r="AN32">
            <v>0.69551189516129075</v>
          </cell>
          <cell r="AO32">
            <v>1433.220876213592</v>
          </cell>
          <cell r="AP32">
            <v>4762.0651834567179</v>
          </cell>
          <cell r="AQ32">
            <v>412</v>
          </cell>
          <cell r="AR32">
            <v>496</v>
          </cell>
          <cell r="AS32">
            <v>2361984.330994532</v>
          </cell>
          <cell r="AT32">
            <v>1395139.1406</v>
          </cell>
          <cell r="AV32">
            <v>966845.19039453194</v>
          </cell>
          <cell r="AW32">
            <v>-171315.38960546814</v>
          </cell>
          <cell r="AX32">
            <v>1138160.58</v>
          </cell>
        </row>
        <row r="33">
          <cell r="A33" t="str">
            <v>100746230C</v>
          </cell>
          <cell r="E33" t="str">
            <v>010</v>
          </cell>
          <cell r="F33" t="str">
            <v>COMMUNITY HOSPITAL, LLC</v>
          </cell>
          <cell r="G33" t="str">
            <v>OKLAHOMA CITY,OK 73114-6303</v>
          </cell>
          <cell r="H33" t="str">
            <v>73114</v>
          </cell>
          <cell r="I33" t="str">
            <v>Private</v>
          </cell>
          <cell r="J33" t="str">
            <v>Yes</v>
          </cell>
          <cell r="L33">
            <v>0</v>
          </cell>
          <cell r="M33" t="e">
            <v>#N/A</v>
          </cell>
          <cell r="N33">
            <v>0.8982</v>
          </cell>
          <cell r="O33">
            <v>0.8982</v>
          </cell>
          <cell r="P33">
            <v>16</v>
          </cell>
          <cell r="Q33">
            <v>45060.36</v>
          </cell>
          <cell r="R33">
            <v>0.01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5220.8140540000004</v>
          </cell>
          <cell r="AM33">
            <v>15.7666</v>
          </cell>
          <cell r="AN33">
            <v>1.7518444444444445</v>
          </cell>
          <cell r="AO33">
            <v>0</v>
          </cell>
          <cell r="AP33">
            <v>9146.0540959773789</v>
          </cell>
          <cell r="AQ33">
            <v>0</v>
          </cell>
          <cell r="AR33">
            <v>9</v>
          </cell>
          <cell r="AS33">
            <v>82314.48686379641</v>
          </cell>
          <cell r="AT33">
            <v>46412.181100000002</v>
          </cell>
          <cell r="AV33">
            <v>35902.305763796408</v>
          </cell>
          <cell r="AW33">
            <v>35902.305763796408</v>
          </cell>
          <cell r="AX33">
            <v>0</v>
          </cell>
        </row>
        <row r="34">
          <cell r="A34" t="str">
            <v>200693850A</v>
          </cell>
          <cell r="E34" t="str">
            <v>010</v>
          </cell>
          <cell r="F34" t="str">
            <v>CURAHEALTH OKLAHOMA CITY</v>
          </cell>
          <cell r="G34" t="str">
            <v>OKLAHOMA CITY,OK 75320-</v>
          </cell>
          <cell r="H34" t="str">
            <v>75320</v>
          </cell>
          <cell r="I34" t="str">
            <v>Private</v>
          </cell>
          <cell r="J34" t="str">
            <v>Yes</v>
          </cell>
          <cell r="K34">
            <v>372004</v>
          </cell>
          <cell r="L34">
            <v>42978</v>
          </cell>
          <cell r="M34" t="e">
            <v>#N/A</v>
          </cell>
          <cell r="N34" t="e">
            <v>#N/A</v>
          </cell>
          <cell r="O34">
            <v>0.97559999999999991</v>
          </cell>
          <cell r="P34">
            <v>28</v>
          </cell>
          <cell r="Q34">
            <v>45060.27</v>
          </cell>
          <cell r="R34">
            <v>656.58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5488.2287319999996</v>
          </cell>
          <cell r="AM34">
            <v>7.7561</v>
          </cell>
          <cell r="AN34">
            <v>2.5853666666666668</v>
          </cell>
          <cell r="AO34">
            <v>0</v>
          </cell>
          <cell r="AP34">
            <v>14189.083622755066</v>
          </cell>
          <cell r="AQ34">
            <v>384</v>
          </cell>
          <cell r="AR34">
            <v>3</v>
          </cell>
          <cell r="AS34">
            <v>42567.250868265197</v>
          </cell>
          <cell r="AT34">
            <v>47088.355499999998</v>
          </cell>
          <cell r="AV34">
            <v>-4521.1046317348009</v>
          </cell>
          <cell r="AW34">
            <v>-4521.1046317348009</v>
          </cell>
          <cell r="AX34">
            <v>0</v>
          </cell>
        </row>
        <row r="35">
          <cell r="A35" t="str">
            <v>200693850B</v>
          </cell>
          <cell r="E35" t="str">
            <v>010</v>
          </cell>
          <cell r="F35" t="str">
            <v>CURAHEALTH OKLAHOMA, LLC</v>
          </cell>
          <cell r="G35" t="str">
            <v>OKLAHOMA CITY,OK 73119-</v>
          </cell>
          <cell r="H35" t="str">
            <v>73119</v>
          </cell>
          <cell r="I35" t="str">
            <v>Private</v>
          </cell>
          <cell r="J35" t="str">
            <v>Yes</v>
          </cell>
          <cell r="L35">
            <v>0</v>
          </cell>
          <cell r="M35" t="e">
            <v>#N/A</v>
          </cell>
          <cell r="N35">
            <v>0.8982</v>
          </cell>
          <cell r="O35">
            <v>0.8982</v>
          </cell>
          <cell r="P35">
            <v>94</v>
          </cell>
          <cell r="Q35">
            <v>101090.16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5220.8140540000004</v>
          </cell>
          <cell r="AM35">
            <v>18.5472</v>
          </cell>
          <cell r="AN35">
            <v>3.7094399999999998</v>
          </cell>
          <cell r="AO35">
            <v>0</v>
          </cell>
          <cell r="AP35">
            <v>19366.29648446976</v>
          </cell>
          <cell r="AQ35">
            <v>0</v>
          </cell>
          <cell r="AR35">
            <v>5</v>
          </cell>
          <cell r="AS35">
            <v>96831.482422348796</v>
          </cell>
          <cell r="AT35">
            <v>104122.86480000001</v>
          </cell>
          <cell r="AV35">
            <v>-7291.3823776512145</v>
          </cell>
          <cell r="AW35">
            <v>-7291.3823776512145</v>
          </cell>
          <cell r="AX35">
            <v>0</v>
          </cell>
        </row>
        <row r="36">
          <cell r="A36" t="str">
            <v>100700120A</v>
          </cell>
          <cell r="E36" t="str">
            <v>010</v>
          </cell>
          <cell r="F36" t="str">
            <v>DUNCAN REGIONAL HOSPITAL</v>
          </cell>
          <cell r="G36" t="str">
            <v>DUNCAN,OK 73533-</v>
          </cell>
          <cell r="H36" t="str">
            <v>73533</v>
          </cell>
          <cell r="I36" t="str">
            <v>Private</v>
          </cell>
          <cell r="J36" t="str">
            <v>Yes</v>
          </cell>
          <cell r="K36">
            <v>374023</v>
          </cell>
          <cell r="L36">
            <v>42916</v>
          </cell>
          <cell r="M36" t="e">
            <v>#N/A</v>
          </cell>
          <cell r="N36">
            <v>0.77529999999999999</v>
          </cell>
          <cell r="O36">
            <v>0.77529999999999999</v>
          </cell>
          <cell r="P36">
            <v>2473</v>
          </cell>
          <cell r="Q36">
            <v>2646373.7200000002</v>
          </cell>
          <cell r="R36">
            <v>384843.5</v>
          </cell>
          <cell r="S36">
            <v>0</v>
          </cell>
          <cell r="T36">
            <v>0</v>
          </cell>
          <cell r="U36">
            <v>0</v>
          </cell>
          <cell r="V36">
            <v>1903.31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4796.1982410000001</v>
          </cell>
          <cell r="AM36">
            <v>885.26690000000076</v>
          </cell>
          <cell r="AN36">
            <v>0.81969157407407478</v>
          </cell>
          <cell r="AO36">
            <v>0</v>
          </cell>
          <cell r="AP36">
            <v>3931.4032857365987</v>
          </cell>
          <cell r="AQ36">
            <v>486</v>
          </cell>
          <cell r="AR36">
            <v>1080</v>
          </cell>
          <cell r="AS36">
            <v>4245915.5485955263</v>
          </cell>
          <cell r="AT36">
            <v>3124114.1459000004</v>
          </cell>
          <cell r="AV36">
            <v>1121801.4026955259</v>
          </cell>
          <cell r="AW36">
            <v>-1651940.3173044738</v>
          </cell>
          <cell r="AX36">
            <v>2773741.7199999997</v>
          </cell>
        </row>
        <row r="37">
          <cell r="A37" t="str">
            <v>100699410A</v>
          </cell>
          <cell r="E37" t="str">
            <v>010</v>
          </cell>
          <cell r="F37" t="str">
            <v>GREAT PLAINS REGIONAL MEDICAL CENTER</v>
          </cell>
          <cell r="G37" t="str">
            <v>ELK CITY,OK 73644-5113</v>
          </cell>
          <cell r="H37" t="str">
            <v>73644</v>
          </cell>
          <cell r="I37" t="str">
            <v>Private</v>
          </cell>
          <cell r="J37" t="str">
            <v>Yes</v>
          </cell>
          <cell r="K37">
            <v>370019</v>
          </cell>
          <cell r="L37">
            <v>42916</v>
          </cell>
          <cell r="M37">
            <v>0.77239999999999998</v>
          </cell>
          <cell r="N37">
            <v>0.77239999999999998</v>
          </cell>
          <cell r="O37">
            <v>0.77239999999999998</v>
          </cell>
          <cell r="P37">
            <v>1146</v>
          </cell>
          <cell r="Q37">
            <v>1089816.8799999999</v>
          </cell>
          <cell r="R37">
            <v>188691.08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X37">
            <v>23220</v>
          </cell>
          <cell r="Y37">
            <v>0</v>
          </cell>
          <cell r="Z37">
            <v>125649</v>
          </cell>
          <cell r="AA37">
            <v>366480</v>
          </cell>
          <cell r="AB37">
            <v>0</v>
          </cell>
          <cell r="AC37">
            <v>0</v>
          </cell>
          <cell r="AD37">
            <v>423592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32325</v>
          </cell>
          <cell r="AJ37">
            <v>5686071</v>
          </cell>
          <cell r="AK37">
            <v>997490.18199999991</v>
          </cell>
          <cell r="AL37">
            <v>4786.1788280000001</v>
          </cell>
          <cell r="AM37">
            <v>393.53049999999996</v>
          </cell>
          <cell r="AN37">
            <v>0.77011839530332671</v>
          </cell>
          <cell r="AO37">
            <v>1333.543024064171</v>
          </cell>
          <cell r="AP37">
            <v>5019.4673827182878</v>
          </cell>
          <cell r="AQ37">
            <v>748</v>
          </cell>
          <cell r="AR37">
            <v>511</v>
          </cell>
          <cell r="AS37">
            <v>2564947.832569045</v>
          </cell>
          <cell r="AT37">
            <v>1316863.1987999999</v>
          </cell>
          <cell r="AV37">
            <v>1248084.6337690451</v>
          </cell>
          <cell r="AW37">
            <v>56244.953769044951</v>
          </cell>
          <cell r="AX37">
            <v>1191839.6800000002</v>
          </cell>
        </row>
        <row r="38">
          <cell r="A38" t="str">
            <v>200045700C</v>
          </cell>
          <cell r="B38" t="str">
            <v>200045700D</v>
          </cell>
          <cell r="E38" t="str">
            <v>010</v>
          </cell>
          <cell r="F38" t="str">
            <v>HENRYETTA MEDICAL CENTER</v>
          </cell>
          <cell r="G38" t="str">
            <v>HENRYETTA,OK 74437-6908</v>
          </cell>
          <cell r="H38" t="str">
            <v>74437</v>
          </cell>
          <cell r="I38" t="str">
            <v>Private</v>
          </cell>
          <cell r="J38" t="str">
            <v>Yes</v>
          </cell>
          <cell r="K38">
            <v>370183</v>
          </cell>
          <cell r="L38">
            <v>43069</v>
          </cell>
          <cell r="M38">
            <v>0.83299999999999996</v>
          </cell>
          <cell r="N38">
            <v>0.83299999999999996</v>
          </cell>
          <cell r="O38">
            <v>0.83299999999999996</v>
          </cell>
          <cell r="P38">
            <v>770</v>
          </cell>
          <cell r="Q38">
            <v>317343.32</v>
          </cell>
          <cell r="R38">
            <v>4471.1000000000004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Z38">
            <v>14923</v>
          </cell>
          <cell r="AA38">
            <v>102774</v>
          </cell>
          <cell r="AB38">
            <v>0</v>
          </cell>
          <cell r="AC38">
            <v>0</v>
          </cell>
          <cell r="AD38">
            <v>80002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24060</v>
          </cell>
          <cell r="AJ38">
            <v>1124328</v>
          </cell>
          <cell r="AK38">
            <v>227746.49299999999</v>
          </cell>
          <cell r="AL38">
            <v>4995.550009999999</v>
          </cell>
          <cell r="AM38">
            <v>111.87900000000002</v>
          </cell>
          <cell r="AN38">
            <v>0.97286086956521756</v>
          </cell>
          <cell r="AO38">
            <v>1021.2847219730941</v>
          </cell>
          <cell r="AP38">
            <v>5881.2598486582237</v>
          </cell>
          <cell r="AQ38">
            <v>223</v>
          </cell>
          <cell r="AR38">
            <v>115</v>
          </cell>
          <cell r="AS38">
            <v>676344.88259569579</v>
          </cell>
          <cell r="AT38">
            <v>331468.85259999998</v>
          </cell>
          <cell r="AV38">
            <v>344876.0299956958</v>
          </cell>
          <cell r="AW38">
            <v>112202.94999569579</v>
          </cell>
          <cell r="AX38">
            <v>232673.08000000002</v>
          </cell>
        </row>
        <row r="39">
          <cell r="A39" t="str">
            <v>200435950A</v>
          </cell>
          <cell r="B39" t="str">
            <v>200435950B</v>
          </cell>
          <cell r="E39" t="str">
            <v>010</v>
          </cell>
          <cell r="F39" t="str">
            <v>HILLCREST HOSPITAL CLAREMORE</v>
          </cell>
          <cell r="G39" t="str">
            <v>CLAREMORE,OK 74017-3058</v>
          </cell>
          <cell r="H39" t="str">
            <v>74017</v>
          </cell>
          <cell r="I39" t="str">
            <v>Private</v>
          </cell>
          <cell r="J39" t="str">
            <v>Yes</v>
          </cell>
          <cell r="K39">
            <v>370039</v>
          </cell>
          <cell r="L39">
            <v>43039</v>
          </cell>
          <cell r="M39">
            <v>0.83299999999999996</v>
          </cell>
          <cell r="N39">
            <v>0.83299999999999996</v>
          </cell>
          <cell r="O39">
            <v>0.83299999999999996</v>
          </cell>
          <cell r="P39">
            <v>2876</v>
          </cell>
          <cell r="Q39">
            <v>2314601.0100000002</v>
          </cell>
          <cell r="R39">
            <v>268572.51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X39">
            <v>15046</v>
          </cell>
          <cell r="Y39">
            <v>0</v>
          </cell>
          <cell r="Z39">
            <v>133132</v>
          </cell>
          <cell r="AA39">
            <v>472228</v>
          </cell>
          <cell r="AB39">
            <v>0</v>
          </cell>
          <cell r="AC39">
            <v>0</v>
          </cell>
          <cell r="AD39">
            <v>357094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83896</v>
          </cell>
          <cell r="AJ39">
            <v>5058146</v>
          </cell>
          <cell r="AK39">
            <v>1090053.6919999998</v>
          </cell>
          <cell r="AL39">
            <v>4995.550009999999</v>
          </cell>
          <cell r="AM39">
            <v>925.43069999999841</v>
          </cell>
          <cell r="AN39">
            <v>0.73156577075098683</v>
          </cell>
          <cell r="AO39">
            <v>1388.6034292993629</v>
          </cell>
          <cell r="AP39">
            <v>5043.1768226901122</v>
          </cell>
          <cell r="AQ39">
            <v>785</v>
          </cell>
          <cell r="AR39">
            <v>1265</v>
          </cell>
          <cell r="AS39">
            <v>6379618.6807029918</v>
          </cell>
          <cell r="AT39">
            <v>2660668.7256000005</v>
          </cell>
          <cell r="AV39">
            <v>3718949.9551029913</v>
          </cell>
          <cell r="AW39">
            <v>1218681.6251029912</v>
          </cell>
          <cell r="AX39">
            <v>2500268.33</v>
          </cell>
        </row>
        <row r="40">
          <cell r="A40" t="str">
            <v>200044190A</v>
          </cell>
          <cell r="B40" t="str">
            <v>200044190D</v>
          </cell>
          <cell r="E40" t="str">
            <v>010</v>
          </cell>
          <cell r="F40" t="str">
            <v>HILLCREST HOSPITAL CUSHING</v>
          </cell>
          <cell r="G40" t="str">
            <v>CUSHING,OK 74023-</v>
          </cell>
          <cell r="H40" t="str">
            <v>74023</v>
          </cell>
          <cell r="I40" t="str">
            <v>Private</v>
          </cell>
          <cell r="J40" t="str">
            <v>Yes</v>
          </cell>
          <cell r="K40">
            <v>370099</v>
          </cell>
          <cell r="L40">
            <v>43069</v>
          </cell>
          <cell r="M40">
            <v>0.8849999999999999</v>
          </cell>
          <cell r="N40">
            <v>0.8849999999999999</v>
          </cell>
          <cell r="O40">
            <v>0.8849999999999999</v>
          </cell>
          <cell r="P40">
            <v>1226</v>
          </cell>
          <cell r="Q40">
            <v>723266.11</v>
          </cell>
          <cell r="R40">
            <v>30411.66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X40">
            <v>2392</v>
          </cell>
          <cell r="Y40">
            <v>0</v>
          </cell>
          <cell r="Z40">
            <v>75516</v>
          </cell>
          <cell r="AA40">
            <v>226681</v>
          </cell>
          <cell r="AB40">
            <v>0</v>
          </cell>
          <cell r="AC40">
            <v>2142069</v>
          </cell>
          <cell r="AD40">
            <v>214493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67137</v>
          </cell>
          <cell r="AJ40">
            <v>2537759</v>
          </cell>
          <cell r="AK40">
            <v>602046.91299999994</v>
          </cell>
          <cell r="AL40">
            <v>5175.2084500000001</v>
          </cell>
          <cell r="AM40">
            <v>234.55750000000006</v>
          </cell>
          <cell r="AN40">
            <v>0.80881896551724164</v>
          </cell>
          <cell r="AO40">
            <v>1110.7876623616235</v>
          </cell>
          <cell r="AP40">
            <v>5296.5944072267102</v>
          </cell>
          <cell r="AQ40">
            <v>542</v>
          </cell>
          <cell r="AR40">
            <v>290</v>
          </cell>
          <cell r="AS40">
            <v>1536012.378095746</v>
          </cell>
          <cell r="AT40">
            <v>776288.10310000007</v>
          </cell>
          <cell r="AV40">
            <v>759724.27499574597</v>
          </cell>
          <cell r="AW40">
            <v>-216863.61500425404</v>
          </cell>
          <cell r="AX40">
            <v>976587.89</v>
          </cell>
        </row>
        <row r="41">
          <cell r="A41" t="str">
            <v>200735850A</v>
          </cell>
          <cell r="E41" t="str">
            <v>010</v>
          </cell>
          <cell r="F41" t="str">
            <v>HILLCREST HOSPITAL PRYOR</v>
          </cell>
          <cell r="G41" t="str">
            <v>PRYOR,OK 74361-</v>
          </cell>
          <cell r="H41" t="str">
            <v>74361</v>
          </cell>
          <cell r="I41" t="str">
            <v>Private</v>
          </cell>
          <cell r="J41" t="str">
            <v>Yes</v>
          </cell>
          <cell r="K41">
            <v>370015</v>
          </cell>
          <cell r="L41">
            <v>42460</v>
          </cell>
          <cell r="M41">
            <v>0.83299999999999996</v>
          </cell>
          <cell r="N41">
            <v>0.83299999999999996</v>
          </cell>
          <cell r="O41">
            <v>0.83299999999999996</v>
          </cell>
          <cell r="P41">
            <v>128</v>
          </cell>
          <cell r="Q41">
            <v>237289.51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X41">
            <v>12117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1652562</v>
          </cell>
          <cell r="AD41">
            <v>122871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28931</v>
          </cell>
          <cell r="AJ41">
            <v>1519423</v>
          </cell>
          <cell r="AK41">
            <v>305078.56599999999</v>
          </cell>
          <cell r="AL41">
            <v>4995.550009999999</v>
          </cell>
          <cell r="AM41">
            <v>58.2605</v>
          </cell>
          <cell r="AN41">
            <v>1.0788981481481481</v>
          </cell>
          <cell r="AO41">
            <v>974.69190415335459</v>
          </cell>
          <cell r="AP41">
            <v>6364.3815589238166</v>
          </cell>
          <cell r="AQ41">
            <v>313</v>
          </cell>
          <cell r="AR41">
            <v>54</v>
          </cell>
          <cell r="AS41">
            <v>343676.60418188607</v>
          </cell>
          <cell r="AT41">
            <v>244408.19530000002</v>
          </cell>
          <cell r="AV41">
            <v>99268.408881886047</v>
          </cell>
          <cell r="AW41">
            <v>-67061.521118113946</v>
          </cell>
          <cell r="AX41">
            <v>166329.93</v>
          </cell>
        </row>
        <row r="42">
          <cell r="A42" t="str">
            <v>200044210A</v>
          </cell>
          <cell r="B42" t="str">
            <v>200044210B</v>
          </cell>
          <cell r="E42" t="str">
            <v>010</v>
          </cell>
          <cell r="F42" t="str">
            <v>HILLCREST MEDICAL CENTER</v>
          </cell>
          <cell r="G42" t="str">
            <v>TULSA,OK 74104-4012</v>
          </cell>
          <cell r="H42" t="str">
            <v>74104</v>
          </cell>
          <cell r="I42" t="str">
            <v>Private</v>
          </cell>
          <cell r="J42" t="str">
            <v>Yes</v>
          </cell>
          <cell r="K42">
            <v>370001</v>
          </cell>
          <cell r="L42">
            <v>42916</v>
          </cell>
          <cell r="M42">
            <v>0.8849999999999999</v>
          </cell>
          <cell r="N42">
            <v>0.8849999999999999</v>
          </cell>
          <cell r="O42">
            <v>0.8849999999999999</v>
          </cell>
          <cell r="P42">
            <v>35276</v>
          </cell>
          <cell r="Q42">
            <v>34911636.900000006</v>
          </cell>
          <cell r="R42">
            <v>1539575.94</v>
          </cell>
          <cell r="S42">
            <v>377643</v>
          </cell>
          <cell r="T42">
            <v>0</v>
          </cell>
          <cell r="U42">
            <v>0</v>
          </cell>
          <cell r="V42">
            <v>5831.5500000000011</v>
          </cell>
          <cell r="X42">
            <v>3220409</v>
          </cell>
          <cell r="Y42">
            <v>4928271</v>
          </cell>
          <cell r="Z42">
            <v>3775428</v>
          </cell>
          <cell r="AA42">
            <v>8869759</v>
          </cell>
          <cell r="AB42">
            <v>0</v>
          </cell>
          <cell r="AC42">
            <v>0</v>
          </cell>
          <cell r="AD42">
            <v>7275356</v>
          </cell>
          <cell r="AE42">
            <v>1899292</v>
          </cell>
          <cell r="AF42">
            <v>0</v>
          </cell>
          <cell r="AG42">
            <v>182915</v>
          </cell>
          <cell r="AH42">
            <v>1287</v>
          </cell>
          <cell r="AI42">
            <v>904188</v>
          </cell>
          <cell r="AJ42">
            <v>95113308</v>
          </cell>
          <cell r="AK42">
            <v>31895441.434999999</v>
          </cell>
          <cell r="AL42">
            <v>5175.2084500000001</v>
          </cell>
          <cell r="AM42">
            <v>10017.172719999853</v>
          </cell>
          <cell r="AN42">
            <v>1.2527729764882258</v>
          </cell>
          <cell r="AO42">
            <v>4194.0093931623933</v>
          </cell>
          <cell r="AP42">
            <v>10677.370687015911</v>
          </cell>
          <cell r="AQ42">
            <v>7605</v>
          </cell>
          <cell r="AR42">
            <v>7996</v>
          </cell>
          <cell r="AS42">
            <v>85376256.013379231</v>
          </cell>
          <cell r="AT42">
            <v>37939728.011700004</v>
          </cell>
          <cell r="AV42">
            <v>47436528.001679227</v>
          </cell>
          <cell r="AW42">
            <v>16073322.971679226</v>
          </cell>
          <cell r="AX42">
            <v>31363205.030000001</v>
          </cell>
        </row>
        <row r="43">
          <cell r="A43" t="str">
            <v>100806400C</v>
          </cell>
          <cell r="B43" t="str">
            <v>100699370A</v>
          </cell>
          <cell r="C43" t="str">
            <v>100699370E</v>
          </cell>
          <cell r="E43" t="str">
            <v>010</v>
          </cell>
          <cell r="F43" t="str">
            <v>INTEGRIS BAPTIST MEDICAL C</v>
          </cell>
          <cell r="G43" t="str">
            <v>OKLAHOMA CITY,OK 73112-</v>
          </cell>
          <cell r="H43" t="str">
            <v>73112</v>
          </cell>
          <cell r="I43" t="str">
            <v>Private</v>
          </cell>
          <cell r="J43" t="str">
            <v>Yes</v>
          </cell>
          <cell r="K43">
            <v>370028</v>
          </cell>
          <cell r="L43">
            <v>42916</v>
          </cell>
          <cell r="M43">
            <v>0.8982</v>
          </cell>
          <cell r="N43">
            <v>0.8982</v>
          </cell>
          <cell r="O43">
            <v>0.8982</v>
          </cell>
          <cell r="P43">
            <v>33357</v>
          </cell>
          <cell r="Q43">
            <v>36048478.5</v>
          </cell>
          <cell r="R43">
            <v>3992531.08</v>
          </cell>
          <cell r="S43">
            <v>463850</v>
          </cell>
          <cell r="T43">
            <v>0</v>
          </cell>
          <cell r="U43">
            <v>128823.63</v>
          </cell>
          <cell r="V43">
            <v>3806.62</v>
          </cell>
          <cell r="X43">
            <v>7749505</v>
          </cell>
          <cell r="Y43">
            <v>4157011</v>
          </cell>
          <cell r="Z43">
            <v>2740943</v>
          </cell>
          <cell r="AA43">
            <v>11606424</v>
          </cell>
          <cell r="AB43">
            <v>0</v>
          </cell>
          <cell r="AC43">
            <v>0</v>
          </cell>
          <cell r="AD43">
            <v>9531213</v>
          </cell>
          <cell r="AE43">
            <v>883826</v>
          </cell>
          <cell r="AF43">
            <v>10737651</v>
          </cell>
          <cell r="AG43">
            <v>7691</v>
          </cell>
          <cell r="AH43">
            <v>34064</v>
          </cell>
          <cell r="AI43">
            <v>648006</v>
          </cell>
          <cell r="AJ43">
            <v>131281209</v>
          </cell>
          <cell r="AK43">
            <v>49394935.017999999</v>
          </cell>
          <cell r="AL43">
            <v>5220.8140540000004</v>
          </cell>
          <cell r="AM43">
            <v>8542.4685799999825</v>
          </cell>
          <cell r="AN43">
            <v>1.2767102944253448</v>
          </cell>
          <cell r="AO43">
            <v>5115.9953410668049</v>
          </cell>
          <cell r="AP43">
            <v>11781.462389089123</v>
          </cell>
          <cell r="AQ43">
            <v>9655</v>
          </cell>
          <cell r="AR43">
            <v>6691</v>
          </cell>
          <cell r="AS43">
            <v>78829764.845395327</v>
          </cell>
          <cell r="AT43">
            <v>41856614.524899997</v>
          </cell>
          <cell r="AV43">
            <v>36973150.32049533</v>
          </cell>
          <cell r="AW43">
            <v>-1634388.4795046672</v>
          </cell>
          <cell r="AX43">
            <v>38607538.799999997</v>
          </cell>
        </row>
        <row r="44">
          <cell r="A44" t="str">
            <v>100699500A</v>
          </cell>
          <cell r="B44" t="str">
            <v>200285100D</v>
          </cell>
          <cell r="E44" t="str">
            <v>010</v>
          </cell>
          <cell r="F44" t="str">
            <v>INTEGRIS BASS MEM BAP</v>
          </cell>
          <cell r="G44" t="str">
            <v>ENID,OK 73701-</v>
          </cell>
          <cell r="H44" t="str">
            <v>73701</v>
          </cell>
          <cell r="I44" t="str">
            <v>Private</v>
          </cell>
          <cell r="J44" t="str">
            <v>Yes</v>
          </cell>
          <cell r="K44">
            <v>370016</v>
          </cell>
          <cell r="L44">
            <v>42916</v>
          </cell>
          <cell r="M44">
            <v>0.90489999999999993</v>
          </cell>
          <cell r="N44">
            <v>0.90489999999999993</v>
          </cell>
          <cell r="O44">
            <v>0.90489999999999993</v>
          </cell>
          <cell r="P44">
            <v>3320</v>
          </cell>
          <cell r="Q44">
            <v>2820980.2</v>
          </cell>
          <cell r="R44">
            <v>469889.28000000003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X44">
            <v>236648</v>
          </cell>
          <cell r="Y44">
            <v>0</v>
          </cell>
          <cell r="Z44">
            <v>479226</v>
          </cell>
          <cell r="AA44">
            <v>3086946</v>
          </cell>
          <cell r="AB44">
            <v>0</v>
          </cell>
          <cell r="AC44">
            <v>0</v>
          </cell>
          <cell r="AD44">
            <v>957033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118765</v>
          </cell>
          <cell r="AJ44">
            <v>14781658</v>
          </cell>
          <cell r="AK44">
            <v>5010340.6859999998</v>
          </cell>
          <cell r="AL44">
            <v>5243.962352999999</v>
          </cell>
          <cell r="AM44">
            <v>979.75720000000263</v>
          </cell>
          <cell r="AN44">
            <v>0.75019693721286573</v>
          </cell>
          <cell r="AO44">
            <v>3750.2550044910176</v>
          </cell>
          <cell r="AP44">
            <v>7684.2595005711901</v>
          </cell>
          <cell r="AQ44">
            <v>1336</v>
          </cell>
          <cell r="AR44">
            <v>1306</v>
          </cell>
          <cell r="AS44">
            <v>10035642.907745974</v>
          </cell>
          <cell r="AT44">
            <v>3389595.5644000005</v>
          </cell>
          <cell r="AV44">
            <v>6646047.3433459736</v>
          </cell>
          <cell r="AW44">
            <v>-41384.446654026397</v>
          </cell>
          <cell r="AX44">
            <v>6687431.79</v>
          </cell>
        </row>
        <row r="45">
          <cell r="A45" t="str">
            <v>100700610A</v>
          </cell>
          <cell r="E45" t="str">
            <v>010</v>
          </cell>
          <cell r="F45" t="str">
            <v>INTEGRIS CANADIAN VALLEY HOSPITAL</v>
          </cell>
          <cell r="G45" t="str">
            <v>YUKON,OK 73099-</v>
          </cell>
          <cell r="H45" t="str">
            <v>73099</v>
          </cell>
          <cell r="I45" t="str">
            <v>Private</v>
          </cell>
          <cell r="J45" t="str">
            <v>Yes</v>
          </cell>
          <cell r="K45">
            <v>370211</v>
          </cell>
          <cell r="L45">
            <v>42916</v>
          </cell>
          <cell r="M45">
            <v>0.8982</v>
          </cell>
          <cell r="N45">
            <v>0.8982</v>
          </cell>
          <cell r="O45">
            <v>0.8982</v>
          </cell>
          <cell r="P45">
            <v>2800</v>
          </cell>
          <cell r="Q45">
            <v>2344679.2599999998</v>
          </cell>
          <cell r="R45">
            <v>353002.79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X45">
            <v>58301</v>
          </cell>
          <cell r="Y45">
            <v>0</v>
          </cell>
          <cell r="Z45">
            <v>201001</v>
          </cell>
          <cell r="AA45">
            <v>541835</v>
          </cell>
          <cell r="AB45">
            <v>0</v>
          </cell>
          <cell r="AC45">
            <v>0</v>
          </cell>
          <cell r="AD45">
            <v>580357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82796</v>
          </cell>
          <cell r="AJ45">
            <v>7501152</v>
          </cell>
          <cell r="AK45">
            <v>1503825.8299999998</v>
          </cell>
          <cell r="AL45">
            <v>5220.8140540000004</v>
          </cell>
          <cell r="AM45">
            <v>841.88679999999897</v>
          </cell>
          <cell r="AN45">
            <v>0.78097105751391371</v>
          </cell>
          <cell r="AO45">
            <v>1674.6390089086858</v>
          </cell>
          <cell r="AP45">
            <v>5751.9436817445694</v>
          </cell>
          <cell r="AQ45">
            <v>898</v>
          </cell>
          <cell r="AR45">
            <v>1078</v>
          </cell>
          <cell r="AS45">
            <v>6200595.2889206456</v>
          </cell>
          <cell r="AT45">
            <v>2778612.5115</v>
          </cell>
          <cell r="AV45">
            <v>3421982.7774206456</v>
          </cell>
          <cell r="AW45">
            <v>1034531.7774206456</v>
          </cell>
          <cell r="AX45">
            <v>2387451</v>
          </cell>
        </row>
        <row r="46">
          <cell r="A46" t="str">
            <v>100699700A</v>
          </cell>
          <cell r="E46" t="str">
            <v>010</v>
          </cell>
          <cell r="F46" t="str">
            <v>INTEGRIS GROVE HOSPITAL</v>
          </cell>
          <cell r="G46" t="str">
            <v>GROVE,OK 74344-5304</v>
          </cell>
          <cell r="H46" t="str">
            <v>74344</v>
          </cell>
          <cell r="I46" t="str">
            <v>Private</v>
          </cell>
          <cell r="J46" t="str">
            <v>Yes</v>
          </cell>
          <cell r="K46">
            <v>370113</v>
          </cell>
          <cell r="L46">
            <v>42916</v>
          </cell>
          <cell r="M46">
            <v>0.8619</v>
          </cell>
          <cell r="N46">
            <v>0.8619</v>
          </cell>
          <cell r="O46">
            <v>0.8619</v>
          </cell>
          <cell r="P46">
            <v>1233</v>
          </cell>
          <cell r="Q46">
            <v>1552701.31</v>
          </cell>
          <cell r="R46">
            <v>100760.31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X46">
            <v>120127</v>
          </cell>
          <cell r="Y46">
            <v>0</v>
          </cell>
          <cell r="Z46">
            <v>181388</v>
          </cell>
          <cell r="AA46">
            <v>381577</v>
          </cell>
          <cell r="AB46">
            <v>0</v>
          </cell>
          <cell r="AC46">
            <v>5856822</v>
          </cell>
          <cell r="AD46">
            <v>517995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64297</v>
          </cell>
          <cell r="AJ46">
            <v>6729340</v>
          </cell>
          <cell r="AK46">
            <v>1299549.3679999998</v>
          </cell>
          <cell r="AL46">
            <v>5095.3986430000004</v>
          </cell>
          <cell r="AM46">
            <v>482.2226999999998</v>
          </cell>
          <cell r="AN46">
            <v>0.79838195364238373</v>
          </cell>
          <cell r="AO46">
            <v>1507.5978747099766</v>
          </cell>
          <cell r="AP46">
            <v>5575.6721978950682</v>
          </cell>
          <cell r="AQ46">
            <v>862</v>
          </cell>
          <cell r="AR46">
            <v>604</v>
          </cell>
          <cell r="AS46">
            <v>3367706.0075286212</v>
          </cell>
          <cell r="AT46">
            <v>1703065.4686000003</v>
          </cell>
          <cell r="AV46">
            <v>1664640.538928621</v>
          </cell>
          <cell r="AW46">
            <v>151114.6989286209</v>
          </cell>
          <cell r="AX46">
            <v>1513525.84</v>
          </cell>
        </row>
        <row r="47">
          <cell r="A47" t="str">
            <v>200405550A</v>
          </cell>
          <cell r="E47" t="str">
            <v>010</v>
          </cell>
          <cell r="F47" t="str">
            <v>INTEGRIS HEALTH EDMOND, INC.</v>
          </cell>
          <cell r="G47" t="str">
            <v>EDMOND,OK 73034-8864</v>
          </cell>
          <cell r="H47" t="str">
            <v>73034</v>
          </cell>
          <cell r="I47" t="str">
            <v>Private</v>
          </cell>
          <cell r="J47" t="str">
            <v>Yes</v>
          </cell>
          <cell r="K47">
            <v>370236</v>
          </cell>
          <cell r="L47">
            <v>42916</v>
          </cell>
          <cell r="M47">
            <v>0.8982</v>
          </cell>
          <cell r="N47">
            <v>0.8982</v>
          </cell>
          <cell r="O47">
            <v>0.8982</v>
          </cell>
          <cell r="P47">
            <v>1419</v>
          </cell>
          <cell r="Q47">
            <v>1459153.36</v>
          </cell>
          <cell r="R47">
            <v>236034.21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X47">
            <v>83857</v>
          </cell>
          <cell r="Y47">
            <v>0</v>
          </cell>
          <cell r="Z47">
            <v>92810</v>
          </cell>
          <cell r="AA47">
            <v>124120</v>
          </cell>
          <cell r="AB47">
            <v>0</v>
          </cell>
          <cell r="AC47">
            <v>0</v>
          </cell>
          <cell r="AD47">
            <v>626221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64356</v>
          </cell>
          <cell r="AJ47">
            <v>7755443</v>
          </cell>
          <cell r="AK47">
            <v>1018130.8279999999</v>
          </cell>
          <cell r="AL47">
            <v>5220.8140540000004</v>
          </cell>
          <cell r="AM47">
            <v>479.26010000000019</v>
          </cell>
          <cell r="AN47">
            <v>0.85277597864768717</v>
          </cell>
          <cell r="AO47">
            <v>1068.3429464847848</v>
          </cell>
          <cell r="AP47">
            <v>5520.5277607222342</v>
          </cell>
          <cell r="AQ47">
            <v>953</v>
          </cell>
          <cell r="AR47">
            <v>562</v>
          </cell>
          <cell r="AS47">
            <v>3102536.6015258958</v>
          </cell>
          <cell r="AT47">
            <v>1746043.1971000002</v>
          </cell>
          <cell r="AV47">
            <v>1356493.4044258955</v>
          </cell>
          <cell r="AW47">
            <v>179525.50442589563</v>
          </cell>
          <cell r="AX47">
            <v>1176967.8999999999</v>
          </cell>
        </row>
        <row r="48">
          <cell r="A48" t="str">
            <v>100699440A</v>
          </cell>
          <cell r="B48" t="str">
            <v>100699440N</v>
          </cell>
          <cell r="E48" t="str">
            <v>010</v>
          </cell>
          <cell r="F48" t="str">
            <v>INTEGRIS MIAMI HOSPITAL</v>
          </cell>
          <cell r="G48" t="str">
            <v>MIAMI,OK 74354-</v>
          </cell>
          <cell r="H48" t="str">
            <v>74354</v>
          </cell>
          <cell r="I48" t="str">
            <v>Private</v>
          </cell>
          <cell r="J48" t="str">
            <v>Yes</v>
          </cell>
          <cell r="K48">
            <v>370004</v>
          </cell>
          <cell r="L48">
            <v>42916</v>
          </cell>
          <cell r="M48">
            <v>0.77719999999999989</v>
          </cell>
          <cell r="N48">
            <v>0.77719999999999989</v>
          </cell>
          <cell r="O48">
            <v>0.77719999999999989</v>
          </cell>
          <cell r="P48">
            <v>1560</v>
          </cell>
          <cell r="Q48">
            <v>1534285.91</v>
          </cell>
          <cell r="R48">
            <v>181128.69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X48">
            <v>27464</v>
          </cell>
          <cell r="Y48">
            <v>0</v>
          </cell>
          <cell r="Z48">
            <v>140641</v>
          </cell>
          <cell r="AA48">
            <v>383951</v>
          </cell>
          <cell r="AB48">
            <v>0</v>
          </cell>
          <cell r="AC48">
            <v>5128055</v>
          </cell>
          <cell r="AD48">
            <v>377195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54062</v>
          </cell>
          <cell r="AJ48">
            <v>5240112</v>
          </cell>
          <cell r="AK48">
            <v>1009862.4509999999</v>
          </cell>
          <cell r="AL48">
            <v>4802.7626839999994</v>
          </cell>
          <cell r="AM48">
            <v>514.0395000000002</v>
          </cell>
          <cell r="AN48">
            <v>0.88322938144329932</v>
          </cell>
          <cell r="AO48">
            <v>1311.5096766233764</v>
          </cell>
          <cell r="AP48">
            <v>5553.4507912316558</v>
          </cell>
          <cell r="AQ48">
            <v>770</v>
          </cell>
          <cell r="AR48">
            <v>582</v>
          </cell>
          <cell r="AS48">
            <v>3232108.3604968237</v>
          </cell>
          <cell r="AT48">
            <v>1766877.0379999999</v>
          </cell>
          <cell r="AV48">
            <v>1465231.3224968237</v>
          </cell>
          <cell r="AW48">
            <v>-206651.58750317642</v>
          </cell>
          <cell r="AX48">
            <v>1671882.9100000001</v>
          </cell>
        </row>
        <row r="49">
          <cell r="A49" t="str">
            <v>100700200A</v>
          </cell>
          <cell r="B49" t="str">
            <v>100700200R</v>
          </cell>
          <cell r="E49" t="str">
            <v>010</v>
          </cell>
          <cell r="F49" t="str">
            <v>INTEGRIS SOUTHWEST MEDICAL</v>
          </cell>
          <cell r="G49" t="str">
            <v>OKLAHOMA CITY,OK 73109-3413</v>
          </cell>
          <cell r="H49" t="str">
            <v>73109</v>
          </cell>
          <cell r="I49" t="str">
            <v>Private</v>
          </cell>
          <cell r="J49" t="str">
            <v>Yes</v>
          </cell>
          <cell r="K49">
            <v>370106</v>
          </cell>
          <cell r="L49">
            <v>42916</v>
          </cell>
          <cell r="M49">
            <v>0.8982</v>
          </cell>
          <cell r="N49">
            <v>0.8982</v>
          </cell>
          <cell r="O49">
            <v>0.8982</v>
          </cell>
          <cell r="P49">
            <v>13566</v>
          </cell>
          <cell r="Q49">
            <v>13309009.039999999</v>
          </cell>
          <cell r="R49">
            <v>639757.04</v>
          </cell>
          <cell r="S49">
            <v>51092</v>
          </cell>
          <cell r="T49">
            <v>0</v>
          </cell>
          <cell r="U49">
            <v>0</v>
          </cell>
          <cell r="V49">
            <v>3452.2599999999998</v>
          </cell>
          <cell r="X49">
            <v>976862</v>
          </cell>
          <cell r="Y49">
            <v>2101452</v>
          </cell>
          <cell r="Z49">
            <v>1120105</v>
          </cell>
          <cell r="AA49">
            <v>2190806</v>
          </cell>
          <cell r="AB49">
            <v>0</v>
          </cell>
          <cell r="AC49">
            <v>0</v>
          </cell>
          <cell r="AD49">
            <v>2865703</v>
          </cell>
          <cell r="AE49">
            <v>878614</v>
          </cell>
          <cell r="AF49">
            <v>0</v>
          </cell>
          <cell r="AG49">
            <v>0</v>
          </cell>
          <cell r="AH49">
            <v>0</v>
          </cell>
          <cell r="AI49">
            <v>302357</v>
          </cell>
          <cell r="AJ49">
            <v>37655243</v>
          </cell>
          <cell r="AK49">
            <v>10717668.272999998</v>
          </cell>
          <cell r="AL49">
            <v>5220.8140540000004</v>
          </cell>
          <cell r="AM49">
            <v>3479.4977000000172</v>
          </cell>
          <cell r="AN49">
            <v>1.1487281941234788</v>
          </cell>
          <cell r="AO49">
            <v>2934.7393956736032</v>
          </cell>
          <cell r="AP49">
            <v>8932.0356957795011</v>
          </cell>
          <cell r="AQ49">
            <v>3652</v>
          </cell>
          <cell r="AR49">
            <v>3029</v>
          </cell>
          <cell r="AS49">
            <v>27055136.122516111</v>
          </cell>
          <cell r="AT49">
            <v>14423409.650199998</v>
          </cell>
          <cell r="AV49">
            <v>12631726.472316112</v>
          </cell>
          <cell r="AW49">
            <v>1109851.6623161137</v>
          </cell>
          <cell r="AX49">
            <v>11521874.809999999</v>
          </cell>
        </row>
        <row r="50">
          <cell r="A50" t="str">
            <v>100699490A</v>
          </cell>
          <cell r="B50" t="str">
            <v>100699490K</v>
          </cell>
          <cell r="C50" t="str">
            <v>100699490J</v>
          </cell>
          <cell r="E50" t="str">
            <v>010</v>
          </cell>
          <cell r="F50" t="str">
            <v>JANE PHILLIPS EP HSP</v>
          </cell>
          <cell r="G50" t="str">
            <v>BARTLESVILLE,OK 74006-</v>
          </cell>
          <cell r="H50" t="str">
            <v>74006</v>
          </cell>
          <cell r="I50" t="str">
            <v>Private</v>
          </cell>
          <cell r="J50" t="str">
            <v>Yes</v>
          </cell>
          <cell r="K50">
            <v>370018</v>
          </cell>
          <cell r="L50">
            <v>43008</v>
          </cell>
          <cell r="M50">
            <v>0.83299999999999996</v>
          </cell>
          <cell r="N50">
            <v>0.83299999999999996</v>
          </cell>
          <cell r="O50">
            <v>0.83299999999999996</v>
          </cell>
          <cell r="P50">
            <v>2038</v>
          </cell>
          <cell r="Q50">
            <v>2512703.02</v>
          </cell>
          <cell r="R50">
            <v>250411.12</v>
          </cell>
          <cell r="S50">
            <v>4003</v>
          </cell>
          <cell r="T50">
            <v>0</v>
          </cell>
          <cell r="U50">
            <v>0</v>
          </cell>
          <cell r="V50">
            <v>0</v>
          </cell>
          <cell r="X50">
            <v>499356</v>
          </cell>
          <cell r="Y50">
            <v>440195</v>
          </cell>
          <cell r="Z50">
            <v>197933</v>
          </cell>
          <cell r="AA50">
            <v>537639</v>
          </cell>
          <cell r="AB50">
            <v>0</v>
          </cell>
          <cell r="AC50">
            <v>20544531</v>
          </cell>
          <cell r="AD50">
            <v>1480336</v>
          </cell>
          <cell r="AE50">
            <v>118430</v>
          </cell>
          <cell r="AF50">
            <v>0</v>
          </cell>
          <cell r="AG50">
            <v>0</v>
          </cell>
          <cell r="AH50">
            <v>0</v>
          </cell>
          <cell r="AI50">
            <v>149732</v>
          </cell>
          <cell r="AJ50">
            <v>19506899</v>
          </cell>
          <cell r="AK50">
            <v>4581706.8309999993</v>
          </cell>
          <cell r="AL50">
            <v>4995.550009999999</v>
          </cell>
          <cell r="AM50">
            <v>709.13639999999964</v>
          </cell>
          <cell r="AN50">
            <v>0.92940550458715554</v>
          </cell>
          <cell r="AO50">
            <v>1953.8195441364603</v>
          </cell>
          <cell r="AP50">
            <v>6596.7112218708799</v>
          </cell>
          <cell r="AQ50">
            <v>2345</v>
          </cell>
          <cell r="AR50">
            <v>763</v>
          </cell>
          <cell r="AS50">
            <v>5033290.6622874811</v>
          </cell>
          <cell r="AT50">
            <v>2850130.6542000002</v>
          </cell>
          <cell r="AV50">
            <v>2183160.0080874809</v>
          </cell>
          <cell r="AW50">
            <v>-412722.61191251921</v>
          </cell>
          <cell r="AX50">
            <v>2595882.62</v>
          </cell>
        </row>
        <row r="51">
          <cell r="A51" t="str">
            <v>100699420A</v>
          </cell>
          <cell r="E51" t="str">
            <v>010</v>
          </cell>
          <cell r="F51" t="str">
            <v>KAY COUNTY OKLAHOMA HOSPITAL</v>
          </cell>
          <cell r="G51" t="str">
            <v>PONCA CITY,OK 74601-</v>
          </cell>
          <cell r="H51" t="str">
            <v>74601</v>
          </cell>
          <cell r="I51" t="str">
            <v>Private</v>
          </cell>
          <cell r="J51" t="str">
            <v>Yes</v>
          </cell>
          <cell r="K51">
            <v>370006</v>
          </cell>
          <cell r="L51">
            <v>42886</v>
          </cell>
          <cell r="M51">
            <v>0.83729999999999993</v>
          </cell>
          <cell r="N51">
            <v>0.83729999999999993</v>
          </cell>
          <cell r="O51">
            <v>0.83729999999999993</v>
          </cell>
          <cell r="P51">
            <v>2410</v>
          </cell>
          <cell r="Q51">
            <v>2404228.25</v>
          </cell>
          <cell r="R51">
            <v>465872.08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16561</v>
          </cell>
          <cell r="Y51">
            <v>0</v>
          </cell>
          <cell r="Z51">
            <v>312862</v>
          </cell>
          <cell r="AA51">
            <v>577369</v>
          </cell>
          <cell r="AB51">
            <v>0</v>
          </cell>
          <cell r="AC51">
            <v>0</v>
          </cell>
          <cell r="AD51">
            <v>565781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66296</v>
          </cell>
          <cell r="AJ51">
            <v>8013252</v>
          </cell>
          <cell r="AK51">
            <v>1580418.4629999998</v>
          </cell>
          <cell r="AL51">
            <v>5010.4063809999989</v>
          </cell>
          <cell r="AM51">
            <v>890.66699999999855</v>
          </cell>
          <cell r="AN51">
            <v>0.90607019328585814</v>
          </cell>
          <cell r="AO51">
            <v>1464.7066385542166</v>
          </cell>
          <cell r="AP51">
            <v>6004.4865166275822</v>
          </cell>
          <cell r="AQ51">
            <v>1079</v>
          </cell>
          <cell r="AR51">
            <v>983</v>
          </cell>
          <cell r="AS51">
            <v>5902410.2458449136</v>
          </cell>
          <cell r="AT51">
            <v>2956203.3399</v>
          </cell>
          <cell r="AV51">
            <v>2946206.9059449136</v>
          </cell>
          <cell r="AW51">
            <v>178775.68594491389</v>
          </cell>
          <cell r="AX51">
            <v>2767431.2199999997</v>
          </cell>
        </row>
        <row r="52">
          <cell r="A52" t="str">
            <v>100700920A</v>
          </cell>
          <cell r="E52" t="str">
            <v>010</v>
          </cell>
          <cell r="F52" t="str">
            <v>MCCURTAIN MEM HSP</v>
          </cell>
          <cell r="G52" t="str">
            <v>IDABEL,OK 74745-7300</v>
          </cell>
          <cell r="H52" t="str">
            <v>74745</v>
          </cell>
          <cell r="I52" t="str">
            <v>Private</v>
          </cell>
          <cell r="J52" t="str">
            <v>Yes</v>
          </cell>
          <cell r="K52">
            <v>370048</v>
          </cell>
          <cell r="L52">
            <v>42916</v>
          </cell>
          <cell r="M52">
            <v>0.77239999999999998</v>
          </cell>
          <cell r="N52">
            <v>0.77239999999999998</v>
          </cell>
          <cell r="O52">
            <v>0.77239999999999998</v>
          </cell>
          <cell r="P52">
            <v>1234</v>
          </cell>
          <cell r="Q52">
            <v>985709.33</v>
          </cell>
          <cell r="R52">
            <v>68809.53</v>
          </cell>
          <cell r="S52">
            <v>0</v>
          </cell>
          <cell r="T52">
            <v>0</v>
          </cell>
          <cell r="U52">
            <v>0</v>
          </cell>
          <cell r="V52">
            <v>35218.269999999997</v>
          </cell>
          <cell r="X52">
            <v>0</v>
          </cell>
          <cell r="Y52">
            <v>0</v>
          </cell>
          <cell r="Z52">
            <v>57294</v>
          </cell>
          <cell r="AA52">
            <v>336975</v>
          </cell>
          <cell r="AB52">
            <v>0</v>
          </cell>
          <cell r="AC52">
            <v>1836939</v>
          </cell>
          <cell r="AD52">
            <v>150622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66344</v>
          </cell>
          <cell r="AJ52">
            <v>2304052</v>
          </cell>
          <cell r="AK52">
            <v>627738.34499999997</v>
          </cell>
          <cell r="AL52">
            <v>4786.1788280000001</v>
          </cell>
          <cell r="AM52">
            <v>342.3416000000002</v>
          </cell>
          <cell r="AN52">
            <v>0.66863593750000039</v>
          </cell>
          <cell r="AO52">
            <v>1443.0766551724137</v>
          </cell>
          <cell r="AP52">
            <v>4643.2878228748468</v>
          </cell>
          <cell r="AQ52">
            <v>435</v>
          </cell>
          <cell r="AR52">
            <v>512</v>
          </cell>
          <cell r="AS52">
            <v>2377363.3653119216</v>
          </cell>
          <cell r="AT52">
            <v>1122429.2438999999</v>
          </cell>
          <cell r="AV52">
            <v>1254934.1214119217</v>
          </cell>
          <cell r="AW52">
            <v>282768.78141192161</v>
          </cell>
          <cell r="AX52">
            <v>972165.34000000008</v>
          </cell>
        </row>
        <row r="53">
          <cell r="A53" t="str">
            <v>100700030A</v>
          </cell>
          <cell r="B53" t="str">
            <v>100700030I</v>
          </cell>
          <cell r="E53" t="str">
            <v>010</v>
          </cell>
          <cell r="F53" t="str">
            <v>MEMORIAL HOSPITAL</v>
          </cell>
          <cell r="G53" t="str">
            <v>STILWELL,OK 74960-</v>
          </cell>
          <cell r="H53" t="str">
            <v>74960</v>
          </cell>
          <cell r="I53" t="str">
            <v>Private</v>
          </cell>
          <cell r="J53" t="str">
            <v>Yes</v>
          </cell>
          <cell r="K53">
            <v>370178</v>
          </cell>
          <cell r="L53">
            <v>42916</v>
          </cell>
          <cell r="M53">
            <v>0.77239999999999998</v>
          </cell>
          <cell r="N53">
            <v>0.77239999999999998</v>
          </cell>
          <cell r="O53">
            <v>0.77239999999999998</v>
          </cell>
          <cell r="P53">
            <v>1052</v>
          </cell>
          <cell r="Q53">
            <v>992657.05999999994</v>
          </cell>
          <cell r="R53">
            <v>104191.82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8934</v>
          </cell>
          <cell r="Y53">
            <v>0</v>
          </cell>
          <cell r="Z53">
            <v>107241</v>
          </cell>
          <cell r="AA53">
            <v>310472</v>
          </cell>
          <cell r="AB53">
            <v>0</v>
          </cell>
          <cell r="AC53">
            <v>0</v>
          </cell>
          <cell r="AD53">
            <v>284453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125748</v>
          </cell>
          <cell r="AJ53">
            <v>4001320</v>
          </cell>
          <cell r="AK53">
            <v>859442.89599999995</v>
          </cell>
          <cell r="AL53">
            <v>4786.1788280000001</v>
          </cell>
          <cell r="AM53">
            <v>301.0086</v>
          </cell>
          <cell r="AN53">
            <v>0.87757609329446062</v>
          </cell>
          <cell r="AO53">
            <v>1055.8266535626535</v>
          </cell>
          <cell r="AP53">
            <v>5256.0627712475534</v>
          </cell>
          <cell r="AQ53">
            <v>814</v>
          </cell>
          <cell r="AR53">
            <v>343</v>
          </cell>
          <cell r="AS53">
            <v>1802829.5305379108</v>
          </cell>
          <cell r="AT53">
            <v>1129754.3463999999</v>
          </cell>
          <cell r="AV53">
            <v>673075.18413791084</v>
          </cell>
          <cell r="AW53">
            <v>-487938.25586208911</v>
          </cell>
          <cell r="AX53">
            <v>1161013.44</v>
          </cell>
        </row>
        <row r="54">
          <cell r="A54" t="str">
            <v>100699390A</v>
          </cell>
          <cell r="E54" t="str">
            <v>010</v>
          </cell>
          <cell r="F54" t="str">
            <v>MERCY HEALTH CENTER</v>
          </cell>
          <cell r="G54" t="str">
            <v>OKLAHOMA CITY,OK 73120-8362</v>
          </cell>
          <cell r="H54" t="str">
            <v>73120</v>
          </cell>
          <cell r="I54" t="str">
            <v>Private</v>
          </cell>
          <cell r="J54" t="str">
            <v>Yes</v>
          </cell>
          <cell r="K54">
            <v>370013</v>
          </cell>
          <cell r="L54">
            <v>42916</v>
          </cell>
          <cell r="M54">
            <v>0.8982</v>
          </cell>
          <cell r="N54">
            <v>0.8982</v>
          </cell>
          <cell r="O54">
            <v>0.8982</v>
          </cell>
          <cell r="P54">
            <v>17410</v>
          </cell>
          <cell r="Q54">
            <v>15251987.199999999</v>
          </cell>
          <cell r="R54">
            <v>3947239.07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X54">
            <v>3866741</v>
          </cell>
          <cell r="Y54">
            <v>0</v>
          </cell>
          <cell r="Z54">
            <v>1232911</v>
          </cell>
          <cell r="AA54">
            <v>2978266</v>
          </cell>
          <cell r="AB54">
            <v>0</v>
          </cell>
          <cell r="AC54">
            <v>0</v>
          </cell>
          <cell r="AD54">
            <v>4814845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392761</v>
          </cell>
          <cell r="AJ54">
            <v>62511068</v>
          </cell>
          <cell r="AK54">
            <v>13644233.147999998</v>
          </cell>
          <cell r="AL54">
            <v>5220.8140540000004</v>
          </cell>
          <cell r="AM54">
            <v>4151.9477000000425</v>
          </cell>
          <cell r="AN54">
            <v>1.16398870199048</v>
          </cell>
          <cell r="AO54">
            <v>2441.2655480407939</v>
          </cell>
          <cell r="AP54">
            <v>8518.2341220899107</v>
          </cell>
          <cell r="AQ54">
            <v>5589</v>
          </cell>
          <cell r="AR54">
            <v>3567</v>
          </cell>
          <cell r="AS54">
            <v>30384541.113494713</v>
          </cell>
          <cell r="AT54">
            <v>19775203.0581</v>
          </cell>
          <cell r="AV54">
            <v>10609338.055394713</v>
          </cell>
          <cell r="AW54">
            <v>-4040291.3746052869</v>
          </cell>
          <cell r="AX54">
            <v>14649629.43</v>
          </cell>
        </row>
        <row r="55">
          <cell r="A55" t="str">
            <v>200509290A</v>
          </cell>
          <cell r="B55" t="str">
            <v>200509290D</v>
          </cell>
          <cell r="C55" t="str">
            <v>200509290E</v>
          </cell>
          <cell r="E55" t="str">
            <v>010</v>
          </cell>
          <cell r="F55" t="str">
            <v>MERCY HOSPITAL ADA, INC.</v>
          </cell>
          <cell r="G55" t="str">
            <v>ADA,OK 74820-4610</v>
          </cell>
          <cell r="H55" t="str">
            <v>74820</v>
          </cell>
          <cell r="I55" t="str">
            <v>Private</v>
          </cell>
          <cell r="J55" t="str">
            <v>Yes</v>
          </cell>
          <cell r="K55">
            <v>370020</v>
          </cell>
          <cell r="L55">
            <v>42916</v>
          </cell>
          <cell r="M55">
            <v>0.8849999999999999</v>
          </cell>
          <cell r="N55">
            <v>0.8849999999999999</v>
          </cell>
          <cell r="O55">
            <v>0.8849999999999999</v>
          </cell>
          <cell r="P55">
            <v>5900</v>
          </cell>
          <cell r="Q55">
            <v>3961510.53</v>
          </cell>
          <cell r="R55">
            <v>334132.55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X55">
            <v>290520</v>
          </cell>
          <cell r="Y55">
            <v>0</v>
          </cell>
          <cell r="Z55">
            <v>371170</v>
          </cell>
          <cell r="AA55">
            <v>681322</v>
          </cell>
          <cell r="AB55">
            <v>0</v>
          </cell>
          <cell r="AC55">
            <v>10569738</v>
          </cell>
          <cell r="AD55">
            <v>828710</v>
          </cell>
          <cell r="AE55">
            <v>0</v>
          </cell>
          <cell r="AF55">
            <v>0</v>
          </cell>
          <cell r="AG55">
            <v>0</v>
          </cell>
          <cell r="AH55">
            <v>14781</v>
          </cell>
          <cell r="AI55">
            <v>207445</v>
          </cell>
          <cell r="AJ55">
            <v>11155828</v>
          </cell>
          <cell r="AK55">
            <v>2458584.5959999999</v>
          </cell>
          <cell r="AL55">
            <v>5175.2084500000001</v>
          </cell>
          <cell r="AM55">
            <v>1232.3425199999999</v>
          </cell>
          <cell r="AN55">
            <v>1.0452438676844784</v>
          </cell>
          <cell r="AO55">
            <v>1935.8933826771654</v>
          </cell>
          <cell r="AP55">
            <v>7345.2482790285603</v>
          </cell>
          <cell r="AQ55">
            <v>1270</v>
          </cell>
          <cell r="AR55">
            <v>1179</v>
          </cell>
          <cell r="AS55">
            <v>8660047.7209746726</v>
          </cell>
          <cell r="AT55">
            <v>4424512.3723999998</v>
          </cell>
          <cell r="AV55">
            <v>4235535.3485746728</v>
          </cell>
          <cell r="AW55">
            <v>478705.11857467284</v>
          </cell>
          <cell r="AX55">
            <v>3756830.23</v>
          </cell>
        </row>
        <row r="56">
          <cell r="A56" t="str">
            <v>100262320C</v>
          </cell>
          <cell r="B56" t="str">
            <v>100262320G</v>
          </cell>
          <cell r="E56" t="str">
            <v>010</v>
          </cell>
          <cell r="F56" t="str">
            <v>MERCY HOSPITAL ARDMORE</v>
          </cell>
          <cell r="G56" t="str">
            <v>ARDMORE,OK 73401-</v>
          </cell>
          <cell r="H56" t="str">
            <v>73401</v>
          </cell>
          <cell r="I56" t="str">
            <v>Private</v>
          </cell>
          <cell r="J56" t="str">
            <v>Yes</v>
          </cell>
          <cell r="K56">
            <v>370047</v>
          </cell>
          <cell r="L56">
            <v>42916</v>
          </cell>
          <cell r="M56">
            <v>0.8849999999999999</v>
          </cell>
          <cell r="N56">
            <v>0.8849999999999999</v>
          </cell>
          <cell r="O56">
            <v>0.8849999999999999</v>
          </cell>
          <cell r="P56">
            <v>4850</v>
          </cell>
          <cell r="Q56">
            <v>6399721.6900000004</v>
          </cell>
          <cell r="R56">
            <v>522288.88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929891</v>
          </cell>
          <cell r="Y56">
            <v>0</v>
          </cell>
          <cell r="Z56">
            <v>634549</v>
          </cell>
          <cell r="AA56">
            <v>1192141</v>
          </cell>
          <cell r="AB56">
            <v>0</v>
          </cell>
          <cell r="AC56">
            <v>30498850</v>
          </cell>
          <cell r="AD56">
            <v>1960990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495036</v>
          </cell>
          <cell r="AJ56">
            <v>26838096</v>
          </cell>
          <cell r="AK56">
            <v>9112941.7469999995</v>
          </cell>
          <cell r="AL56">
            <v>5175.2084500000001</v>
          </cell>
          <cell r="AM56">
            <v>1668.2437200000036</v>
          </cell>
          <cell r="AN56">
            <v>0.95656176605504795</v>
          </cell>
          <cell r="AO56">
            <v>3074.5417499999999</v>
          </cell>
          <cell r="AP56">
            <v>8024.9482846350074</v>
          </cell>
          <cell r="AQ56">
            <v>2964</v>
          </cell>
          <cell r="AR56">
            <v>1744</v>
          </cell>
          <cell r="AS56">
            <v>13995509.808403453</v>
          </cell>
          <cell r="AT56">
            <v>7129670.8871000009</v>
          </cell>
          <cell r="AV56">
            <v>6865838.921303452</v>
          </cell>
          <cell r="AW56">
            <v>496810.22130345181</v>
          </cell>
          <cell r="AX56">
            <v>6369028.7000000002</v>
          </cell>
        </row>
        <row r="57">
          <cell r="A57" t="str">
            <v>200320810D</v>
          </cell>
          <cell r="E57" t="str">
            <v>010</v>
          </cell>
          <cell r="F57" t="str">
            <v>MERCY HOSPITAL EL RENO INC</v>
          </cell>
          <cell r="G57" t="str">
            <v>EL RENO,OK 73036-2109</v>
          </cell>
          <cell r="H57" t="str">
            <v>73036</v>
          </cell>
          <cell r="I57" t="str">
            <v>Private</v>
          </cell>
          <cell r="J57" t="str">
            <v>Yes</v>
          </cell>
          <cell r="K57">
            <v>370011</v>
          </cell>
          <cell r="L57">
            <v>42916</v>
          </cell>
          <cell r="M57">
            <v>0.8982</v>
          </cell>
          <cell r="N57">
            <v>0.8982</v>
          </cell>
          <cell r="O57">
            <v>0.8982</v>
          </cell>
          <cell r="P57">
            <v>66</v>
          </cell>
          <cell r="Q57">
            <v>107762.42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12720</v>
          </cell>
          <cell r="AA57">
            <v>62396</v>
          </cell>
          <cell r="AB57">
            <v>0</v>
          </cell>
          <cell r="AC57">
            <v>0</v>
          </cell>
          <cell r="AD57">
            <v>74606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16049</v>
          </cell>
          <cell r="AJ57">
            <v>1006922</v>
          </cell>
          <cell r="AK57">
            <v>170246.81699999998</v>
          </cell>
          <cell r="AL57">
            <v>5220.8140540000004</v>
          </cell>
          <cell r="AM57">
            <v>30.949400000000004</v>
          </cell>
          <cell r="AN57">
            <v>1.1462740740740742</v>
          </cell>
          <cell r="AO57">
            <v>1150.316331081081</v>
          </cell>
          <cell r="AP57">
            <v>7134.8001267428444</v>
          </cell>
          <cell r="AQ57">
            <v>148</v>
          </cell>
          <cell r="AR57">
            <v>27</v>
          </cell>
          <cell r="AS57">
            <v>192639.6034220568</v>
          </cell>
          <cell r="AT57">
            <v>110995.2926</v>
          </cell>
          <cell r="AV57">
            <v>81644.310822056796</v>
          </cell>
          <cell r="AW57">
            <v>-152783.87917794322</v>
          </cell>
          <cell r="AX57">
            <v>234428.19</v>
          </cell>
        </row>
        <row r="58">
          <cell r="A58" t="str">
            <v>100700490A</v>
          </cell>
          <cell r="B58" t="str">
            <v>100700490I</v>
          </cell>
          <cell r="E58" t="str">
            <v>010</v>
          </cell>
          <cell r="F58" t="str">
            <v>MIDWEST REGIONAL MEDICAL</v>
          </cell>
          <cell r="G58" t="str">
            <v>MIDWEST CITY,OK 73110-</v>
          </cell>
          <cell r="H58" t="str">
            <v>73110</v>
          </cell>
          <cell r="I58" t="str">
            <v>Private</v>
          </cell>
          <cell r="J58" t="str">
            <v>Yes</v>
          </cell>
          <cell r="K58">
            <v>370094</v>
          </cell>
          <cell r="L58">
            <v>42916</v>
          </cell>
          <cell r="M58">
            <v>0.8982</v>
          </cell>
          <cell r="N58">
            <v>0.8982</v>
          </cell>
          <cell r="O58">
            <v>0.8982</v>
          </cell>
          <cell r="P58">
            <v>9986</v>
          </cell>
          <cell r="Q58">
            <v>7939245.71</v>
          </cell>
          <cell r="R58">
            <v>506180.12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1303814</v>
          </cell>
          <cell r="Y58">
            <v>0</v>
          </cell>
          <cell r="Z58">
            <v>737216</v>
          </cell>
          <cell r="AA58">
            <v>1356579</v>
          </cell>
          <cell r="AB58">
            <v>0</v>
          </cell>
          <cell r="AC58">
            <v>0</v>
          </cell>
          <cell r="AD58">
            <v>2368444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143649</v>
          </cell>
          <cell r="AJ58">
            <v>28261540</v>
          </cell>
          <cell r="AK58">
            <v>6069263.9539999999</v>
          </cell>
          <cell r="AL58">
            <v>5220.8140540000004</v>
          </cell>
          <cell r="AM58">
            <v>2371.4355000000114</v>
          </cell>
          <cell r="AN58">
            <v>1.0963640776699082</v>
          </cell>
          <cell r="AO58">
            <v>1892.5051306516993</v>
          </cell>
          <cell r="AP58">
            <v>7616.4181156515042</v>
          </cell>
          <cell r="AQ58">
            <v>3207</v>
          </cell>
          <cell r="AR58">
            <v>2163</v>
          </cell>
          <cell r="AS58">
            <v>16474312.384154204</v>
          </cell>
          <cell r="AT58">
            <v>8698788.6049000006</v>
          </cell>
          <cell r="AV58">
            <v>7775523.7792542037</v>
          </cell>
          <cell r="AW58">
            <v>1026029.8292542035</v>
          </cell>
          <cell r="AX58">
            <v>6749493.9500000002</v>
          </cell>
        </row>
        <row r="59">
          <cell r="A59" t="str">
            <v>100699360A</v>
          </cell>
          <cell r="E59" t="str">
            <v>010</v>
          </cell>
          <cell r="F59" t="str">
            <v>NEWMAN MEMORIAL HSP</v>
          </cell>
          <cell r="G59" t="str">
            <v>SHATTUCK,OK 73858-</v>
          </cell>
          <cell r="H59" t="str">
            <v>73858</v>
          </cell>
          <cell r="I59" t="str">
            <v>Private</v>
          </cell>
          <cell r="J59" t="str">
            <v>Yes</v>
          </cell>
          <cell r="K59">
            <v>370007</v>
          </cell>
          <cell r="L59">
            <v>43100</v>
          </cell>
          <cell r="M59" t="e">
            <v>#N/A</v>
          </cell>
          <cell r="N59" t="e">
            <v>#N/A</v>
          </cell>
          <cell r="O59">
            <v>0.8849999999999999</v>
          </cell>
          <cell r="P59">
            <v>46</v>
          </cell>
          <cell r="Q59">
            <v>54148.65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1198</v>
          </cell>
          <cell r="AA59">
            <v>13542</v>
          </cell>
          <cell r="AB59">
            <v>0</v>
          </cell>
          <cell r="AC59">
            <v>124268</v>
          </cell>
          <cell r="AD59">
            <v>8765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126964</v>
          </cell>
          <cell r="AK59">
            <v>24139.634999999998</v>
          </cell>
          <cell r="AL59">
            <v>5175.2084500000001</v>
          </cell>
          <cell r="AM59">
            <v>13.709000000000001</v>
          </cell>
          <cell r="AN59">
            <v>1.2462727272727274</v>
          </cell>
          <cell r="AO59">
            <v>965.58539999999994</v>
          </cell>
          <cell r="AP59">
            <v>7415.3065491863645</v>
          </cell>
          <cell r="AQ59">
            <v>25</v>
          </cell>
          <cell r="AR59">
            <v>11</v>
          </cell>
          <cell r="AS59">
            <v>81568.37204105001</v>
          </cell>
          <cell r="AT59">
            <v>55773.109500000006</v>
          </cell>
          <cell r="AV59">
            <v>25795.262541050004</v>
          </cell>
          <cell r="AW59">
            <v>25795.262541050004</v>
          </cell>
          <cell r="AX59">
            <v>0</v>
          </cell>
        </row>
        <row r="60">
          <cell r="A60" t="str">
            <v>200035670C</v>
          </cell>
          <cell r="E60" t="str">
            <v>010</v>
          </cell>
          <cell r="F60" t="str">
            <v>NORTHWEST SURGICAL HOSPITAL</v>
          </cell>
          <cell r="G60" t="str">
            <v>OKLAHOMA CITY,OK 73120-4419</v>
          </cell>
          <cell r="H60" t="str">
            <v>73120</v>
          </cell>
          <cell r="I60" t="str">
            <v>Private</v>
          </cell>
          <cell r="J60" t="str">
            <v>Yes</v>
          </cell>
          <cell r="K60">
            <v>370192</v>
          </cell>
          <cell r="L60">
            <v>43100</v>
          </cell>
          <cell r="M60">
            <v>0.8982</v>
          </cell>
          <cell r="N60">
            <v>0.8982</v>
          </cell>
          <cell r="O60">
            <v>0.8982</v>
          </cell>
          <cell r="P60">
            <v>8</v>
          </cell>
          <cell r="Q60">
            <v>38190.11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15614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31116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392870</v>
          </cell>
          <cell r="AK60">
            <v>47991.71</v>
          </cell>
          <cell r="AL60">
            <v>5220.8140540000004</v>
          </cell>
          <cell r="AM60">
            <v>8.2181999999999995</v>
          </cell>
          <cell r="AN60">
            <v>2.0545499999999999</v>
          </cell>
          <cell r="AO60">
            <v>2399.5855000000001</v>
          </cell>
          <cell r="AP60">
            <v>13126.009014645701</v>
          </cell>
          <cell r="AQ60">
            <v>20</v>
          </cell>
          <cell r="AR60">
            <v>4</v>
          </cell>
          <cell r="AS60">
            <v>52504.036058582802</v>
          </cell>
          <cell r="AT60">
            <v>39335.813300000002</v>
          </cell>
          <cell r="AV60">
            <v>13168.2227585828</v>
          </cell>
          <cell r="AW60">
            <v>13168.2227585828</v>
          </cell>
          <cell r="AX60">
            <v>0</v>
          </cell>
        </row>
        <row r="61">
          <cell r="A61" t="str">
            <v>200280620A</v>
          </cell>
          <cell r="E61" t="str">
            <v>010</v>
          </cell>
          <cell r="F61" t="str">
            <v>OKLAHOMA HEART HOSPITAL</v>
          </cell>
          <cell r="G61" t="str">
            <v>OKLAHOMA CITY,OK 73135-2610</v>
          </cell>
          <cell r="H61" t="str">
            <v>73135</v>
          </cell>
          <cell r="I61" t="str">
            <v>Private</v>
          </cell>
          <cell r="J61" t="str">
            <v>Yes</v>
          </cell>
          <cell r="K61">
            <v>370234</v>
          </cell>
          <cell r="L61">
            <v>43100</v>
          </cell>
          <cell r="M61">
            <v>0.8982</v>
          </cell>
          <cell r="N61">
            <v>0.8982</v>
          </cell>
          <cell r="O61">
            <v>0.8982</v>
          </cell>
          <cell r="P61">
            <v>1042</v>
          </cell>
          <cell r="Q61">
            <v>2754235.89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X61">
            <v>589300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2325111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94622</v>
          </cell>
          <cell r="AJ61">
            <v>27843337</v>
          </cell>
          <cell r="AK61">
            <v>3090276.8909999998</v>
          </cell>
          <cell r="AL61">
            <v>5220.8140540000004</v>
          </cell>
          <cell r="AM61">
            <v>577.97356000000036</v>
          </cell>
          <cell r="AN61">
            <v>2.3982305394190888</v>
          </cell>
          <cell r="AO61">
            <v>1551.3438207831325</v>
          </cell>
          <cell r="AP61">
            <v>14072.059525714314</v>
          </cell>
          <cell r="AQ61">
            <v>1992</v>
          </cell>
          <cell r="AR61">
            <v>241</v>
          </cell>
          <cell r="AS61">
            <v>3391366.3456971496</v>
          </cell>
          <cell r="AT61">
            <v>2836862.9667000002</v>
          </cell>
          <cell r="AV61">
            <v>554503.37899714941</v>
          </cell>
          <cell r="AW61">
            <v>554503.37899714941</v>
          </cell>
          <cell r="AX61">
            <v>0</v>
          </cell>
        </row>
        <row r="62">
          <cell r="A62" t="str">
            <v>200242900A</v>
          </cell>
          <cell r="E62" t="str">
            <v>010</v>
          </cell>
          <cell r="F62" t="str">
            <v>OKLAHOMA STATE UNIVERSITY MEDICAL TRUST</v>
          </cell>
          <cell r="G62" t="str">
            <v>TULSA,OK 74127-</v>
          </cell>
          <cell r="H62" t="str">
            <v>74127</v>
          </cell>
          <cell r="I62" t="str">
            <v>Private</v>
          </cell>
          <cell r="J62" t="str">
            <v>Yes</v>
          </cell>
          <cell r="K62">
            <v>370078</v>
          </cell>
          <cell r="L62">
            <v>42916</v>
          </cell>
          <cell r="M62">
            <v>0.8849999999999999</v>
          </cell>
          <cell r="N62">
            <v>0.8849999999999999</v>
          </cell>
          <cell r="O62">
            <v>0.8849999999999999</v>
          </cell>
          <cell r="P62">
            <v>5946</v>
          </cell>
          <cell r="Q62">
            <v>9129894.7899999991</v>
          </cell>
          <cell r="R62">
            <v>168921.24</v>
          </cell>
          <cell r="S62">
            <v>141305</v>
          </cell>
          <cell r="T62">
            <v>17006601</v>
          </cell>
          <cell r="U62">
            <v>0</v>
          </cell>
          <cell r="V62">
            <v>0</v>
          </cell>
          <cell r="X62">
            <v>1246399</v>
          </cell>
          <cell r="Y62">
            <v>5799595</v>
          </cell>
          <cell r="Z62">
            <v>1226328</v>
          </cell>
          <cell r="AA62">
            <v>1898793</v>
          </cell>
          <cell r="AB62">
            <v>0</v>
          </cell>
          <cell r="AC62">
            <v>0</v>
          </cell>
          <cell r="AD62">
            <v>2830172</v>
          </cell>
          <cell r="AE62">
            <v>3496710</v>
          </cell>
          <cell r="AF62">
            <v>0</v>
          </cell>
          <cell r="AG62">
            <v>0</v>
          </cell>
          <cell r="AH62">
            <v>121123</v>
          </cell>
          <cell r="AI62">
            <v>240139</v>
          </cell>
          <cell r="AJ62">
            <v>32297007</v>
          </cell>
          <cell r="AK62">
            <v>17314458.992999997</v>
          </cell>
          <cell r="AL62">
            <v>5175.2084500000001</v>
          </cell>
          <cell r="AM62">
            <v>2015.0823000000019</v>
          </cell>
          <cell r="AN62">
            <v>1.38684260151411</v>
          </cell>
          <cell r="AO62">
            <v>7330.4229436917849</v>
          </cell>
          <cell r="AP62">
            <v>14507.62249386759</v>
          </cell>
          <cell r="AQ62">
            <v>2362</v>
          </cell>
          <cell r="AR62">
            <v>1453</v>
          </cell>
          <cell r="AS62">
            <v>21079575.483589608</v>
          </cell>
          <cell r="AT62">
            <v>27240123.690900002</v>
          </cell>
          <cell r="AV62">
            <v>-6160548.2073103935</v>
          </cell>
          <cell r="AW62">
            <v>-18477407.277310394</v>
          </cell>
          <cell r="AX62">
            <v>12316859.07</v>
          </cell>
        </row>
        <row r="63">
          <cell r="A63" t="str">
            <v>200752850A</v>
          </cell>
          <cell r="B63" t="str">
            <v>100689210U</v>
          </cell>
          <cell r="E63" t="str">
            <v>010</v>
          </cell>
          <cell r="F63" t="str">
            <v>OU MEDICINE</v>
          </cell>
          <cell r="G63" t="str">
            <v>OKLAHOMA CITY,OK 73104-5047</v>
          </cell>
          <cell r="H63" t="str">
            <v>73104</v>
          </cell>
          <cell r="I63" t="str">
            <v>Private</v>
          </cell>
          <cell r="J63" t="str">
            <v>Yes</v>
          </cell>
          <cell r="K63">
            <v>370093</v>
          </cell>
          <cell r="L63">
            <v>42978</v>
          </cell>
          <cell r="M63">
            <v>0.8982</v>
          </cell>
          <cell r="N63">
            <v>0.8982</v>
          </cell>
          <cell r="O63">
            <v>0.8982</v>
          </cell>
          <cell r="P63">
            <v>80131</v>
          </cell>
          <cell r="Q63">
            <v>98091515.359999999</v>
          </cell>
          <cell r="R63">
            <v>6929129.8400000008</v>
          </cell>
          <cell r="S63">
            <v>3198169</v>
          </cell>
          <cell r="T63">
            <v>17006601</v>
          </cell>
          <cell r="U63">
            <v>108515759</v>
          </cell>
          <cell r="V63">
            <v>36560.6</v>
          </cell>
          <cell r="X63">
            <v>4099656</v>
          </cell>
          <cell r="Y63">
            <v>14088308</v>
          </cell>
          <cell r="Z63">
            <v>5220252</v>
          </cell>
          <cell r="AA63">
            <v>14301970</v>
          </cell>
          <cell r="AB63">
            <v>0</v>
          </cell>
          <cell r="AC63">
            <v>0</v>
          </cell>
          <cell r="AD63">
            <v>7895126</v>
          </cell>
          <cell r="AE63">
            <v>5013548</v>
          </cell>
          <cell r="AF63">
            <v>3078918</v>
          </cell>
          <cell r="AG63">
            <v>83178</v>
          </cell>
          <cell r="AH63">
            <v>570</v>
          </cell>
          <cell r="AI63">
            <v>1071470</v>
          </cell>
          <cell r="AJ63">
            <v>105837442</v>
          </cell>
          <cell r="AK63">
            <v>56334026.891999997</v>
          </cell>
          <cell r="AL63">
            <v>5220.8140540000004</v>
          </cell>
          <cell r="AM63">
            <v>19955.975739999874</v>
          </cell>
          <cell r="AN63">
            <v>1.4849301093831293</v>
          </cell>
          <cell r="AO63">
            <v>8654.7898128744819</v>
          </cell>
          <cell r="AP63">
            <v>16407.33379714968</v>
          </cell>
          <cell r="AQ63">
            <v>6509</v>
          </cell>
          <cell r="AR63">
            <v>13439</v>
          </cell>
          <cell r="AS63">
            <v>220498158.89989457</v>
          </cell>
          <cell r="AT63">
            <v>240791066.84399998</v>
          </cell>
          <cell r="AV63">
            <v>0</v>
          </cell>
          <cell r="AW63">
            <v>0</v>
          </cell>
          <cell r="AX63">
            <v>0</v>
          </cell>
        </row>
        <row r="64">
          <cell r="A64" t="str">
            <v>100699570A</v>
          </cell>
          <cell r="B64" t="str">
            <v>100699570N</v>
          </cell>
          <cell r="E64" t="str">
            <v>010</v>
          </cell>
          <cell r="F64" t="str">
            <v>SAINT FRANCIS HOSPITAL</v>
          </cell>
          <cell r="G64" t="str">
            <v>TULSA,OK 74136-0001</v>
          </cell>
          <cell r="H64" t="str">
            <v>74136</v>
          </cell>
          <cell r="I64" t="str">
            <v>Private</v>
          </cell>
          <cell r="J64" t="str">
            <v>Yes</v>
          </cell>
          <cell r="K64">
            <v>370091</v>
          </cell>
          <cell r="L64">
            <v>42916</v>
          </cell>
          <cell r="M64">
            <v>0.83299999999999996</v>
          </cell>
          <cell r="N64">
            <v>0.83299999999999996</v>
          </cell>
          <cell r="O64">
            <v>0.83299999999999996</v>
          </cell>
          <cell r="P64">
            <v>52353</v>
          </cell>
          <cell r="Q64">
            <v>55876300.359999999</v>
          </cell>
          <cell r="R64">
            <v>1135590.52</v>
          </cell>
          <cell r="S64">
            <v>355146</v>
          </cell>
          <cell r="T64">
            <v>0</v>
          </cell>
          <cell r="U64">
            <v>0</v>
          </cell>
          <cell r="V64">
            <v>371448.16000000003</v>
          </cell>
          <cell r="X64">
            <v>7242222</v>
          </cell>
          <cell r="Y64">
            <v>2741208</v>
          </cell>
          <cell r="Z64">
            <v>3719486</v>
          </cell>
          <cell r="AA64">
            <v>9821403</v>
          </cell>
          <cell r="AB64">
            <v>0</v>
          </cell>
          <cell r="AC64">
            <v>0</v>
          </cell>
          <cell r="AD64">
            <v>9918314</v>
          </cell>
          <cell r="AE64">
            <v>1137462</v>
          </cell>
          <cell r="AF64">
            <v>1130649</v>
          </cell>
          <cell r="AG64">
            <v>0</v>
          </cell>
          <cell r="AH64">
            <v>105551</v>
          </cell>
          <cell r="AI64">
            <v>912874</v>
          </cell>
          <cell r="AJ64">
            <v>133976757</v>
          </cell>
          <cell r="AK64">
            <v>37720856.562999994</v>
          </cell>
          <cell r="AL64">
            <v>4995.550009999999</v>
          </cell>
          <cell r="AM64">
            <v>14184.168739999814</v>
          </cell>
          <cell r="AN64">
            <v>1.3168850376009482</v>
          </cell>
          <cell r="AO64">
            <v>3018.1514292686825</v>
          </cell>
          <cell r="AP64">
            <v>9596.7164920249488</v>
          </cell>
          <cell r="AQ64">
            <v>12498</v>
          </cell>
          <cell r="AR64">
            <v>10771</v>
          </cell>
          <cell r="AS64">
            <v>103366233.33560072</v>
          </cell>
          <cell r="AT64">
            <v>59470639.591200002</v>
          </cell>
          <cell r="AV64">
            <v>43895593.744400717</v>
          </cell>
          <cell r="AW64">
            <v>-11406555.515599288</v>
          </cell>
          <cell r="AX64">
            <v>55302149.260000005</v>
          </cell>
        </row>
        <row r="65">
          <cell r="A65" t="str">
            <v>200700900A</v>
          </cell>
          <cell r="B65" t="str">
            <v>100700630A</v>
          </cell>
          <cell r="C65" t="str">
            <v>100700630H</v>
          </cell>
          <cell r="D65" t="str">
            <v>200700900B</v>
          </cell>
          <cell r="E65" t="str">
            <v>010</v>
          </cell>
          <cell r="F65" t="str">
            <v>SAINT FRANCIS HOSPITAL MUSKOGEE INC</v>
          </cell>
          <cell r="G65" t="str">
            <v>MUSKOGEE,OK 74401-5075</v>
          </cell>
          <cell r="H65" t="str">
            <v>74401</v>
          </cell>
          <cell r="I65" t="str">
            <v>Private</v>
          </cell>
          <cell r="J65" t="str">
            <v>Yes</v>
          </cell>
          <cell r="K65">
            <v>370025</v>
          </cell>
          <cell r="L65">
            <v>42643</v>
          </cell>
          <cell r="M65">
            <v>0.83299999999999996</v>
          </cell>
          <cell r="N65">
            <v>0.83299999999999996</v>
          </cell>
          <cell r="O65">
            <v>0.83299999999999996</v>
          </cell>
          <cell r="P65">
            <v>8995</v>
          </cell>
          <cell r="Q65">
            <v>8313988.9000000004</v>
          </cell>
          <cell r="R65">
            <v>346139.63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X65">
            <v>547354</v>
          </cell>
          <cell r="Y65">
            <v>0</v>
          </cell>
          <cell r="Z65">
            <v>864806</v>
          </cell>
          <cell r="AA65">
            <v>1482331</v>
          </cell>
          <cell r="AB65">
            <v>0</v>
          </cell>
          <cell r="AC65">
            <v>0</v>
          </cell>
          <cell r="AD65">
            <v>2194846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630514</v>
          </cell>
          <cell r="AJ65">
            <v>28015937</v>
          </cell>
          <cell r="AK65">
            <v>5874286.977</v>
          </cell>
          <cell r="AL65">
            <v>4995.550009999999</v>
          </cell>
          <cell r="AM65">
            <v>2437.0336800000023</v>
          </cell>
          <cell r="AN65">
            <v>1.1940390396864293</v>
          </cell>
          <cell r="AO65">
            <v>1621.8351675869685</v>
          </cell>
          <cell r="AP65">
            <v>7586.7169042329006</v>
          </cell>
          <cell r="AQ65">
            <v>3622</v>
          </cell>
          <cell r="AR65">
            <v>2041</v>
          </cell>
          <cell r="AS65">
            <v>15484489.201539351</v>
          </cell>
          <cell r="AT65">
            <v>8919932.385900002</v>
          </cell>
          <cell r="AV65">
            <v>6564556.8156393487</v>
          </cell>
          <cell r="AW65">
            <v>-1313473.0043606507</v>
          </cell>
          <cell r="AX65">
            <v>7878029.8199999994</v>
          </cell>
        </row>
        <row r="66">
          <cell r="A66" t="str">
            <v>100700450A</v>
          </cell>
          <cell r="E66" t="str">
            <v>014</v>
          </cell>
          <cell r="F66" t="str">
            <v>SEILING MUNICIPAL HOSPITAL</v>
          </cell>
          <cell r="G66" t="str">
            <v>SEILING,OK 73663-</v>
          </cell>
          <cell r="H66" t="str">
            <v>73663</v>
          </cell>
          <cell r="I66" t="str">
            <v>Private</v>
          </cell>
          <cell r="J66" t="str">
            <v>Yes</v>
          </cell>
          <cell r="K66">
            <v>371332</v>
          </cell>
          <cell r="L66">
            <v>42916</v>
          </cell>
          <cell r="M66" t="e">
            <v>#N/A</v>
          </cell>
          <cell r="N66">
            <v>0.77239999999999998</v>
          </cell>
          <cell r="O66">
            <v>0.77239999999999998</v>
          </cell>
          <cell r="P66">
            <v>27</v>
          </cell>
          <cell r="Q66">
            <v>15695.56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4786.1788280000001</v>
          </cell>
          <cell r="AM66">
            <v>3.8410000000000002</v>
          </cell>
          <cell r="AN66">
            <v>0.76819999999999999</v>
          </cell>
          <cell r="AO66">
            <v>0</v>
          </cell>
          <cell r="AP66">
            <v>3676.7425756696002</v>
          </cell>
          <cell r="AQ66">
            <v>128</v>
          </cell>
          <cell r="AR66">
            <v>5</v>
          </cell>
          <cell r="AS66">
            <v>18383.712878348</v>
          </cell>
          <cell r="AT66">
            <v>16166.426799999999</v>
          </cell>
          <cell r="AV66">
            <v>2217.286078348001</v>
          </cell>
          <cell r="AW66">
            <v>-13170.213921651999</v>
          </cell>
          <cell r="AX66">
            <v>15387.5</v>
          </cell>
        </row>
        <row r="67">
          <cell r="A67" t="str">
            <v>200196450C</v>
          </cell>
          <cell r="E67" t="str">
            <v>010</v>
          </cell>
          <cell r="F67" t="str">
            <v>SEMINOLE HMA LLC</v>
          </cell>
          <cell r="G67" t="str">
            <v>SEMINOLE,OK 74868-1917</v>
          </cell>
          <cell r="H67" t="str">
            <v>74868</v>
          </cell>
          <cell r="I67" t="str">
            <v>Private</v>
          </cell>
          <cell r="J67" t="str">
            <v>Yes</v>
          </cell>
          <cell r="K67">
            <v>370229</v>
          </cell>
          <cell r="L67">
            <v>42825</v>
          </cell>
          <cell r="M67">
            <v>0.8849999999999999</v>
          </cell>
          <cell r="N67">
            <v>0.8849999999999999</v>
          </cell>
          <cell r="O67">
            <v>0.8849999999999999</v>
          </cell>
          <cell r="P67">
            <v>127</v>
          </cell>
          <cell r="Q67">
            <v>213984.47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32559</v>
          </cell>
          <cell r="AA67">
            <v>55000</v>
          </cell>
          <cell r="AB67">
            <v>0</v>
          </cell>
          <cell r="AC67">
            <v>0</v>
          </cell>
          <cell r="AD67">
            <v>141916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35708</v>
          </cell>
          <cell r="AJ67">
            <v>1869171</v>
          </cell>
          <cell r="AK67">
            <v>272342.94099999999</v>
          </cell>
          <cell r="AL67">
            <v>5175.2084500000001</v>
          </cell>
          <cell r="AM67">
            <v>51.052500000000009</v>
          </cell>
          <cell r="AN67">
            <v>1.0418877551020409</v>
          </cell>
          <cell r="AO67">
            <v>756.50816944444443</v>
          </cell>
          <cell r="AP67">
            <v>6148.4944836000568</v>
          </cell>
          <cell r="AQ67">
            <v>360</v>
          </cell>
          <cell r="AR67">
            <v>49</v>
          </cell>
          <cell r="AS67">
            <v>301276.22969640279</v>
          </cell>
          <cell r="AT67">
            <v>220404.00410000002</v>
          </cell>
          <cell r="AV67">
            <v>80872.225596402772</v>
          </cell>
          <cell r="AW67">
            <v>-190866.55440359726</v>
          </cell>
          <cell r="AX67">
            <v>271738.78000000003</v>
          </cell>
        </row>
        <row r="68">
          <cell r="A68" t="str">
            <v>100697950B</v>
          </cell>
          <cell r="B68" t="str">
            <v>100697950I</v>
          </cell>
          <cell r="C68" t="str">
            <v>100697950H</v>
          </cell>
          <cell r="E68" t="str">
            <v>010</v>
          </cell>
          <cell r="F68" t="str">
            <v>SOUTHWESTERN MEDICAL CENTER</v>
          </cell>
          <cell r="G68" t="str">
            <v>LAWTON,OK 73505-9635</v>
          </cell>
          <cell r="H68" t="str">
            <v>73505</v>
          </cell>
          <cell r="I68" t="str">
            <v>Private</v>
          </cell>
          <cell r="J68" t="str">
            <v>Yes</v>
          </cell>
          <cell r="K68">
            <v>370097</v>
          </cell>
          <cell r="L68">
            <v>43039</v>
          </cell>
          <cell r="M68">
            <v>0.77239999999999998</v>
          </cell>
          <cell r="N68">
            <v>0.77239999999999998</v>
          </cell>
          <cell r="O68">
            <v>0.77239999999999998</v>
          </cell>
          <cell r="P68">
            <v>4745</v>
          </cell>
          <cell r="Q68">
            <v>3472236.1</v>
          </cell>
          <cell r="R68">
            <v>490950.25999999995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X68">
            <v>77991</v>
          </cell>
          <cell r="Y68">
            <v>0</v>
          </cell>
          <cell r="Z68">
            <v>381901</v>
          </cell>
          <cell r="AA68">
            <v>2855495</v>
          </cell>
          <cell r="AB68">
            <v>0</v>
          </cell>
          <cell r="AC68">
            <v>0</v>
          </cell>
          <cell r="AD68">
            <v>929495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130328</v>
          </cell>
          <cell r="AJ68">
            <v>14157131</v>
          </cell>
          <cell r="AK68">
            <v>4493340.67</v>
          </cell>
          <cell r="AL68">
            <v>4786.1788280000001</v>
          </cell>
          <cell r="AM68">
            <v>1250.0458999999985</v>
          </cell>
          <cell r="AN68">
            <v>1.0008373899119283</v>
          </cell>
          <cell r="AO68">
            <v>3258.4051269035531</v>
          </cell>
          <cell r="AP68">
            <v>8048.5918527708054</v>
          </cell>
          <cell r="AQ68">
            <v>1379</v>
          </cell>
          <cell r="AR68">
            <v>1249</v>
          </cell>
          <cell r="AS68">
            <v>10052691.224110736</v>
          </cell>
          <cell r="AT68">
            <v>4082081.9507999998</v>
          </cell>
          <cell r="AV68">
            <v>5970609.2733107358</v>
          </cell>
          <cell r="AW68">
            <v>-890800.75668926351</v>
          </cell>
          <cell r="AX68">
            <v>6861410.0299999993</v>
          </cell>
        </row>
        <row r="69">
          <cell r="A69" t="str">
            <v>100699540A</v>
          </cell>
          <cell r="B69" t="str">
            <v>100699540T</v>
          </cell>
          <cell r="C69" t="str">
            <v>100699540U</v>
          </cell>
          <cell r="E69" t="str">
            <v>010</v>
          </cell>
          <cell r="F69" t="str">
            <v>ST ANTHONY HSP</v>
          </cell>
          <cell r="G69" t="str">
            <v>OKLAHOMA CITY,OK 73102-1036</v>
          </cell>
          <cell r="H69" t="str">
            <v>73102</v>
          </cell>
          <cell r="I69" t="str">
            <v>Private</v>
          </cell>
          <cell r="J69" t="str">
            <v>Yes</v>
          </cell>
          <cell r="K69">
            <v>370037</v>
          </cell>
          <cell r="L69">
            <v>42735</v>
          </cell>
          <cell r="M69">
            <v>0.8982</v>
          </cell>
          <cell r="N69">
            <v>0.8982</v>
          </cell>
          <cell r="O69">
            <v>0.8982</v>
          </cell>
          <cell r="P69">
            <v>19805</v>
          </cell>
          <cell r="Q69">
            <v>17322643.830000002</v>
          </cell>
          <cell r="R69">
            <v>732961.3</v>
          </cell>
          <cell r="S69">
            <v>514314</v>
          </cell>
          <cell r="T69">
            <v>0</v>
          </cell>
          <cell r="U69">
            <v>0</v>
          </cell>
          <cell r="V69">
            <v>0</v>
          </cell>
          <cell r="X69">
            <v>3207377</v>
          </cell>
          <cell r="Y69">
            <v>3422174</v>
          </cell>
          <cell r="Z69">
            <v>3044941</v>
          </cell>
          <cell r="AA69">
            <v>10537874</v>
          </cell>
          <cell r="AB69">
            <v>0</v>
          </cell>
          <cell r="AC69">
            <v>0</v>
          </cell>
          <cell r="AD69">
            <v>5886152</v>
          </cell>
          <cell r="AE69">
            <v>947580</v>
          </cell>
          <cell r="AF69">
            <v>0</v>
          </cell>
          <cell r="AG69">
            <v>0</v>
          </cell>
          <cell r="AH69">
            <v>0</v>
          </cell>
          <cell r="AI69">
            <v>1028924</v>
          </cell>
          <cell r="AJ69">
            <v>84215324</v>
          </cell>
          <cell r="AK69">
            <v>28833047.593999997</v>
          </cell>
          <cell r="AL69">
            <v>5220.8140540000004</v>
          </cell>
          <cell r="AM69">
            <v>5113.5889000000097</v>
          </cell>
          <cell r="AN69">
            <v>1.1978423284141508</v>
          </cell>
          <cell r="AO69">
            <v>4398.6342630053387</v>
          </cell>
          <cell r="AP69">
            <v>10652.346325666022</v>
          </cell>
          <cell r="AQ69">
            <v>6555</v>
          </cell>
          <cell r="AR69">
            <v>4269</v>
          </cell>
          <cell r="AS69">
            <v>45474866.464268245</v>
          </cell>
          <cell r="AT69">
            <v>19127016.703900002</v>
          </cell>
          <cell r="AV69">
            <v>26347849.760368243</v>
          </cell>
          <cell r="AW69">
            <v>-2600295.199631758</v>
          </cell>
          <cell r="AX69">
            <v>28948144.960000001</v>
          </cell>
        </row>
        <row r="70">
          <cell r="A70" t="str">
            <v>100740840B</v>
          </cell>
          <cell r="E70" t="str">
            <v>010</v>
          </cell>
          <cell r="F70" t="str">
            <v>ST ANTHONY SHAWNEE HOSPITAL</v>
          </cell>
          <cell r="G70" t="str">
            <v>SHAWNEE,OK 74804-1743</v>
          </cell>
          <cell r="H70" t="str">
            <v>74804</v>
          </cell>
          <cell r="I70" t="str">
            <v>Private</v>
          </cell>
          <cell r="J70" t="str">
            <v>Yes</v>
          </cell>
          <cell r="K70">
            <v>370149</v>
          </cell>
          <cell r="L70">
            <v>42735</v>
          </cell>
          <cell r="M70">
            <v>0.8849999999999999</v>
          </cell>
          <cell r="N70">
            <v>0.8849999999999999</v>
          </cell>
          <cell r="O70">
            <v>0.8849999999999999</v>
          </cell>
          <cell r="P70">
            <v>3347</v>
          </cell>
          <cell r="Q70">
            <v>2982286.55</v>
          </cell>
          <cell r="R70">
            <v>372266.22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X70">
            <v>153796</v>
          </cell>
          <cell r="Y70">
            <v>0</v>
          </cell>
          <cell r="Z70">
            <v>587133</v>
          </cell>
          <cell r="AA70">
            <v>955564</v>
          </cell>
          <cell r="AB70">
            <v>0</v>
          </cell>
          <cell r="AC70">
            <v>0</v>
          </cell>
          <cell r="AD70">
            <v>947877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80668</v>
          </cell>
          <cell r="AJ70">
            <v>13456773</v>
          </cell>
          <cell r="AK70">
            <v>2798614.0259999996</v>
          </cell>
          <cell r="AL70">
            <v>5175.2084500000001</v>
          </cell>
          <cell r="AM70">
            <v>1006.2567000000016</v>
          </cell>
          <cell r="AN70">
            <v>0.7415303610906423</v>
          </cell>
          <cell r="AO70">
            <v>1813.7485586519765</v>
          </cell>
          <cell r="AP70">
            <v>5651.3227492998194</v>
          </cell>
          <cell r="AQ70">
            <v>1543</v>
          </cell>
          <cell r="AR70">
            <v>1357</v>
          </cell>
          <cell r="AS70">
            <v>7668844.970799855</v>
          </cell>
          <cell r="AT70">
            <v>3455189.3530999995</v>
          </cell>
          <cell r="AV70">
            <v>4213655.6176998559</v>
          </cell>
          <cell r="AW70">
            <v>995090.5776998559</v>
          </cell>
          <cell r="AX70">
            <v>3218565.04</v>
          </cell>
        </row>
        <row r="71">
          <cell r="A71" t="str">
            <v>200310990A</v>
          </cell>
          <cell r="E71" t="str">
            <v>010</v>
          </cell>
          <cell r="F71" t="str">
            <v>ST JOHN BROKEN ARROW, INC</v>
          </cell>
          <cell r="G71" t="str">
            <v>BROKEN ARROW,OK 74012-4900</v>
          </cell>
          <cell r="H71" t="str">
            <v>74012</v>
          </cell>
          <cell r="I71" t="str">
            <v>Private</v>
          </cell>
          <cell r="J71" t="str">
            <v>Yes</v>
          </cell>
          <cell r="K71">
            <v>370235</v>
          </cell>
          <cell r="L71">
            <v>42735</v>
          </cell>
          <cell r="M71">
            <v>0.83299999999999996</v>
          </cell>
          <cell r="N71">
            <v>0.83299999999999996</v>
          </cell>
          <cell r="O71">
            <v>0.83299999999999996</v>
          </cell>
          <cell r="P71">
            <v>193</v>
          </cell>
          <cell r="Q71">
            <v>443208.94</v>
          </cell>
          <cell r="R71">
            <v>33646.870000000003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108534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801149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43214</v>
          </cell>
          <cell r="AJ71">
            <v>9647900</v>
          </cell>
          <cell r="AK71">
            <v>978625.21899999992</v>
          </cell>
          <cell r="AL71">
            <v>4995.550009999999</v>
          </cell>
          <cell r="AM71">
            <v>116.3687</v>
          </cell>
          <cell r="AN71">
            <v>1.6865028985507247</v>
          </cell>
          <cell r="AO71">
            <v>872.21499019607836</v>
          </cell>
          <cell r="AP71">
            <v>9297.2245619161786</v>
          </cell>
          <cell r="AQ71">
            <v>1122</v>
          </cell>
          <cell r="AR71">
            <v>69</v>
          </cell>
          <cell r="AS71">
            <v>641508.49477221631</v>
          </cell>
          <cell r="AT71">
            <v>491161.48430000001</v>
          </cell>
          <cell r="AV71">
            <v>150347.01047221629</v>
          </cell>
          <cell r="AW71">
            <v>-268225.30952778371</v>
          </cell>
          <cell r="AX71">
            <v>418572.32</v>
          </cell>
        </row>
        <row r="72">
          <cell r="A72" t="str">
            <v>100699400A</v>
          </cell>
          <cell r="E72" t="str">
            <v>010</v>
          </cell>
          <cell r="F72" t="str">
            <v>ST JOHN MED CTR</v>
          </cell>
          <cell r="G72" t="str">
            <v>TULSA,OK 74104-6520</v>
          </cell>
          <cell r="H72" t="str">
            <v>74104</v>
          </cell>
          <cell r="I72" t="str">
            <v>Private</v>
          </cell>
          <cell r="J72" t="str">
            <v>Yes</v>
          </cell>
          <cell r="K72">
            <v>370114</v>
          </cell>
          <cell r="L72">
            <v>42643</v>
          </cell>
          <cell r="M72">
            <v>0.8849999999999999</v>
          </cell>
          <cell r="N72">
            <v>0.8849999999999999</v>
          </cell>
          <cell r="O72">
            <v>0.8849999999999999</v>
          </cell>
          <cell r="P72">
            <v>24317</v>
          </cell>
          <cell r="Q72">
            <v>26853414.710000001</v>
          </cell>
          <cell r="R72">
            <v>2935308.75</v>
          </cell>
          <cell r="S72">
            <v>611393</v>
          </cell>
          <cell r="T72">
            <v>0</v>
          </cell>
          <cell r="U72">
            <v>18769.77</v>
          </cell>
          <cell r="V72">
            <v>3526.98</v>
          </cell>
          <cell r="X72">
            <v>4071154</v>
          </cell>
          <cell r="Y72">
            <v>3914420</v>
          </cell>
          <cell r="Z72">
            <v>1879529</v>
          </cell>
          <cell r="AA72">
            <v>4257396</v>
          </cell>
          <cell r="AB72">
            <v>0</v>
          </cell>
          <cell r="AC72">
            <v>0</v>
          </cell>
          <cell r="AD72">
            <v>8114011</v>
          </cell>
          <cell r="AE72">
            <v>1299026</v>
          </cell>
          <cell r="AF72">
            <v>2784462</v>
          </cell>
          <cell r="AG72">
            <v>35513</v>
          </cell>
          <cell r="AH72">
            <v>920</v>
          </cell>
          <cell r="AI72">
            <v>1077357</v>
          </cell>
          <cell r="AJ72">
            <v>108452686</v>
          </cell>
          <cell r="AK72">
            <v>28174500.275999997</v>
          </cell>
          <cell r="AL72">
            <v>5175.2084500000001</v>
          </cell>
          <cell r="AM72">
            <v>6471.8172799999838</v>
          </cell>
          <cell r="AN72">
            <v>1.5383449679106214</v>
          </cell>
          <cell r="AO72">
            <v>2695.3506434516403</v>
          </cell>
          <cell r="AP72">
            <v>10656.606520397667</v>
          </cell>
          <cell r="AQ72">
            <v>10453</v>
          </cell>
          <cell r="AR72">
            <v>4207</v>
          </cell>
          <cell r="AS72">
            <v>44832343.631312981</v>
          </cell>
          <cell r="AT72">
            <v>31335085.6063</v>
          </cell>
          <cell r="AV72">
            <v>13497258.025012981</v>
          </cell>
          <cell r="AW72">
            <v>-12063855.064987019</v>
          </cell>
          <cell r="AX72">
            <v>25561113.09</v>
          </cell>
        </row>
        <row r="73">
          <cell r="A73" t="str">
            <v>200106410A</v>
          </cell>
          <cell r="E73" t="str">
            <v>010</v>
          </cell>
          <cell r="F73" t="str">
            <v>ST JOHN OWASSO</v>
          </cell>
          <cell r="G73" t="str">
            <v>OWASSO,OK 74055-4600</v>
          </cell>
          <cell r="H73" t="str">
            <v>74055</v>
          </cell>
          <cell r="I73" t="str">
            <v>Private</v>
          </cell>
          <cell r="J73" t="str">
            <v>Yes</v>
          </cell>
          <cell r="K73">
            <v>370227</v>
          </cell>
          <cell r="L73">
            <v>43100</v>
          </cell>
          <cell r="M73">
            <v>0.83299999999999996</v>
          </cell>
          <cell r="N73">
            <v>0.83299999999999996</v>
          </cell>
          <cell r="O73">
            <v>0.83299999999999996</v>
          </cell>
          <cell r="P73">
            <v>1046</v>
          </cell>
          <cell r="Q73">
            <v>921227.26</v>
          </cell>
          <cell r="R73">
            <v>261799.87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51676</v>
          </cell>
          <cell r="AA73">
            <v>165105</v>
          </cell>
          <cell r="AB73">
            <v>0</v>
          </cell>
          <cell r="AC73">
            <v>0</v>
          </cell>
          <cell r="AD73">
            <v>193233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35408</v>
          </cell>
          <cell r="AJ73">
            <v>2645700</v>
          </cell>
          <cell r="AK73">
            <v>457448.39399999997</v>
          </cell>
          <cell r="AL73">
            <v>4995.550009999999</v>
          </cell>
          <cell r="AM73">
            <v>435.7131</v>
          </cell>
          <cell r="AN73">
            <v>0.81594213483146072</v>
          </cell>
          <cell r="AO73">
            <v>1099.6355624999999</v>
          </cell>
          <cell r="AP73">
            <v>5175.7153023167239</v>
          </cell>
          <cell r="AQ73">
            <v>416</v>
          </cell>
          <cell r="AR73">
            <v>534</v>
          </cell>
          <cell r="AS73">
            <v>2763831.9714371306</v>
          </cell>
          <cell r="AT73">
            <v>1218517.9438999998</v>
          </cell>
          <cell r="AV73">
            <v>1545314.0275371308</v>
          </cell>
          <cell r="AW73">
            <v>584786.78753713076</v>
          </cell>
          <cell r="AX73">
            <v>960527.24</v>
          </cell>
        </row>
        <row r="74">
          <cell r="A74" t="str">
            <v>100690020A</v>
          </cell>
          <cell r="B74" t="str">
            <v>100690020C</v>
          </cell>
          <cell r="E74" t="str">
            <v>010</v>
          </cell>
          <cell r="F74" t="str">
            <v>ST MARY'S REGIONAL CTR</v>
          </cell>
          <cell r="G74" t="str">
            <v>ENID,OK 73701-</v>
          </cell>
          <cell r="H74" t="str">
            <v>73701</v>
          </cell>
          <cell r="I74" t="str">
            <v>Private</v>
          </cell>
          <cell r="J74" t="str">
            <v>Yes</v>
          </cell>
          <cell r="K74">
            <v>370026</v>
          </cell>
          <cell r="L74">
            <v>42735</v>
          </cell>
          <cell r="M74">
            <v>0.90489999999999993</v>
          </cell>
          <cell r="N74">
            <v>0.90489999999999993</v>
          </cell>
          <cell r="O74">
            <v>0.90489999999999993</v>
          </cell>
          <cell r="P74">
            <v>2539</v>
          </cell>
          <cell r="Q74">
            <v>2142060.2200000002</v>
          </cell>
          <cell r="R74">
            <v>112040.37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X74">
            <v>511355</v>
          </cell>
          <cell r="Y74">
            <v>0</v>
          </cell>
          <cell r="Z74">
            <v>152035</v>
          </cell>
          <cell r="AA74">
            <v>510583</v>
          </cell>
          <cell r="AB74">
            <v>0</v>
          </cell>
          <cell r="AC74">
            <v>0</v>
          </cell>
          <cell r="AD74">
            <v>1503852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206974</v>
          </cell>
          <cell r="AJ74">
            <v>14718299</v>
          </cell>
          <cell r="AK74">
            <v>2962688.5729999999</v>
          </cell>
          <cell r="AL74">
            <v>5243.962352999999</v>
          </cell>
          <cell r="AM74">
            <v>690.36229999999841</v>
          </cell>
          <cell r="AN74">
            <v>0.99189985632183675</v>
          </cell>
          <cell r="AO74">
            <v>1221.7272465979381</v>
          </cell>
          <cell r="AP74">
            <v>6423.212751095758</v>
          </cell>
          <cell r="AQ74">
            <v>2425</v>
          </cell>
          <cell r="AR74">
            <v>696</v>
          </cell>
          <cell r="AS74">
            <v>4470556.074762648</v>
          </cell>
          <cell r="AT74">
            <v>2321723.6077000005</v>
          </cell>
          <cell r="AV74">
            <v>2148832.4670626475</v>
          </cell>
          <cell r="AW74">
            <v>254548.9070626474</v>
          </cell>
          <cell r="AX74">
            <v>1894283.56</v>
          </cell>
        </row>
        <row r="75">
          <cell r="A75" t="str">
            <v>200292720A</v>
          </cell>
          <cell r="E75" t="str">
            <v>010</v>
          </cell>
          <cell r="F75" t="str">
            <v>SUMMIT MEDICAL CENTER, LLC</v>
          </cell>
          <cell r="G75" t="str">
            <v>EDMOND,OK 73013-3023</v>
          </cell>
          <cell r="H75" t="str">
            <v>73013</v>
          </cell>
          <cell r="I75" t="str">
            <v>Private</v>
          </cell>
          <cell r="J75" t="str">
            <v>Yes</v>
          </cell>
          <cell r="K75">
            <v>370225</v>
          </cell>
          <cell r="L75">
            <v>43100</v>
          </cell>
          <cell r="M75">
            <v>0.8982</v>
          </cell>
          <cell r="N75">
            <v>0.8982</v>
          </cell>
          <cell r="O75">
            <v>0.8982</v>
          </cell>
          <cell r="P75">
            <v>26</v>
          </cell>
          <cell r="Q75">
            <v>72659.38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X75">
            <v>86641</v>
          </cell>
          <cell r="Y75">
            <v>0</v>
          </cell>
          <cell r="Z75">
            <v>6127</v>
          </cell>
          <cell r="AA75">
            <v>19493</v>
          </cell>
          <cell r="AB75">
            <v>0</v>
          </cell>
          <cell r="AC75">
            <v>0</v>
          </cell>
          <cell r="AD75">
            <v>77109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791089</v>
          </cell>
          <cell r="AK75">
            <v>194482.99</v>
          </cell>
          <cell r="AL75">
            <v>5220.8140540000004</v>
          </cell>
          <cell r="AM75">
            <v>16.267500000000002</v>
          </cell>
          <cell r="AN75">
            <v>2.3239285714285716</v>
          </cell>
          <cell r="AO75">
            <v>3889.6597999999999</v>
          </cell>
          <cell r="AP75">
            <v>16022.45874620643</v>
          </cell>
          <cell r="AQ75">
            <v>50</v>
          </cell>
          <cell r="AR75">
            <v>7</v>
          </cell>
          <cell r="AS75">
            <v>112157.21122344502</v>
          </cell>
          <cell r="AT75">
            <v>74839.161400000012</v>
          </cell>
          <cell r="AV75">
            <v>37318.049823445006</v>
          </cell>
          <cell r="AW75">
            <v>37318.049823445006</v>
          </cell>
          <cell r="AX75">
            <v>0</v>
          </cell>
        </row>
        <row r="76">
          <cell r="A76" t="str">
            <v>200019120A</v>
          </cell>
          <cell r="E76" t="str">
            <v>010</v>
          </cell>
          <cell r="F76" t="str">
            <v>WOODWARD HEALTH SYSTEM LLC</v>
          </cell>
          <cell r="G76" t="str">
            <v>WOODWARD,OK 73801-2448</v>
          </cell>
          <cell r="H76" t="str">
            <v>73801</v>
          </cell>
          <cell r="I76" t="str">
            <v>Private</v>
          </cell>
          <cell r="J76" t="str">
            <v>Yes</v>
          </cell>
          <cell r="K76">
            <v>370002</v>
          </cell>
          <cell r="L76">
            <v>42886</v>
          </cell>
          <cell r="M76">
            <v>0.8849999999999999</v>
          </cell>
          <cell r="N76">
            <v>0.8849999999999999</v>
          </cell>
          <cell r="O76">
            <v>0.8849999999999999</v>
          </cell>
          <cell r="P76">
            <v>915</v>
          </cell>
          <cell r="Q76">
            <v>890432.82</v>
          </cell>
          <cell r="R76">
            <v>170951.06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61140</v>
          </cell>
          <cell r="Y76">
            <v>0</v>
          </cell>
          <cell r="Z76">
            <v>91991</v>
          </cell>
          <cell r="AA76">
            <v>191711</v>
          </cell>
          <cell r="AB76">
            <v>0</v>
          </cell>
          <cell r="AC76">
            <v>3982884</v>
          </cell>
          <cell r="AD76">
            <v>303313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34869</v>
          </cell>
          <cell r="AJ76">
            <v>3924273</v>
          </cell>
          <cell r="AK76">
            <v>761659.1449999999</v>
          </cell>
          <cell r="AL76">
            <v>5175.2084500000001</v>
          </cell>
          <cell r="AM76">
            <v>311.32559999999978</v>
          </cell>
          <cell r="AN76">
            <v>0.73081126760563331</v>
          </cell>
          <cell r="AO76">
            <v>1336.2441140350875</v>
          </cell>
          <cell r="AP76">
            <v>5118.3447615029727</v>
          </cell>
          <cell r="AQ76">
            <v>570</v>
          </cell>
          <cell r="AR76">
            <v>426</v>
          </cell>
          <cell r="AS76">
            <v>2180414.8684002664</v>
          </cell>
          <cell r="AT76">
            <v>1093225.3964</v>
          </cell>
          <cell r="AV76">
            <v>1087189.4720002664</v>
          </cell>
          <cell r="AW76">
            <v>-114298.18799973372</v>
          </cell>
          <cell r="AX76">
            <v>1201487.6600000001</v>
          </cell>
        </row>
        <row r="77">
          <cell r="A77" t="str">
            <v>200702430B</v>
          </cell>
          <cell r="B77" t="str">
            <v>200702430C</v>
          </cell>
          <cell r="E77" t="str">
            <v>010</v>
          </cell>
          <cell r="F77" t="str">
            <v>SAINT FRANCIS HOSPITAL VINITA</v>
          </cell>
          <cell r="G77" t="str">
            <v>VINITA,OK 74301-1422</v>
          </cell>
          <cell r="H77" t="str">
            <v>74301</v>
          </cell>
          <cell r="I77" t="str">
            <v xml:space="preserve">Private </v>
          </cell>
          <cell r="J77" t="str">
            <v>Yes</v>
          </cell>
          <cell r="K77">
            <v>370065</v>
          </cell>
          <cell r="L77">
            <v>42708</v>
          </cell>
          <cell r="M77">
            <v>0.77410000000000001</v>
          </cell>
          <cell r="N77">
            <v>0.77410000000000001</v>
          </cell>
          <cell r="O77">
            <v>0.77410000000000001</v>
          </cell>
          <cell r="P77">
            <v>837</v>
          </cell>
          <cell r="Q77">
            <v>331330.70999999996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50770</v>
          </cell>
          <cell r="AA77">
            <v>156348</v>
          </cell>
          <cell r="AB77">
            <v>0</v>
          </cell>
          <cell r="AC77">
            <v>1881924</v>
          </cell>
          <cell r="AD77">
            <v>159416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275543</v>
          </cell>
          <cell r="AJ77">
            <v>2237913</v>
          </cell>
          <cell r="AK77">
            <v>659413.07899999991</v>
          </cell>
          <cell r="AL77">
            <v>4792.0522769999998</v>
          </cell>
          <cell r="AM77">
            <v>112.99400000000003</v>
          </cell>
          <cell r="AN77">
            <v>1.046240740740741</v>
          </cell>
          <cell r="AO77">
            <v>1455.6580110375273</v>
          </cell>
          <cell r="AP77">
            <v>6469.2983349943615</v>
          </cell>
          <cell r="AQ77">
            <v>453</v>
          </cell>
          <cell r="AR77">
            <v>108</v>
          </cell>
          <cell r="AS77">
            <v>698684.22017939109</v>
          </cell>
          <cell r="AT77">
            <v>341270.63129999995</v>
          </cell>
          <cell r="AV77">
            <v>357413.58887939114</v>
          </cell>
          <cell r="AW77">
            <v>-35761.741120608873</v>
          </cell>
          <cell r="AX77">
            <v>393175.33</v>
          </cell>
        </row>
        <row r="78">
          <cell r="A78" t="str">
            <v>200080160A</v>
          </cell>
          <cell r="E78" t="str">
            <v>010</v>
          </cell>
          <cell r="F78" t="str">
            <v>CHG CORNERSTONE HOSPITAL OF OKLAHOMA - SHAWNEE</v>
          </cell>
          <cell r="G78" t="str">
            <v>SHAWNEE,OK 74801-</v>
          </cell>
          <cell r="H78" t="str">
            <v>74801</v>
          </cell>
          <cell r="I78" t="str">
            <v>Private - LTCH</v>
          </cell>
          <cell r="J78" t="str">
            <v>Yes</v>
          </cell>
          <cell r="K78">
            <v>372019</v>
          </cell>
          <cell r="L78">
            <v>42978</v>
          </cell>
          <cell r="M78" t="e">
            <v>#N/A</v>
          </cell>
          <cell r="N78">
            <v>0.8849999999999999</v>
          </cell>
          <cell r="O78">
            <v>0.8849999999999999</v>
          </cell>
          <cell r="P78">
            <v>613</v>
          </cell>
          <cell r="Q78">
            <v>549728.11</v>
          </cell>
          <cell r="R78">
            <v>5864.62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5175.2084500000001</v>
          </cell>
          <cell r="AM78">
            <v>100.47909999999999</v>
          </cell>
          <cell r="AN78">
            <v>3.2412612903225804</v>
          </cell>
          <cell r="AO78">
            <v>0</v>
          </cell>
          <cell r="AP78">
            <v>16774.202818335321</v>
          </cell>
          <cell r="AQ78">
            <v>346</v>
          </cell>
          <cell r="AR78">
            <v>31</v>
          </cell>
          <cell r="AS78">
            <v>520000.28736839496</v>
          </cell>
          <cell r="AT78">
            <v>572260.51190000004</v>
          </cell>
          <cell r="AV78">
            <v>-52260.224531605083</v>
          </cell>
          <cell r="AW78">
            <v>-52260.224531605083</v>
          </cell>
          <cell r="AX78">
            <v>0</v>
          </cell>
        </row>
        <row r="79">
          <cell r="A79" t="str">
            <v>200119790A</v>
          </cell>
          <cell r="E79" t="str">
            <v>010</v>
          </cell>
          <cell r="F79" t="str">
            <v>CORNERSTONE HOSPITAL OF OKLAHOMA - MUSKOGEE</v>
          </cell>
          <cell r="G79" t="str">
            <v>MUSKOGEE,OK 74403-4916</v>
          </cell>
          <cell r="H79" t="str">
            <v>74403</v>
          </cell>
          <cell r="I79" t="str">
            <v>Private - LTCH</v>
          </cell>
          <cell r="J79" t="str">
            <v>Yes</v>
          </cell>
          <cell r="K79">
            <v>372022</v>
          </cell>
          <cell r="L79">
            <v>42916</v>
          </cell>
          <cell r="M79" t="e">
            <v>#N/A</v>
          </cell>
          <cell r="N79">
            <v>0.83299999999999996</v>
          </cell>
          <cell r="O79">
            <v>0.83299999999999996</v>
          </cell>
          <cell r="P79">
            <v>1707</v>
          </cell>
          <cell r="Q79">
            <v>1839279.27</v>
          </cell>
          <cell r="R79">
            <v>445783.14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4995.550009999999</v>
          </cell>
          <cell r="AM79">
            <v>350.6515</v>
          </cell>
          <cell r="AN79">
            <v>5.0093071428571427</v>
          </cell>
          <cell r="AO79">
            <v>0</v>
          </cell>
          <cell r="AP79">
            <v>25024.244347593067</v>
          </cell>
          <cell r="AQ79">
            <v>718</v>
          </cell>
          <cell r="AR79">
            <v>70</v>
          </cell>
          <cell r="AS79">
            <v>1751697.1043315146</v>
          </cell>
          <cell r="AT79">
            <v>2353614.2823000001</v>
          </cell>
          <cell r="AV79">
            <v>-601917.17796848551</v>
          </cell>
          <cell r="AW79">
            <v>-601917.17796848551</v>
          </cell>
          <cell r="AX79">
            <v>0</v>
          </cell>
        </row>
        <row r="80">
          <cell r="A80" t="str">
            <v>200347120A</v>
          </cell>
          <cell r="E80" t="str">
            <v>010</v>
          </cell>
          <cell r="F80" t="str">
            <v>LTAC HOSPITAL OF EDMOND, LLC</v>
          </cell>
          <cell r="G80" t="str">
            <v>EDMOND,OK 73034-5705</v>
          </cell>
          <cell r="H80" t="str">
            <v>73034</v>
          </cell>
          <cell r="I80" t="str">
            <v>Private - LTCH</v>
          </cell>
          <cell r="J80" t="str">
            <v>Yes</v>
          </cell>
          <cell r="K80">
            <v>372005</v>
          </cell>
          <cell r="L80">
            <v>42886</v>
          </cell>
          <cell r="M80" t="e">
            <v>#N/A</v>
          </cell>
          <cell r="N80">
            <v>0.8982</v>
          </cell>
          <cell r="O80">
            <v>0.8982</v>
          </cell>
          <cell r="P80">
            <v>230</v>
          </cell>
          <cell r="Q80">
            <v>326715.19</v>
          </cell>
          <cell r="R80">
            <v>36193.620000000003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5220.8140540000004</v>
          </cell>
          <cell r="AM80">
            <v>55.841900000000003</v>
          </cell>
          <cell r="AN80">
            <v>9.3069833333333332</v>
          </cell>
          <cell r="AO80">
            <v>0</v>
          </cell>
          <cell r="AP80">
            <v>48590.029387010436</v>
          </cell>
          <cell r="AQ80">
            <v>388</v>
          </cell>
          <cell r="AR80">
            <v>6</v>
          </cell>
          <cell r="AS80">
            <v>291540.17632206262</v>
          </cell>
          <cell r="AT80">
            <v>373796.07429999998</v>
          </cell>
          <cell r="AV80">
            <v>-82255.897977937362</v>
          </cell>
          <cell r="AW80">
            <v>-82255.897977937362</v>
          </cell>
          <cell r="AX80">
            <v>0</v>
          </cell>
        </row>
        <row r="81">
          <cell r="A81" t="str">
            <v>100689350A</v>
          </cell>
          <cell r="E81" t="str">
            <v>010</v>
          </cell>
          <cell r="F81" t="str">
            <v>SELECT SPECIALTY HOSPITAL - OK</v>
          </cell>
          <cell r="G81" t="str">
            <v>OKLAHOMA CITY,OK 73112-</v>
          </cell>
          <cell r="H81" t="str">
            <v>73112</v>
          </cell>
          <cell r="I81" t="str">
            <v>Private - LTCH</v>
          </cell>
          <cell r="J81" t="str">
            <v>Yes</v>
          </cell>
          <cell r="K81">
            <v>372009</v>
          </cell>
          <cell r="L81">
            <v>43131</v>
          </cell>
          <cell r="M81" t="e">
            <v>#N/A</v>
          </cell>
          <cell r="N81">
            <v>0.8982</v>
          </cell>
          <cell r="O81">
            <v>0.8982</v>
          </cell>
          <cell r="P81">
            <v>244</v>
          </cell>
          <cell r="Q81">
            <v>203340.59</v>
          </cell>
          <cell r="R81">
            <v>70471.34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5220.8140540000004</v>
          </cell>
          <cell r="AM81">
            <v>40.669000000000004</v>
          </cell>
          <cell r="AN81">
            <v>3.6971818181818183</v>
          </cell>
          <cell r="AO81">
            <v>0</v>
          </cell>
          <cell r="AP81">
            <v>19302.298796556912</v>
          </cell>
          <cell r="AQ81">
            <v>471</v>
          </cell>
          <cell r="AR81">
            <v>11</v>
          </cell>
          <cell r="AS81">
            <v>212325.28676212602</v>
          </cell>
          <cell r="AT81">
            <v>282026.2879</v>
          </cell>
          <cell r="AV81">
            <v>-69701.001137873973</v>
          </cell>
          <cell r="AW81">
            <v>-69701.001137873973</v>
          </cell>
          <cell r="AX81">
            <v>0</v>
          </cell>
        </row>
        <row r="82">
          <cell r="A82" t="str">
            <v>200224040B</v>
          </cell>
          <cell r="E82" t="str">
            <v>010</v>
          </cell>
          <cell r="F82" t="str">
            <v>SELECT SPECIALTY HOSPITAL-TULSA MIDTOWN</v>
          </cell>
          <cell r="G82" t="str">
            <v>TULSA,OK 74120-5418</v>
          </cell>
          <cell r="H82" t="str">
            <v>74120</v>
          </cell>
          <cell r="I82" t="str">
            <v>Private - LTCH</v>
          </cell>
          <cell r="J82" t="str">
            <v>Yes</v>
          </cell>
          <cell r="K82">
            <v>372007</v>
          </cell>
          <cell r="L82">
            <v>42978</v>
          </cell>
          <cell r="M82" t="e">
            <v>#N/A</v>
          </cell>
          <cell r="N82">
            <v>0.8849999999999999</v>
          </cell>
          <cell r="O82">
            <v>0.8849999999999999</v>
          </cell>
          <cell r="P82">
            <v>372</v>
          </cell>
          <cell r="Q82">
            <v>392595.36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5175.2084500000001</v>
          </cell>
          <cell r="AM82">
            <v>22.818100000000001</v>
          </cell>
          <cell r="AN82">
            <v>5.7045250000000003</v>
          </cell>
          <cell r="AO82">
            <v>0</v>
          </cell>
          <cell r="AP82">
            <v>29522.105983236252</v>
          </cell>
          <cell r="AQ82">
            <v>243</v>
          </cell>
          <cell r="AR82">
            <v>4</v>
          </cell>
          <cell r="AS82">
            <v>118088.42393294501</v>
          </cell>
          <cell r="AT82">
            <v>404373.22080000001</v>
          </cell>
          <cell r="AV82">
            <v>-286284.796867055</v>
          </cell>
          <cell r="AW82">
            <v>-286284.796867055</v>
          </cell>
          <cell r="AX82">
            <v>0</v>
          </cell>
        </row>
        <row r="83">
          <cell r="A83" t="str">
            <v>100806400X</v>
          </cell>
          <cell r="E83" t="str">
            <v>010</v>
          </cell>
          <cell r="F83" t="str">
            <v>WILLOW VIEW HOSP</v>
          </cell>
          <cell r="G83" t="str">
            <v>SPENCER,OK 73084-</v>
          </cell>
          <cell r="H83" t="str">
            <v>73084</v>
          </cell>
          <cell r="I83" t="str">
            <v>Private</v>
          </cell>
          <cell r="J83" t="str">
            <v>Yes</v>
          </cell>
          <cell r="K83">
            <v>370028</v>
          </cell>
          <cell r="L83">
            <v>42916</v>
          </cell>
          <cell r="M83">
            <v>0.8982</v>
          </cell>
          <cell r="N83">
            <v>0.8982</v>
          </cell>
          <cell r="O83">
            <v>0.8982</v>
          </cell>
          <cell r="P83">
            <v>1381</v>
          </cell>
          <cell r="Q83">
            <v>519968.22</v>
          </cell>
          <cell r="R83">
            <v>140642.04999999999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X83">
            <v>7135084</v>
          </cell>
          <cell r="Y83">
            <v>4157011</v>
          </cell>
          <cell r="Z83">
            <v>2219811</v>
          </cell>
          <cell r="AA83">
            <v>9995702</v>
          </cell>
          <cell r="AB83">
            <v>0</v>
          </cell>
          <cell r="AC83">
            <v>0</v>
          </cell>
          <cell r="AD83">
            <v>8013020</v>
          </cell>
          <cell r="AE83">
            <v>883826</v>
          </cell>
          <cell r="AF83">
            <v>10737651</v>
          </cell>
          <cell r="AG83">
            <v>7691</v>
          </cell>
          <cell r="AH83">
            <v>34064</v>
          </cell>
          <cell r="AI83">
            <v>507816</v>
          </cell>
          <cell r="AJ83">
            <v>112211327</v>
          </cell>
          <cell r="AK83">
            <v>44871351.251999997</v>
          </cell>
          <cell r="AL83">
            <v>5220.8140540000004</v>
          </cell>
          <cell r="AM83">
            <v>415.3910999999988</v>
          </cell>
          <cell r="AN83">
            <v>1.1136490616621952</v>
          </cell>
          <cell r="AO83">
            <v>5687.8376539485353</v>
          </cell>
          <cell r="AP83">
            <v>11501.992326298438</v>
          </cell>
          <cell r="AQ83">
            <v>7889</v>
          </cell>
          <cell r="AR83">
            <v>373</v>
          </cell>
          <cell r="AS83">
            <v>4290243.1377093168</v>
          </cell>
          <cell r="AT83">
            <v>680428.57810000004</v>
          </cell>
          <cell r="AV83">
            <v>3609814.5596093168</v>
          </cell>
          <cell r="AW83">
            <v>3609814.5596093168</v>
          </cell>
          <cell r="AX83">
            <v>0</v>
          </cell>
        </row>
        <row r="84">
          <cell r="A84" t="str">
            <v>200697510F</v>
          </cell>
          <cell r="E84" t="str">
            <v>010</v>
          </cell>
          <cell r="F84" t="str">
            <v>CENTER FOR ORTHOPAEDIC RECONSTRUCTION &amp; EXCELLENCE</v>
          </cell>
          <cell r="G84" t="str">
            <v>JENKS,OK 74037-3465</v>
          </cell>
          <cell r="H84" t="str">
            <v>74037</v>
          </cell>
          <cell r="I84" t="str">
            <v>Private - Sp</v>
          </cell>
          <cell r="J84" t="str">
            <v>Yes</v>
          </cell>
          <cell r="K84">
            <v>370041</v>
          </cell>
          <cell r="L84">
            <v>42735</v>
          </cell>
          <cell r="M84">
            <v>0.83299999999999996</v>
          </cell>
          <cell r="N84">
            <v>0.83299999999999996</v>
          </cell>
          <cell r="O84">
            <v>0.83299999999999996</v>
          </cell>
          <cell r="P84">
            <v>21</v>
          </cell>
          <cell r="Q84">
            <v>122751.62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X84">
            <v>5648972</v>
          </cell>
          <cell r="Y84">
            <v>0</v>
          </cell>
          <cell r="Z84">
            <v>45205</v>
          </cell>
          <cell r="AA84">
            <v>18201</v>
          </cell>
          <cell r="AB84">
            <v>0</v>
          </cell>
          <cell r="AC84">
            <v>0</v>
          </cell>
          <cell r="AD84">
            <v>400650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19634</v>
          </cell>
          <cell r="AJ84">
            <v>10652886</v>
          </cell>
          <cell r="AK84">
            <v>6298243.8739999998</v>
          </cell>
          <cell r="AL84">
            <v>4995.550009999999</v>
          </cell>
          <cell r="AM84">
            <v>25.653700000000001</v>
          </cell>
          <cell r="AN84">
            <v>1.8324071428571429</v>
          </cell>
          <cell r="AO84">
            <v>10077.1901984</v>
          </cell>
          <cell r="AP84">
            <v>19231.07171922407</v>
          </cell>
          <cell r="AQ84">
            <v>625</v>
          </cell>
          <cell r="AR84">
            <v>14</v>
          </cell>
          <cell r="AS84">
            <v>269235.00406913698</v>
          </cell>
          <cell r="AT84">
            <v>126434.1686</v>
          </cell>
          <cell r="AV84">
            <v>142800.83546913698</v>
          </cell>
          <cell r="AW84">
            <v>142800.83546913698</v>
          </cell>
          <cell r="AX84">
            <v>0</v>
          </cell>
        </row>
        <row r="85">
          <cell r="A85" t="str">
            <v>100746230B</v>
          </cell>
          <cell r="E85" t="str">
            <v>010</v>
          </cell>
          <cell r="F85" t="str">
            <v>COMMUNITY HOSPITAL</v>
          </cell>
          <cell r="G85" t="str">
            <v>OKLAHOMA CITY,OK 73159-7900</v>
          </cell>
          <cell r="H85" t="str">
            <v>73159</v>
          </cell>
          <cell r="I85" t="str">
            <v>Private - Sp</v>
          </cell>
          <cell r="J85" t="str">
            <v>Yes</v>
          </cell>
          <cell r="K85">
            <v>370203</v>
          </cell>
          <cell r="L85">
            <v>43100</v>
          </cell>
          <cell r="M85">
            <v>0.8982</v>
          </cell>
          <cell r="N85">
            <v>0.8982</v>
          </cell>
          <cell r="O85">
            <v>0.8982</v>
          </cell>
          <cell r="P85">
            <v>115</v>
          </cell>
          <cell r="Q85">
            <v>534632.66</v>
          </cell>
          <cell r="R85">
            <v>20178.96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227986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907337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11078728</v>
          </cell>
          <cell r="AK85">
            <v>1165976.7209999999</v>
          </cell>
          <cell r="AL85">
            <v>5220.8140540000004</v>
          </cell>
          <cell r="AM85">
            <v>129.41709999999998</v>
          </cell>
          <cell r="AN85">
            <v>2.3530381818181816</v>
          </cell>
          <cell r="AO85">
            <v>1337.1292672018349</v>
          </cell>
          <cell r="AP85">
            <v>13621.904076436806</v>
          </cell>
          <cell r="AQ85">
            <v>872</v>
          </cell>
          <cell r="AR85">
            <v>55</v>
          </cell>
          <cell r="AS85">
            <v>749204.7242040243</v>
          </cell>
          <cell r="AT85">
            <v>571455.96860000002</v>
          </cell>
          <cell r="AV85">
            <v>177748.75560402428</v>
          </cell>
          <cell r="AW85">
            <v>177748.75560402428</v>
          </cell>
          <cell r="AX85">
            <v>0</v>
          </cell>
        </row>
        <row r="86">
          <cell r="A86" t="str">
            <v>100745350B</v>
          </cell>
          <cell r="E86" t="str">
            <v>010</v>
          </cell>
          <cell r="F86" t="str">
            <v>LAKESIDE WOMENS CENTER OF</v>
          </cell>
          <cell r="G86" t="str">
            <v>OKLAHOMA CITY,OK 73120-</v>
          </cell>
          <cell r="H86" t="str">
            <v>73120</v>
          </cell>
          <cell r="I86" t="str">
            <v>Private - Sp</v>
          </cell>
          <cell r="J86" t="str">
            <v>Yes</v>
          </cell>
          <cell r="K86">
            <v>370199</v>
          </cell>
          <cell r="L86">
            <v>42916</v>
          </cell>
          <cell r="M86">
            <v>0.8982</v>
          </cell>
          <cell r="N86">
            <v>0.8982</v>
          </cell>
          <cell r="O86">
            <v>0.8982</v>
          </cell>
          <cell r="P86">
            <v>1461</v>
          </cell>
          <cell r="Q86">
            <v>961859.5</v>
          </cell>
          <cell r="R86">
            <v>382749.07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908</v>
          </cell>
          <cell r="AA86">
            <v>123490</v>
          </cell>
          <cell r="AB86">
            <v>0</v>
          </cell>
          <cell r="AC86">
            <v>0</v>
          </cell>
          <cell r="AD86">
            <v>5245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188874</v>
          </cell>
          <cell r="AK86">
            <v>133143.36099999998</v>
          </cell>
          <cell r="AL86">
            <v>5220.8140540000004</v>
          </cell>
          <cell r="AM86">
            <v>479.76019999999983</v>
          </cell>
          <cell r="AN86">
            <v>0.73357828746177345</v>
          </cell>
          <cell r="AO86">
            <v>12103.941909090907</v>
          </cell>
          <cell r="AP86">
            <v>15933.817741980587</v>
          </cell>
          <cell r="AQ86">
            <v>11</v>
          </cell>
          <cell r="AR86">
            <v>654</v>
          </cell>
          <cell r="AS86">
            <v>10420716.803255305</v>
          </cell>
          <cell r="AT86">
            <v>1384946.8271000001</v>
          </cell>
          <cell r="AV86">
            <v>9035769.9761553053</v>
          </cell>
          <cell r="AW86">
            <v>9035769.9761553053</v>
          </cell>
          <cell r="AX86">
            <v>0</v>
          </cell>
        </row>
        <row r="87">
          <cell r="A87" t="str">
            <v>200069370A</v>
          </cell>
          <cell r="E87" t="str">
            <v>010</v>
          </cell>
          <cell r="F87" t="str">
            <v>MCBRIDE CLINIC ORTHOPEDIC HOSPITAL</v>
          </cell>
          <cell r="G87" t="str">
            <v>OKLAHOMA CITY,OK 73114-7408</v>
          </cell>
          <cell r="H87" t="str">
            <v>73114</v>
          </cell>
          <cell r="I87" t="str">
            <v>Private - Sp</v>
          </cell>
          <cell r="J87" t="str">
            <v>Yes</v>
          </cell>
          <cell r="K87">
            <v>370222</v>
          </cell>
          <cell r="L87">
            <v>43100</v>
          </cell>
          <cell r="M87">
            <v>0.8982</v>
          </cell>
          <cell r="N87">
            <v>0.8982</v>
          </cell>
          <cell r="O87">
            <v>0.8982</v>
          </cell>
          <cell r="P87">
            <v>74</v>
          </cell>
          <cell r="Q87">
            <v>290767.67</v>
          </cell>
          <cell r="R87">
            <v>16087.94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55388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1716628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5920</v>
          </cell>
          <cell r="AJ87">
            <v>20960863</v>
          </cell>
          <cell r="AK87">
            <v>1825940.2719999999</v>
          </cell>
          <cell r="AL87">
            <v>5220.8140540000004</v>
          </cell>
          <cell r="AM87">
            <v>69.719399999999993</v>
          </cell>
          <cell r="AN87">
            <v>2.5821999999999998</v>
          </cell>
          <cell r="AO87">
            <v>1048.7882090752441</v>
          </cell>
          <cell r="AP87">
            <v>14529.974259314045</v>
          </cell>
          <cell r="AQ87">
            <v>1741</v>
          </cell>
          <cell r="AR87">
            <v>27</v>
          </cell>
          <cell r="AS87">
            <v>392309.30500147922</v>
          </cell>
          <cell r="AT87">
            <v>316061.27830000001</v>
          </cell>
          <cell r="AV87">
            <v>76248.026701479219</v>
          </cell>
          <cell r="AW87">
            <v>76248.026701479219</v>
          </cell>
          <cell r="AX87">
            <v>0</v>
          </cell>
        </row>
        <row r="88">
          <cell r="A88" t="str">
            <v>200265330A</v>
          </cell>
          <cell r="E88" t="str">
            <v>010</v>
          </cell>
          <cell r="F88" t="str">
            <v>NORTHEAST OKLAHOMA EYE INSTITUTE LLC</v>
          </cell>
          <cell r="G88" t="str">
            <v>TULSA,OK 74137-4200</v>
          </cell>
          <cell r="H88" t="str">
            <v>74137</v>
          </cell>
          <cell r="I88" t="str">
            <v>Private - Sp</v>
          </cell>
          <cell r="J88" t="str">
            <v>Yes</v>
          </cell>
          <cell r="L88">
            <v>0</v>
          </cell>
          <cell r="M88" t="e">
            <v>#N/A</v>
          </cell>
          <cell r="N88">
            <v>0.83299999999999996</v>
          </cell>
          <cell r="O88">
            <v>0.83299999999999996</v>
          </cell>
          <cell r="P88">
            <v>8</v>
          </cell>
          <cell r="Q88">
            <v>85660.39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4995.550009999999</v>
          </cell>
          <cell r="AM88">
            <v>20.832900000000002</v>
          </cell>
          <cell r="AN88">
            <v>3.4721500000000005</v>
          </cell>
          <cell r="AO88">
            <v>0</v>
          </cell>
          <cell r="AP88">
            <v>17345.298967221501</v>
          </cell>
          <cell r="AQ88">
            <v>0</v>
          </cell>
          <cell r="AR88">
            <v>6</v>
          </cell>
          <cell r="AS88">
            <v>104071.793803329</v>
          </cell>
          <cell r="AT88">
            <v>88230.201700000005</v>
          </cell>
          <cell r="AV88">
            <v>15841.592103328992</v>
          </cell>
          <cell r="AW88">
            <v>15841.592103328992</v>
          </cell>
          <cell r="AX88">
            <v>0</v>
          </cell>
        </row>
        <row r="89">
          <cell r="A89" t="str">
            <v>200066700A</v>
          </cell>
          <cell r="E89" t="str">
            <v>010</v>
          </cell>
          <cell r="F89" t="str">
            <v>OKLAHOMA CENTER FOR ORTHOPAEDIC &amp; MULTI SPECIALTY</v>
          </cell>
          <cell r="G89" t="str">
            <v>OKLAHOMA CITY,OK 73139-</v>
          </cell>
          <cell r="H89" t="str">
            <v>73139</v>
          </cell>
          <cell r="I89" t="str">
            <v>Private - Sp</v>
          </cell>
          <cell r="J89" t="str">
            <v>Yes</v>
          </cell>
          <cell r="K89">
            <v>370212</v>
          </cell>
          <cell r="L89">
            <v>43100</v>
          </cell>
          <cell r="M89">
            <v>0.8982</v>
          </cell>
          <cell r="N89">
            <v>0.8982</v>
          </cell>
          <cell r="O89">
            <v>0.8982</v>
          </cell>
          <cell r="P89">
            <v>94</v>
          </cell>
          <cell r="Q89">
            <v>372413.08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274954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13268</v>
          </cell>
          <cell r="AJ89">
            <v>3418521</v>
          </cell>
          <cell r="AK89">
            <v>296003.99399999995</v>
          </cell>
          <cell r="AL89">
            <v>5220.8140540000004</v>
          </cell>
          <cell r="AM89">
            <v>96.263299999999987</v>
          </cell>
          <cell r="AN89">
            <v>2.0926804347826082</v>
          </cell>
          <cell r="AO89">
            <v>930.83016981132062</v>
          </cell>
          <cell r="AP89">
            <v>11856.325594255193</v>
          </cell>
          <cell r="AQ89">
            <v>318</v>
          </cell>
          <cell r="AR89">
            <v>46</v>
          </cell>
          <cell r="AS89">
            <v>545390.97733573883</v>
          </cell>
          <cell r="AT89">
            <v>383585.47240000003</v>
          </cell>
          <cell r="AV89">
            <v>161805.50493573881</v>
          </cell>
          <cell r="AW89">
            <v>161805.50493573881</v>
          </cell>
          <cell r="AX89">
            <v>0</v>
          </cell>
        </row>
        <row r="90">
          <cell r="A90" t="str">
            <v>200009170A</v>
          </cell>
          <cell r="E90" t="str">
            <v>010</v>
          </cell>
          <cell r="F90" t="str">
            <v>OKLAHOMA HEART HOSPITAL LLC</v>
          </cell>
          <cell r="G90" t="str">
            <v>OKLAHOMA CITY,OK 73120-8382</v>
          </cell>
          <cell r="H90" t="str">
            <v>73120</v>
          </cell>
          <cell r="I90" t="str">
            <v>Private - Sp</v>
          </cell>
          <cell r="J90" t="str">
            <v>Yes</v>
          </cell>
          <cell r="K90">
            <v>370215</v>
          </cell>
          <cell r="L90">
            <v>43100</v>
          </cell>
          <cell r="M90">
            <v>0.8982</v>
          </cell>
          <cell r="N90">
            <v>0.8982</v>
          </cell>
          <cell r="O90">
            <v>0.8982</v>
          </cell>
          <cell r="P90">
            <v>949</v>
          </cell>
          <cell r="Q90">
            <v>2631882.96</v>
          </cell>
          <cell r="R90">
            <v>49335.17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X90">
            <v>856419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4159231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131455</v>
          </cell>
          <cell r="AJ90">
            <v>50821675</v>
          </cell>
          <cell r="AK90">
            <v>5286076.835</v>
          </cell>
          <cell r="AL90">
            <v>5220.8140540000004</v>
          </cell>
          <cell r="AM90">
            <v>528.03988000000015</v>
          </cell>
          <cell r="AN90">
            <v>2.6011816748768481</v>
          </cell>
          <cell r="AO90">
            <v>1379.8164539284783</v>
          </cell>
          <cell r="AP90">
            <v>14960.102299132788</v>
          </cell>
          <cell r="AQ90">
            <v>3831</v>
          </cell>
          <cell r="AR90">
            <v>203</v>
          </cell>
          <cell r="AS90">
            <v>3036900.766723956</v>
          </cell>
          <cell r="AT90">
            <v>2761654.6738999998</v>
          </cell>
          <cell r="AV90">
            <v>275246.09282395616</v>
          </cell>
          <cell r="AW90">
            <v>275246.09282395616</v>
          </cell>
          <cell r="AX90">
            <v>0</v>
          </cell>
        </row>
        <row r="91">
          <cell r="A91" t="str">
            <v>100747140B</v>
          </cell>
          <cell r="E91" t="str">
            <v>010</v>
          </cell>
          <cell r="F91" t="str">
            <v>OKLAHOMA SPINE HOSPITAL</v>
          </cell>
          <cell r="G91" t="str">
            <v>OKLAHOMA CITY,OK 73134-6012</v>
          </cell>
          <cell r="H91" t="str">
            <v>73134</v>
          </cell>
          <cell r="I91" t="str">
            <v>Private - Sp</v>
          </cell>
          <cell r="J91" t="str">
            <v>Yes</v>
          </cell>
          <cell r="K91">
            <v>370206</v>
          </cell>
          <cell r="L91">
            <v>43100</v>
          </cell>
          <cell r="M91">
            <v>0.8982</v>
          </cell>
          <cell r="N91">
            <v>0.8982</v>
          </cell>
          <cell r="O91">
            <v>0.8982</v>
          </cell>
          <cell r="P91">
            <v>64</v>
          </cell>
          <cell r="Q91">
            <v>488369.59</v>
          </cell>
          <cell r="R91">
            <v>7344.77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379998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1064651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13504713</v>
          </cell>
          <cell r="AK91">
            <v>1483654.5229999998</v>
          </cell>
          <cell r="AL91">
            <v>5220.8140540000004</v>
          </cell>
          <cell r="AM91">
            <v>110.45663999999999</v>
          </cell>
          <cell r="AN91">
            <v>3.347170909090909</v>
          </cell>
          <cell r="AO91">
            <v>2408.5300698051947</v>
          </cell>
          <cell r="AP91">
            <v>19883.486993126968</v>
          </cell>
          <cell r="AQ91">
            <v>616</v>
          </cell>
          <cell r="AR91">
            <v>33</v>
          </cell>
          <cell r="AS91">
            <v>656155.07077318989</v>
          </cell>
          <cell r="AT91">
            <v>510585.79080000008</v>
          </cell>
          <cell r="AV91">
            <v>145569.27997318981</v>
          </cell>
          <cell r="AW91">
            <v>145569.27997318981</v>
          </cell>
          <cell r="AX91">
            <v>0</v>
          </cell>
        </row>
        <row r="92">
          <cell r="A92" t="str">
            <v>200108340A</v>
          </cell>
          <cell r="E92" t="str">
            <v>010</v>
          </cell>
          <cell r="F92" t="str">
            <v>ONECORE HEALTH</v>
          </cell>
          <cell r="G92" t="str">
            <v>OKLAHOMA CITY,OK 73109-</v>
          </cell>
          <cell r="H92" t="str">
            <v>73109</v>
          </cell>
          <cell r="I92" t="str">
            <v>Private - Sp</v>
          </cell>
          <cell r="J92" t="str">
            <v>Yes</v>
          </cell>
          <cell r="K92">
            <v>370220</v>
          </cell>
          <cell r="L92">
            <v>43100</v>
          </cell>
          <cell r="M92">
            <v>0.8982</v>
          </cell>
          <cell r="N92">
            <v>0.8982</v>
          </cell>
          <cell r="O92">
            <v>0.8982</v>
          </cell>
          <cell r="P92">
            <v>7</v>
          </cell>
          <cell r="Q92">
            <v>10435.52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66362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110869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5118</v>
          </cell>
          <cell r="AJ92">
            <v>1184201</v>
          </cell>
          <cell r="AK92">
            <v>187272.42299999998</v>
          </cell>
          <cell r="AL92">
            <v>5220.8140540000004</v>
          </cell>
          <cell r="AM92">
            <v>6.8319000000000001</v>
          </cell>
          <cell r="AN92">
            <v>3.41595</v>
          </cell>
          <cell r="AO92">
            <v>2432.1093896103894</v>
          </cell>
          <cell r="AP92">
            <v>20266.149157371688</v>
          </cell>
          <cell r="AQ92">
            <v>77</v>
          </cell>
          <cell r="AR92">
            <v>2</v>
          </cell>
          <cell r="AS92">
            <v>40532.298314743377</v>
          </cell>
          <cell r="AT92">
            <v>10748.5856</v>
          </cell>
          <cell r="AV92">
            <v>29783.712714743378</v>
          </cell>
          <cell r="AW92">
            <v>29783.712714743378</v>
          </cell>
          <cell r="AX92">
            <v>0</v>
          </cell>
        </row>
        <row r="93">
          <cell r="A93" t="str">
            <v>100748450B</v>
          </cell>
          <cell r="E93" t="str">
            <v>010</v>
          </cell>
          <cell r="F93" t="str">
            <v>ORTHOPEDIC HOSPITAL OF OKLAHOMA</v>
          </cell>
          <cell r="G93" t="str">
            <v>TULSA,OK 74137-</v>
          </cell>
          <cell r="H93" t="str">
            <v>74137</v>
          </cell>
          <cell r="I93" t="str">
            <v>Private - Sp</v>
          </cell>
          <cell r="J93" t="str">
            <v>Yes</v>
          </cell>
          <cell r="K93">
            <v>370210</v>
          </cell>
          <cell r="L93">
            <v>43100</v>
          </cell>
          <cell r="M93">
            <v>0.83299999999999996</v>
          </cell>
          <cell r="N93">
            <v>0.83299999999999996</v>
          </cell>
          <cell r="O93">
            <v>0.83299999999999996</v>
          </cell>
          <cell r="P93">
            <v>241</v>
          </cell>
          <cell r="Q93">
            <v>1040630.98</v>
          </cell>
          <cell r="R93">
            <v>37129.089999999997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11782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1403175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66360</v>
          </cell>
          <cell r="AJ93">
            <v>17626389</v>
          </cell>
          <cell r="AK93">
            <v>1521312.5589999999</v>
          </cell>
          <cell r="AL93">
            <v>4995.550009999999</v>
          </cell>
          <cell r="AM93">
            <v>241.10485999999997</v>
          </cell>
          <cell r="AN93">
            <v>2.3871768316831679</v>
          </cell>
          <cell r="AO93">
            <v>939.08182654320979</v>
          </cell>
          <cell r="AP93">
            <v>12864.343071929825</v>
          </cell>
          <cell r="AQ93">
            <v>1620</v>
          </cell>
          <cell r="AR93">
            <v>101</v>
          </cell>
          <cell r="AS93">
            <v>1299298.6502649123</v>
          </cell>
          <cell r="AT93">
            <v>1110092.8721</v>
          </cell>
          <cell r="AV93">
            <v>189205.77816491225</v>
          </cell>
          <cell r="AW93">
            <v>189205.77816491225</v>
          </cell>
          <cell r="AX93">
            <v>0</v>
          </cell>
        </row>
        <row r="94">
          <cell r="A94" t="str">
            <v>200518600A</v>
          </cell>
          <cell r="E94" t="str">
            <v>010</v>
          </cell>
          <cell r="F94" t="str">
            <v>PAM SPECIALTY HOSPITAL OF TULSA</v>
          </cell>
          <cell r="G94" t="str">
            <v>TULSA,OK 74145-</v>
          </cell>
          <cell r="H94" t="str">
            <v>74145</v>
          </cell>
          <cell r="I94" t="str">
            <v>Private - Sp</v>
          </cell>
          <cell r="J94" t="str">
            <v>Yes</v>
          </cell>
          <cell r="K94">
            <v>372018</v>
          </cell>
          <cell r="L94">
            <v>42978</v>
          </cell>
          <cell r="M94" t="e">
            <v>#N/A</v>
          </cell>
          <cell r="N94" t="e">
            <v>#N/A</v>
          </cell>
          <cell r="O94">
            <v>0.8849999999999999</v>
          </cell>
          <cell r="P94">
            <v>265</v>
          </cell>
          <cell r="Q94">
            <v>299865.33</v>
          </cell>
          <cell r="R94">
            <v>6859.43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5175.2084500000001</v>
          </cell>
          <cell r="AM94">
            <v>44.032699999999998</v>
          </cell>
          <cell r="AN94">
            <v>3.3871307692307693</v>
          </cell>
          <cell r="AO94">
            <v>0</v>
          </cell>
          <cell r="AP94">
            <v>17529.107778178077</v>
          </cell>
          <cell r="AQ94">
            <v>610</v>
          </cell>
          <cell r="AR94">
            <v>13</v>
          </cell>
          <cell r="AS94">
            <v>227878.40111631498</v>
          </cell>
          <cell r="AT94">
            <v>315926.50280000002</v>
          </cell>
          <cell r="AV94">
            <v>-88048.101683685032</v>
          </cell>
          <cell r="AW94">
            <v>-88048.101683685032</v>
          </cell>
          <cell r="AX94">
            <v>0</v>
          </cell>
        </row>
        <row r="95">
          <cell r="A95" t="str">
            <v>200031310A</v>
          </cell>
          <cell r="E95" t="str">
            <v>010</v>
          </cell>
          <cell r="F95" t="str">
            <v>SAINT FRANCIS HOSPITAL SOUTH</v>
          </cell>
          <cell r="G95" t="str">
            <v>TULSA,OK 74133-</v>
          </cell>
          <cell r="H95" t="str">
            <v>74133</v>
          </cell>
          <cell r="I95" t="str">
            <v>Private</v>
          </cell>
          <cell r="J95" t="str">
            <v>Yes</v>
          </cell>
          <cell r="K95">
            <v>370218</v>
          </cell>
          <cell r="L95">
            <v>42916</v>
          </cell>
          <cell r="M95">
            <v>0.83299999999999996</v>
          </cell>
          <cell r="N95">
            <v>0.83299999999999996</v>
          </cell>
          <cell r="O95">
            <v>0.83299999999999996</v>
          </cell>
          <cell r="P95">
            <v>3678</v>
          </cell>
          <cell r="Q95">
            <v>3283923.33</v>
          </cell>
          <cell r="R95">
            <v>102513.32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129267</v>
          </cell>
          <cell r="Y95">
            <v>0</v>
          </cell>
          <cell r="Z95">
            <v>262986</v>
          </cell>
          <cell r="AA95">
            <v>642493</v>
          </cell>
          <cell r="AB95">
            <v>0</v>
          </cell>
          <cell r="AC95">
            <v>0</v>
          </cell>
          <cell r="AD95">
            <v>938048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91610</v>
          </cell>
          <cell r="AJ95">
            <v>12556565</v>
          </cell>
          <cell r="AK95">
            <v>2120142.9079999998</v>
          </cell>
          <cell r="AL95">
            <v>4995.550009999999</v>
          </cell>
          <cell r="AM95">
            <v>1257.4500000000032</v>
          </cell>
          <cell r="AN95">
            <v>0.97175425038640129</v>
          </cell>
          <cell r="AO95">
            <v>1193.1023680360156</v>
          </cell>
          <cell r="AP95">
            <v>6047.5493232713443</v>
          </cell>
          <cell r="AQ95">
            <v>1777</v>
          </cell>
          <cell r="AR95">
            <v>1294</v>
          </cell>
          <cell r="AS95">
            <v>7825528.8243131191</v>
          </cell>
          <cell r="AT95">
            <v>3488029.7494999999</v>
          </cell>
          <cell r="AV95">
            <v>4337499.0748131191</v>
          </cell>
          <cell r="AW95">
            <v>1268451.8748131189</v>
          </cell>
          <cell r="AX95">
            <v>3069047.2</v>
          </cell>
        </row>
        <row r="96">
          <cell r="A96" t="str">
            <v>100700530A</v>
          </cell>
          <cell r="E96" t="str">
            <v>010</v>
          </cell>
          <cell r="F96" t="str">
            <v>SURGICAL HOSPITAL OF OKLAHOMA LLC</v>
          </cell>
          <cell r="G96" t="str">
            <v>OKLAHOMA CITY,OK 73129-0000</v>
          </cell>
          <cell r="H96" t="str">
            <v>73129</v>
          </cell>
          <cell r="I96" t="str">
            <v>Private - Sp</v>
          </cell>
          <cell r="J96" t="str">
            <v>Yes</v>
          </cell>
          <cell r="K96">
            <v>370201</v>
          </cell>
          <cell r="L96">
            <v>42735</v>
          </cell>
          <cell r="M96">
            <v>0.8982</v>
          </cell>
          <cell r="N96">
            <v>0.8982</v>
          </cell>
          <cell r="O96">
            <v>0.8982</v>
          </cell>
          <cell r="P96">
            <v>31</v>
          </cell>
          <cell r="Q96">
            <v>94680.83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X96">
            <v>14598</v>
          </cell>
          <cell r="Y96">
            <v>57356</v>
          </cell>
          <cell r="Z96">
            <v>3437</v>
          </cell>
          <cell r="AA96">
            <v>10660</v>
          </cell>
          <cell r="AB96">
            <v>0</v>
          </cell>
          <cell r="AC96">
            <v>0</v>
          </cell>
          <cell r="AD96">
            <v>47898</v>
          </cell>
          <cell r="AE96">
            <v>12516</v>
          </cell>
          <cell r="AF96">
            <v>0</v>
          </cell>
          <cell r="AG96">
            <v>0</v>
          </cell>
          <cell r="AH96">
            <v>0</v>
          </cell>
          <cell r="AI96">
            <v>2475</v>
          </cell>
          <cell r="AJ96">
            <v>451714</v>
          </cell>
          <cell r="AK96">
            <v>152961.37999999998</v>
          </cell>
          <cell r="AL96">
            <v>5220.8140540000004</v>
          </cell>
          <cell r="AM96">
            <v>23.696899999999999</v>
          </cell>
          <cell r="AN96">
            <v>1.6926357142857142</v>
          </cell>
          <cell r="AO96">
            <v>4025.2994736842097</v>
          </cell>
          <cell r="AP96">
            <v>12862.235799129396</v>
          </cell>
          <cell r="AQ96">
            <v>38</v>
          </cell>
          <cell r="AR96">
            <v>14</v>
          </cell>
          <cell r="AS96">
            <v>180071.30118781154</v>
          </cell>
          <cell r="AT96">
            <v>97521.2549</v>
          </cell>
          <cell r="AV96">
            <v>82550.046287811536</v>
          </cell>
          <cell r="AW96">
            <v>82550.046287811536</v>
          </cell>
          <cell r="AX96">
            <v>0</v>
          </cell>
        </row>
        <row r="97">
          <cell r="A97" t="str">
            <v>200006260A</v>
          </cell>
          <cell r="E97" t="str">
            <v>010</v>
          </cell>
          <cell r="F97" t="str">
            <v>TULSA SPINE HOSPITAL</v>
          </cell>
          <cell r="G97" t="str">
            <v>TULSA,OK 74132-</v>
          </cell>
          <cell r="H97" t="str">
            <v>74132</v>
          </cell>
          <cell r="I97" t="str">
            <v>Private - Sp</v>
          </cell>
          <cell r="J97" t="str">
            <v>Yes</v>
          </cell>
          <cell r="K97">
            <v>370216</v>
          </cell>
          <cell r="L97">
            <v>42735</v>
          </cell>
          <cell r="M97">
            <v>0.83299999999999996</v>
          </cell>
          <cell r="N97">
            <v>0.83299999999999996</v>
          </cell>
          <cell r="O97">
            <v>0.83299999999999996</v>
          </cell>
          <cell r="P97">
            <v>38</v>
          </cell>
          <cell r="Q97">
            <v>154696.14000000001</v>
          </cell>
          <cell r="R97">
            <v>8268.7199999999993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6540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585034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23559</v>
          </cell>
          <cell r="AJ97">
            <v>7361620</v>
          </cell>
          <cell r="AK97">
            <v>631741.5909999999</v>
          </cell>
          <cell r="AL97">
            <v>4995.550009999999</v>
          </cell>
          <cell r="AM97">
            <v>38.660560000000004</v>
          </cell>
          <cell r="AN97">
            <v>2.7614685714285718</v>
          </cell>
          <cell r="AO97">
            <v>1281.4231054766733</v>
          </cell>
          <cell r="AP97">
            <v>15076.477455091359</v>
          </cell>
          <cell r="AQ97">
            <v>493</v>
          </cell>
          <cell r="AR97">
            <v>14</v>
          </cell>
          <cell r="AS97">
            <v>211070.68437127903</v>
          </cell>
          <cell r="AT97">
            <v>167853.80580000003</v>
          </cell>
          <cell r="AV97">
            <v>43216.878571278998</v>
          </cell>
          <cell r="AW97">
            <v>-312977.68142872094</v>
          </cell>
          <cell r="AX97">
            <v>356194.55999999994</v>
          </cell>
        </row>
        <row r="98">
          <cell r="AV98">
            <v>290221731.47865075</v>
          </cell>
          <cell r="AW98">
            <v>-15963062.041349169</v>
          </cell>
          <cell r="AX98">
            <v>306184793.51999992</v>
          </cell>
        </row>
      </sheetData>
      <sheetData sheetId="5">
        <row r="2">
          <cell r="A2" t="str">
            <v xml:space="preserve">Billing ID </v>
          </cell>
          <cell r="B2" t="str">
            <v>Combined Provider ID</v>
          </cell>
          <cell r="C2" t="str">
            <v>Combined Provider ID</v>
          </cell>
          <cell r="D2" t="str">
            <v>Combined Provider ID</v>
          </cell>
          <cell r="E2" t="str">
            <v>﻿Spec</v>
          </cell>
          <cell r="F2" t="str">
            <v>Use DRG UPL Not Cost</v>
          </cell>
        </row>
        <row r="3">
          <cell r="A3" t="str">
            <v>100700790A</v>
          </cell>
          <cell r="E3" t="str">
            <v>014</v>
          </cell>
          <cell r="F3" t="str">
            <v>No</v>
          </cell>
        </row>
        <row r="4">
          <cell r="A4" t="str">
            <v>100262850D</v>
          </cell>
          <cell r="E4" t="str">
            <v>014</v>
          </cell>
          <cell r="F4" t="str">
            <v>No</v>
          </cell>
        </row>
        <row r="5">
          <cell r="A5" t="str">
            <v>100700760A</v>
          </cell>
          <cell r="E5" t="str">
            <v>014</v>
          </cell>
          <cell r="F5" t="str">
            <v>No</v>
          </cell>
        </row>
        <row r="6">
          <cell r="A6" t="str">
            <v>100699690A</v>
          </cell>
          <cell r="E6" t="str">
            <v>014</v>
          </cell>
          <cell r="F6" t="str">
            <v>No</v>
          </cell>
        </row>
        <row r="7">
          <cell r="A7" t="str">
            <v>100700740A</v>
          </cell>
          <cell r="E7" t="str">
            <v>014</v>
          </cell>
          <cell r="F7" t="str">
            <v>No</v>
          </cell>
        </row>
        <row r="8">
          <cell r="A8" t="str">
            <v>200234090B</v>
          </cell>
          <cell r="E8" t="str">
            <v>014</v>
          </cell>
          <cell r="F8" t="str">
            <v>No</v>
          </cell>
        </row>
        <row r="9">
          <cell r="A9" t="str">
            <v>100819200B</v>
          </cell>
          <cell r="E9" t="str">
            <v>014</v>
          </cell>
          <cell r="F9" t="str">
            <v>No</v>
          </cell>
        </row>
        <row r="10">
          <cell r="A10" t="str">
            <v>100700800A</v>
          </cell>
          <cell r="E10" t="str">
            <v>014</v>
          </cell>
          <cell r="F10" t="str">
            <v>No</v>
          </cell>
        </row>
        <row r="11">
          <cell r="A11" t="str">
            <v>100699660A</v>
          </cell>
          <cell r="E11" t="str">
            <v>014</v>
          </cell>
          <cell r="F11" t="str">
            <v>No</v>
          </cell>
        </row>
        <row r="12">
          <cell r="A12" t="str">
            <v>200539880B</v>
          </cell>
          <cell r="E12" t="str">
            <v>014</v>
          </cell>
          <cell r="F12" t="str">
            <v>No</v>
          </cell>
        </row>
        <row r="13">
          <cell r="A13" t="str">
            <v>100699960A</v>
          </cell>
          <cell r="E13" t="str">
            <v>014</v>
          </cell>
          <cell r="F13" t="str">
            <v>No</v>
          </cell>
        </row>
        <row r="14">
          <cell r="A14" t="str">
            <v>100700250A</v>
          </cell>
          <cell r="E14" t="str">
            <v>014</v>
          </cell>
          <cell r="F14" t="str">
            <v>No</v>
          </cell>
        </row>
        <row r="15">
          <cell r="A15" t="str">
            <v>100690120A</v>
          </cell>
          <cell r="E15" t="str">
            <v>010</v>
          </cell>
          <cell r="F15" t="str">
            <v>No</v>
          </cell>
        </row>
        <row r="16">
          <cell r="A16" t="str">
            <v>100699820A</v>
          </cell>
          <cell r="E16" t="str">
            <v>014</v>
          </cell>
          <cell r="F16" t="str">
            <v>No</v>
          </cell>
        </row>
        <row r="17">
          <cell r="A17" t="str">
            <v>100699870E</v>
          </cell>
          <cell r="E17" t="str">
            <v>014</v>
          </cell>
          <cell r="F17" t="str">
            <v>No</v>
          </cell>
        </row>
        <row r="20">
          <cell r="A20" t="str">
            <v>200259440A</v>
          </cell>
          <cell r="E20" t="str">
            <v>014</v>
          </cell>
          <cell r="F20" t="str">
            <v>No</v>
          </cell>
        </row>
        <row r="21">
          <cell r="A21" t="str">
            <v>100700120Q</v>
          </cell>
          <cell r="B21" t="str">
            <v>100730660F</v>
          </cell>
          <cell r="E21" t="str">
            <v>014</v>
          </cell>
          <cell r="F21" t="str">
            <v>No</v>
          </cell>
        </row>
        <row r="22">
          <cell r="A22" t="str">
            <v>200311270A</v>
          </cell>
          <cell r="E22" t="str">
            <v>014</v>
          </cell>
          <cell r="F22" t="str">
            <v>No</v>
          </cell>
        </row>
        <row r="23">
          <cell r="A23" t="str">
            <v>200313370A</v>
          </cell>
          <cell r="E23" t="str">
            <v>014</v>
          </cell>
          <cell r="F23" t="str">
            <v>No</v>
          </cell>
        </row>
        <row r="24">
          <cell r="A24" t="str">
            <v>100700460A</v>
          </cell>
          <cell r="E24" t="str">
            <v>014</v>
          </cell>
          <cell r="F24" t="str">
            <v>No</v>
          </cell>
        </row>
        <row r="25">
          <cell r="A25" t="str">
            <v>100774650D</v>
          </cell>
          <cell r="E25" t="str">
            <v>014</v>
          </cell>
          <cell r="F25" t="str">
            <v>No</v>
          </cell>
        </row>
        <row r="26">
          <cell r="A26" t="str">
            <v>200226190A</v>
          </cell>
          <cell r="E26" t="str">
            <v>010</v>
          </cell>
          <cell r="F26" t="str">
            <v>No</v>
          </cell>
        </row>
        <row r="27">
          <cell r="A27" t="str">
            <v>200521810B</v>
          </cell>
          <cell r="E27" t="str">
            <v>014</v>
          </cell>
          <cell r="F27" t="str">
            <v>No</v>
          </cell>
        </row>
        <row r="28">
          <cell r="A28" t="str">
            <v>200425410C</v>
          </cell>
          <cell r="E28" t="str">
            <v>014</v>
          </cell>
          <cell r="F28" t="str">
            <v>No</v>
          </cell>
        </row>
        <row r="29">
          <cell r="A29" t="str">
            <v>200318440B</v>
          </cell>
          <cell r="E29" t="str">
            <v>014</v>
          </cell>
          <cell r="F29" t="str">
            <v>No</v>
          </cell>
        </row>
        <row r="30">
          <cell r="A30" t="str">
            <v>200490030A</v>
          </cell>
          <cell r="E30" t="str">
            <v>014</v>
          </cell>
          <cell r="F30" t="str">
            <v>No</v>
          </cell>
        </row>
        <row r="31">
          <cell r="A31" t="str">
            <v>200231400B</v>
          </cell>
          <cell r="E31" t="str">
            <v>014</v>
          </cell>
          <cell r="F31" t="str">
            <v>No</v>
          </cell>
        </row>
        <row r="32">
          <cell r="A32" t="str">
            <v>200740630B</v>
          </cell>
          <cell r="B32" t="str">
            <v>100699750A</v>
          </cell>
          <cell r="E32" t="str">
            <v>014</v>
          </cell>
          <cell r="F32" t="str">
            <v>No</v>
          </cell>
        </row>
        <row r="33">
          <cell r="A33" t="str">
            <v>100699550A</v>
          </cell>
          <cell r="E33" t="str">
            <v>014</v>
          </cell>
          <cell r="F33" t="str">
            <v>No</v>
          </cell>
        </row>
        <row r="34">
          <cell r="A34" t="str">
            <v>200125010B</v>
          </cell>
          <cell r="E34" t="str">
            <v>014</v>
          </cell>
          <cell r="F34" t="str">
            <v>No</v>
          </cell>
        </row>
        <row r="35">
          <cell r="A35" t="str">
            <v>200125200B</v>
          </cell>
          <cell r="E35" t="str">
            <v>014</v>
          </cell>
          <cell r="F35" t="str">
            <v>No</v>
          </cell>
        </row>
        <row r="36">
          <cell r="A36" t="str">
            <v>200285100C</v>
          </cell>
          <cell r="B36" t="str">
            <v>200285100A</v>
          </cell>
          <cell r="E36" t="str">
            <v>015</v>
          </cell>
          <cell r="F36" t="str">
            <v>No</v>
          </cell>
        </row>
        <row r="37">
          <cell r="A37" t="str">
            <v>100677110F</v>
          </cell>
          <cell r="E37" t="str">
            <v>015</v>
          </cell>
          <cell r="F37" t="str">
            <v>No</v>
          </cell>
        </row>
        <row r="38">
          <cell r="A38" t="str">
            <v>100689250B</v>
          </cell>
          <cell r="B38" t="str">
            <v>100806400Y</v>
          </cell>
          <cell r="E38" t="str">
            <v>015</v>
          </cell>
          <cell r="F38" t="str">
            <v>No</v>
          </cell>
        </row>
        <row r="39">
          <cell r="A39" t="str">
            <v>100701410A</v>
          </cell>
          <cell r="E39" t="str">
            <v>011</v>
          </cell>
          <cell r="F39" t="str">
            <v>No</v>
          </cell>
        </row>
        <row r="40">
          <cell r="A40" t="str">
            <v>100700380P</v>
          </cell>
          <cell r="B40" t="str">
            <v>100700380C</v>
          </cell>
          <cell r="E40" t="str">
            <v>634</v>
          </cell>
          <cell r="F40" t="str">
            <v>No</v>
          </cell>
        </row>
        <row r="41">
          <cell r="A41" t="str">
            <v>100738360L</v>
          </cell>
          <cell r="B41" t="str">
            <v>100738360H</v>
          </cell>
          <cell r="E41" t="str">
            <v>011</v>
          </cell>
          <cell r="F41" t="str">
            <v>No</v>
          </cell>
        </row>
        <row r="42">
          <cell r="A42" t="str">
            <v>100738360O</v>
          </cell>
          <cell r="B42" t="str">
            <v>100738360J</v>
          </cell>
          <cell r="E42" t="str">
            <v>013</v>
          </cell>
          <cell r="F42" t="str">
            <v>No</v>
          </cell>
        </row>
        <row r="43">
          <cell r="A43" t="str">
            <v>100699540L</v>
          </cell>
          <cell r="B43" t="str">
            <v>100699540P</v>
          </cell>
          <cell r="E43" t="str">
            <v>015</v>
          </cell>
          <cell r="F43" t="str">
            <v>No</v>
          </cell>
        </row>
        <row r="44">
          <cell r="A44" t="str">
            <v>100699540K</v>
          </cell>
          <cell r="B44" t="str">
            <v>100699540I</v>
          </cell>
          <cell r="E44" t="str">
            <v>015</v>
          </cell>
          <cell r="F44" t="str">
            <v>No</v>
          </cell>
        </row>
        <row r="45">
          <cell r="A45" t="str">
            <v>200006820Z</v>
          </cell>
          <cell r="B45" t="str">
            <v>200006820A</v>
          </cell>
          <cell r="C45" t="str">
            <v>200006820T</v>
          </cell>
          <cell r="D45" t="str">
            <v>200006820F</v>
          </cell>
          <cell r="E45" t="str">
            <v>634</v>
          </cell>
          <cell r="F45" t="str">
            <v>No</v>
          </cell>
        </row>
        <row r="46">
          <cell r="A46" t="str">
            <v>200673510E</v>
          </cell>
          <cell r="B46" t="str">
            <v>200673510B</v>
          </cell>
          <cell r="C46" t="str">
            <v>100701710D</v>
          </cell>
          <cell r="E46" t="str">
            <v>011</v>
          </cell>
          <cell r="F46" t="str">
            <v>No</v>
          </cell>
        </row>
        <row r="47">
          <cell r="A47" t="str">
            <v>200673510G</v>
          </cell>
          <cell r="B47" t="str">
            <v>200673510C</v>
          </cell>
          <cell r="C47" t="str">
            <v>100701710B</v>
          </cell>
          <cell r="E47" t="str">
            <v>634</v>
          </cell>
          <cell r="F47" t="str">
            <v>No</v>
          </cell>
        </row>
        <row r="48">
          <cell r="A48" t="str">
            <v>100697950M</v>
          </cell>
          <cell r="B48" t="str">
            <v>100697950F</v>
          </cell>
          <cell r="E48" t="str">
            <v>013</v>
          </cell>
          <cell r="F48" t="str">
            <v>No</v>
          </cell>
        </row>
        <row r="49">
          <cell r="A49" t="str">
            <v>200085660H</v>
          </cell>
          <cell r="B49" t="str">
            <v>200085660B</v>
          </cell>
          <cell r="C49" t="str">
            <v>200085660A</v>
          </cell>
          <cell r="D49" t="str">
            <v>200085660G</v>
          </cell>
          <cell r="E49" t="str">
            <v>634</v>
          </cell>
          <cell r="F49" t="str">
            <v>No</v>
          </cell>
        </row>
        <row r="50">
          <cell r="A50" t="str">
            <v>100701680L</v>
          </cell>
          <cell r="B50" t="str">
            <v>100701680A</v>
          </cell>
          <cell r="C50" t="str">
            <v>100701680J</v>
          </cell>
          <cell r="E50" t="str">
            <v>634</v>
          </cell>
          <cell r="F50" t="str">
            <v>No</v>
          </cell>
        </row>
        <row r="51">
          <cell r="A51" t="str">
            <v>200479750A</v>
          </cell>
          <cell r="E51" t="str">
            <v>012</v>
          </cell>
          <cell r="F51" t="str">
            <v>No</v>
          </cell>
        </row>
        <row r="52">
          <cell r="A52" t="str">
            <v>200707260A</v>
          </cell>
          <cell r="E52" t="str">
            <v>012</v>
          </cell>
          <cell r="F52" t="str">
            <v>No</v>
          </cell>
        </row>
        <row r="53">
          <cell r="A53" t="str">
            <v>200028650A</v>
          </cell>
          <cell r="E53" t="str">
            <v>012</v>
          </cell>
          <cell r="F53" t="str">
            <v>No</v>
          </cell>
        </row>
        <row r="54">
          <cell r="A54" t="str">
            <v>200285100B</v>
          </cell>
          <cell r="B54" t="str">
            <v>100699500S</v>
          </cell>
          <cell r="E54" t="str">
            <v>013</v>
          </cell>
          <cell r="F54" t="str">
            <v>No</v>
          </cell>
        </row>
        <row r="55">
          <cell r="A55" t="str">
            <v>100699540J</v>
          </cell>
          <cell r="B55" t="str">
            <v>100699540H</v>
          </cell>
          <cell r="E55" t="str">
            <v>013</v>
          </cell>
          <cell r="F55" t="str">
            <v>No</v>
          </cell>
        </row>
        <row r="56">
          <cell r="A56" t="str">
            <v>100689250A</v>
          </cell>
          <cell r="B56" t="str">
            <v>100806400W</v>
          </cell>
          <cell r="E56" t="str">
            <v>013</v>
          </cell>
          <cell r="F56" t="str">
            <v>No</v>
          </cell>
        </row>
        <row r="59">
          <cell r="A59" t="str">
            <v>100700640A</v>
          </cell>
          <cell r="E59" t="str">
            <v>011</v>
          </cell>
          <cell r="F59" t="str">
            <v>No</v>
          </cell>
        </row>
        <row r="60">
          <cell r="A60" t="str">
            <v>100690030A</v>
          </cell>
          <cell r="E60" t="str">
            <v>011</v>
          </cell>
          <cell r="F60" t="str">
            <v>No</v>
          </cell>
        </row>
        <row r="61">
          <cell r="A61" t="str">
            <v>100700660A</v>
          </cell>
          <cell r="E61" t="str">
            <v>011</v>
          </cell>
          <cell r="F61" t="str">
            <v>No</v>
          </cell>
        </row>
        <row r="62">
          <cell r="A62" t="str">
            <v>100704080A</v>
          </cell>
          <cell r="E62" t="str">
            <v>011</v>
          </cell>
          <cell r="F62" t="str">
            <v>No</v>
          </cell>
        </row>
        <row r="63">
          <cell r="A63" t="str">
            <v>100700670A</v>
          </cell>
          <cell r="E63" t="str">
            <v>012</v>
          </cell>
          <cell r="F63" t="str">
            <v>No</v>
          </cell>
        </row>
      </sheetData>
      <sheetData sheetId="6">
        <row r="1">
          <cell r="O1">
            <v>2.1999999999999999E-2</v>
          </cell>
          <cell r="P1">
            <v>2.5000000000000001E-2</v>
          </cell>
        </row>
        <row r="2">
          <cell r="A2" t="str">
            <v xml:space="preserve">Billing ID </v>
          </cell>
          <cell r="B2" t="str">
            <v>Combined Provider ID</v>
          </cell>
          <cell r="C2" t="str">
            <v>Combined Provider ID</v>
          </cell>
          <cell r="D2" t="str">
            <v>Combined Provider ID</v>
          </cell>
          <cell r="E2" t="str">
            <v>﻿Spec</v>
          </cell>
          <cell r="F2" t="str">
            <v>Use DRG UPL Not Cost</v>
          </cell>
          <cell r="G2" t="str">
            <v>Ownership Indicator</v>
          </cell>
          <cell r="H2" t="str">
            <v>Billing Full Name</v>
          </cell>
          <cell r="I2" t="str">
            <v>Billing Full Street Addr</v>
          </cell>
          <cell r="J2" t="str">
            <v>Billing City/St/Zip Code</v>
          </cell>
          <cell r="K2" t="str">
            <v>State</v>
          </cell>
          <cell r="L2" t="str">
            <v>CMS_ID</v>
          </cell>
          <cell r="M2" t="str">
            <v>FY_BGN_DT</v>
          </cell>
          <cell r="N2" t="str">
            <v>FY_END_DT</v>
          </cell>
          <cell r="O2" t="str">
            <v>Single Point in Time Midpoint SFY17 = 12/31/2016</v>
          </cell>
          <cell r="P2" t="str">
            <v>Single Point in Time Midpoint SFY18 = 12/31/2017</v>
          </cell>
          <cell r="Q2" t="str">
            <v>Outpatient CCR</v>
          </cell>
          <cell r="S2" t="str">
            <v xml:space="preserve">Outpt Billed Amt APC </v>
          </cell>
          <cell r="T2" t="str">
            <v xml:space="preserve">Outpt Billed Amt No APC </v>
          </cell>
          <cell r="U2" t="str">
            <v>Total Outpt Cost</v>
          </cell>
          <cell r="V2" t="str">
            <v>Trend 2016</v>
          </cell>
          <cell r="W2" t="str">
            <v>Trend 2017</v>
          </cell>
          <cell r="X2" t="str">
            <v>Outpt Pymts APC</v>
          </cell>
          <cell r="Y2" t="str">
            <v>Outpt Pymts No APC</v>
          </cell>
          <cell r="Z2" t="str">
            <v>Outpt TPL APC</v>
          </cell>
          <cell r="AA2" t="str">
            <v>Outpt TPL No APC</v>
          </cell>
          <cell r="AB2" t="str">
            <v>Outpt Supplemental</v>
          </cell>
          <cell r="AC2" t="str">
            <v xml:space="preserve">Outpt SHOPP Assessment </v>
          </cell>
          <cell r="AD2" t="str">
            <v>Outpatient Expenditures</v>
          </cell>
          <cell r="AE2" t="str">
            <v>Outpt Payments w/o supplementals</v>
          </cell>
          <cell r="AF2" t="str">
            <v>Total Outpt Payments</v>
          </cell>
          <cell r="AG2" t="str">
            <v>Outpatient (Over) / under cost         WITHOUT SHOPP</v>
          </cell>
          <cell r="AH2" t="str">
            <v>Outpatient (Over) / under cost wo SHOPP Payments       INCLUDING SHOPP</v>
          </cell>
          <cell r="AJ2" t="str">
            <v>Outpt SHOPP</v>
          </cell>
        </row>
        <row r="3">
          <cell r="A3" t="str">
            <v>100700790A</v>
          </cell>
          <cell r="E3" t="str">
            <v>014</v>
          </cell>
          <cell r="F3" t="str">
            <v>No</v>
          </cell>
          <cell r="G3" t="str">
            <v>NSGO</v>
          </cell>
          <cell r="H3" t="str">
            <v>ARBUCKLE MEM HSP</v>
          </cell>
          <cell r="I3" t="str">
            <v>2011 W BROADWAY</v>
          </cell>
          <cell r="J3" t="str">
            <v>SULPHUR,OK 73086-</v>
          </cell>
          <cell r="K3" t="str">
            <v>OK</v>
          </cell>
          <cell r="L3" t="str">
            <v>371328</v>
          </cell>
          <cell r="M3">
            <v>42370</v>
          </cell>
          <cell r="N3">
            <v>42735</v>
          </cell>
          <cell r="O3">
            <v>0.75</v>
          </cell>
          <cell r="P3">
            <v>1</v>
          </cell>
          <cell r="Q3">
            <v>0.41400840457879517</v>
          </cell>
          <cell r="S3">
            <v>1308058.52</v>
          </cell>
          <cell r="T3">
            <v>38118.199999999997</v>
          </cell>
          <cell r="U3">
            <v>557328.47612831544</v>
          </cell>
          <cell r="V3">
            <v>566524.39598443266</v>
          </cell>
          <cell r="W3">
            <v>580687.50588404352</v>
          </cell>
          <cell r="X3">
            <v>309396.23</v>
          </cell>
          <cell r="Y3">
            <v>4470.1499999999996</v>
          </cell>
          <cell r="Z3">
            <v>25328.14</v>
          </cell>
          <cell r="AA3">
            <v>976.90771292474506</v>
          </cell>
          <cell r="AB3">
            <v>0</v>
          </cell>
          <cell r="AC3">
            <v>0</v>
          </cell>
          <cell r="AD3">
            <v>0</v>
          </cell>
          <cell r="AE3">
            <v>340171.42771292478</v>
          </cell>
          <cell r="AF3">
            <v>350376.57054431253</v>
          </cell>
          <cell r="AG3">
            <v>230310.93533973099</v>
          </cell>
          <cell r="AH3">
            <v>14735.43533973099</v>
          </cell>
          <cell r="AJ3">
            <v>215575.5</v>
          </cell>
        </row>
        <row r="4">
          <cell r="A4" t="str">
            <v>100262850D</v>
          </cell>
          <cell r="E4" t="str">
            <v>014</v>
          </cell>
          <cell r="F4" t="str">
            <v>No</v>
          </cell>
          <cell r="G4" t="str">
            <v>NSGO</v>
          </cell>
          <cell r="H4" t="str">
            <v>ATOKA MEMORIAL HOSPITAL</v>
          </cell>
          <cell r="I4" t="str">
            <v>1200 WEST LIBERTY ROAD</v>
          </cell>
          <cell r="J4" t="str">
            <v>ATOKA,OK 74525-</v>
          </cell>
          <cell r="K4" t="str">
            <v>OK</v>
          </cell>
          <cell r="L4" t="str">
            <v>371300</v>
          </cell>
          <cell r="M4">
            <v>42370</v>
          </cell>
          <cell r="N4">
            <v>42735</v>
          </cell>
          <cell r="O4">
            <v>0.5</v>
          </cell>
          <cell r="P4">
            <v>1</v>
          </cell>
          <cell r="Q4">
            <v>0.4527630699348863</v>
          </cell>
          <cell r="S4">
            <v>2137748.2599999998</v>
          </cell>
          <cell r="T4">
            <v>123635.54</v>
          </cell>
          <cell r="U4">
            <v>1023871.0715890188</v>
          </cell>
          <cell r="V4">
            <v>1035133.653376498</v>
          </cell>
          <cell r="W4">
            <v>1061011.9947109104</v>
          </cell>
          <cell r="X4">
            <v>356825.2</v>
          </cell>
          <cell r="Y4">
            <v>8951</v>
          </cell>
          <cell r="Z4">
            <v>41302.699999999997</v>
          </cell>
          <cell r="AA4">
            <v>473.78543179094811</v>
          </cell>
          <cell r="AB4">
            <v>0</v>
          </cell>
          <cell r="AC4">
            <v>0</v>
          </cell>
          <cell r="AD4">
            <v>0</v>
          </cell>
          <cell r="AE4">
            <v>407552.68543179095</v>
          </cell>
          <cell r="AF4">
            <v>419779.26599474467</v>
          </cell>
          <cell r="AG4">
            <v>641232.72871616576</v>
          </cell>
          <cell r="AH4">
            <v>15242.728716165759</v>
          </cell>
          <cell r="AJ4">
            <v>625990</v>
          </cell>
        </row>
        <row r="5">
          <cell r="A5" t="str">
            <v>100700760A</v>
          </cell>
          <cell r="E5" t="str">
            <v>014</v>
          </cell>
          <cell r="F5" t="str">
            <v>No</v>
          </cell>
          <cell r="G5" t="str">
            <v>NSGO</v>
          </cell>
          <cell r="H5" t="str">
            <v>BEAVER COUNTY MEMORIAL HOSPITAL</v>
          </cell>
          <cell r="I5" t="str">
            <v>212 E. 8TH STREET</v>
          </cell>
          <cell r="J5" t="str">
            <v>BEAVER,OK 73932-0640</v>
          </cell>
          <cell r="K5" t="str">
            <v>OK</v>
          </cell>
          <cell r="L5" t="str">
            <v>371322</v>
          </cell>
          <cell r="M5">
            <v>42552</v>
          </cell>
          <cell r="N5">
            <v>42916</v>
          </cell>
          <cell r="O5">
            <v>0</v>
          </cell>
          <cell r="P5">
            <v>1</v>
          </cell>
          <cell r="Q5">
            <v>0.84649415561534702</v>
          </cell>
          <cell r="S5">
            <v>92762.71</v>
          </cell>
          <cell r="T5">
            <v>21295</v>
          </cell>
          <cell r="U5">
            <v>96549.184917870123</v>
          </cell>
          <cell r="V5">
            <v>96549.184917870123</v>
          </cell>
          <cell r="W5">
            <v>98962.91454081687</v>
          </cell>
          <cell r="X5">
            <v>29311.27</v>
          </cell>
          <cell r="Y5">
            <v>1956.24</v>
          </cell>
          <cell r="Z5">
            <v>591.25</v>
          </cell>
          <cell r="AA5">
            <v>403.47232488798602</v>
          </cell>
          <cell r="AB5">
            <v>0</v>
          </cell>
          <cell r="AC5">
            <v>0</v>
          </cell>
          <cell r="AD5">
            <v>0</v>
          </cell>
          <cell r="AE5">
            <v>32262.232324887987</v>
          </cell>
          <cell r="AF5">
            <v>33230.09929463463</v>
          </cell>
          <cell r="AG5">
            <v>65732.815246182232</v>
          </cell>
          <cell r="AH5">
            <v>-12970.184753817768</v>
          </cell>
          <cell r="AJ5">
            <v>78703</v>
          </cell>
        </row>
        <row r="6">
          <cell r="A6" t="str">
            <v>100699690A</v>
          </cell>
          <cell r="E6" t="str">
            <v>014</v>
          </cell>
          <cell r="F6" t="str">
            <v>No</v>
          </cell>
          <cell r="G6" t="str">
            <v>NSGO</v>
          </cell>
          <cell r="H6" t="str">
            <v>CARNEGIE TRI-COUNTY MUNICI</v>
          </cell>
          <cell r="I6" t="str">
            <v>MUNICIPAL HOSPITAL  102 N BROADWAY</v>
          </cell>
          <cell r="J6" t="str">
            <v>CARNEGIE,OK 73015-</v>
          </cell>
          <cell r="K6" t="str">
            <v>OK</v>
          </cell>
          <cell r="L6" t="str">
            <v>371334</v>
          </cell>
          <cell r="M6">
            <v>42491</v>
          </cell>
          <cell r="N6">
            <v>42855</v>
          </cell>
          <cell r="O6">
            <v>0.16666666666666666</v>
          </cell>
          <cell r="P6">
            <v>1</v>
          </cell>
          <cell r="Q6">
            <v>1.6646191910398551</v>
          </cell>
          <cell r="S6">
            <v>625793.54</v>
          </cell>
          <cell r="T6">
            <v>32730.09</v>
          </cell>
          <cell r="U6">
            <v>1096191.0722512288</v>
          </cell>
          <cell r="V6">
            <v>1100210.4395161499</v>
          </cell>
          <cell r="W6">
            <v>1127715.7005040536</v>
          </cell>
          <cell r="X6">
            <v>124908.86</v>
          </cell>
          <cell r="Y6">
            <v>2246.79</v>
          </cell>
          <cell r="Z6">
            <v>5639.7</v>
          </cell>
          <cell r="AA6">
            <v>1620.1143663198754</v>
          </cell>
          <cell r="AB6">
            <v>0</v>
          </cell>
          <cell r="AC6">
            <v>0</v>
          </cell>
          <cell r="AD6">
            <v>0</v>
          </cell>
          <cell r="AE6">
            <v>134415.46436631988</v>
          </cell>
          <cell r="AF6">
            <v>138447.92829730947</v>
          </cell>
          <cell r="AG6">
            <v>989267.77220674418</v>
          </cell>
          <cell r="AH6">
            <v>759856.77220674418</v>
          </cell>
          <cell r="AJ6">
            <v>229411</v>
          </cell>
        </row>
        <row r="7">
          <cell r="A7" t="str">
            <v>100700720A</v>
          </cell>
          <cell r="E7" t="str">
            <v>010</v>
          </cell>
          <cell r="F7" t="str">
            <v>Yes</v>
          </cell>
          <cell r="G7" t="str">
            <v>NSGO</v>
          </cell>
          <cell r="H7" t="str">
            <v>CHOCTAW MEMORIAL HOSPITAL</v>
          </cell>
          <cell r="I7" t="str">
            <v>1405 E KIRK ST</v>
          </cell>
          <cell r="J7" t="str">
            <v>HUGO,OK 74743-0000</v>
          </cell>
          <cell r="K7" t="str">
            <v>OK</v>
          </cell>
          <cell r="L7" t="str">
            <v>370100</v>
          </cell>
          <cell r="M7">
            <v>42552</v>
          </cell>
          <cell r="N7">
            <v>42916</v>
          </cell>
          <cell r="O7">
            <v>0</v>
          </cell>
          <cell r="P7">
            <v>1</v>
          </cell>
          <cell r="Q7">
            <v>0.23164560339611476</v>
          </cell>
          <cell r="S7">
            <v>4202443.05</v>
          </cell>
          <cell r="T7">
            <v>129479</v>
          </cell>
          <cell r="U7">
            <v>1024400.8205589711</v>
          </cell>
          <cell r="V7">
            <v>1024400.8205589711</v>
          </cell>
          <cell r="W7">
            <v>1050010.8410729454</v>
          </cell>
          <cell r="X7">
            <v>608045.68999999994</v>
          </cell>
          <cell r="Y7">
            <v>9479.58</v>
          </cell>
          <cell r="Z7">
            <v>18096.169999999998</v>
          </cell>
          <cell r="AA7">
            <v>2514.030694997547</v>
          </cell>
          <cell r="AB7">
            <v>0</v>
          </cell>
          <cell r="AC7">
            <v>20930.123421786786</v>
          </cell>
          <cell r="AD7">
            <v>0</v>
          </cell>
          <cell r="AE7">
            <v>638135.47069499746</v>
          </cell>
          <cell r="AF7">
            <v>657279.53481584741</v>
          </cell>
          <cell r="AG7">
            <v>392731.30625709798</v>
          </cell>
          <cell r="AH7">
            <v>177512.85625709797</v>
          </cell>
          <cell r="AJ7">
            <v>215218.45</v>
          </cell>
        </row>
        <row r="8">
          <cell r="A8" t="str">
            <v>100700740A</v>
          </cell>
          <cell r="E8" t="str">
            <v>014</v>
          </cell>
          <cell r="F8" t="str">
            <v>No</v>
          </cell>
          <cell r="G8" t="str">
            <v>NSGO</v>
          </cell>
          <cell r="H8" t="str">
            <v>CIMARRON MEMORIAL HOSPITAL</v>
          </cell>
          <cell r="I8" t="str">
            <v>100 S ELLIS AVE</v>
          </cell>
          <cell r="J8" t="str">
            <v>BOISE CITY,OK 73933-</v>
          </cell>
          <cell r="K8" t="str">
            <v>OK</v>
          </cell>
          <cell r="L8" t="str">
            <v>371307</v>
          </cell>
          <cell r="M8">
            <v>42370</v>
          </cell>
          <cell r="N8">
            <v>42735</v>
          </cell>
          <cell r="O8">
            <v>0.5</v>
          </cell>
          <cell r="P8">
            <v>1</v>
          </cell>
          <cell r="Q8">
            <v>0.69313083450582025</v>
          </cell>
          <cell r="S8">
            <v>143012.29</v>
          </cell>
          <cell r="T8">
            <v>9353</v>
          </cell>
          <cell r="U8">
            <v>105609.08060742132</v>
          </cell>
          <cell r="V8">
            <v>106770.78049410295</v>
          </cell>
          <cell r="W8">
            <v>109440.05000645552</v>
          </cell>
          <cell r="X8">
            <v>29400.880000000001</v>
          </cell>
          <cell r="Y8">
            <v>836.44</v>
          </cell>
          <cell r="Z8">
            <v>3247.62</v>
          </cell>
          <cell r="AA8">
            <v>16.304134296636782</v>
          </cell>
          <cell r="AB8">
            <v>0</v>
          </cell>
          <cell r="AC8">
            <v>0</v>
          </cell>
          <cell r="AD8">
            <v>0</v>
          </cell>
          <cell r="AE8">
            <v>33501.244134296641</v>
          </cell>
          <cell r="AF8">
            <v>34506.281458325539</v>
          </cell>
          <cell r="AG8">
            <v>74933.768548129985</v>
          </cell>
          <cell r="AH8">
            <v>197.26854812998499</v>
          </cell>
          <cell r="AJ8">
            <v>74736.5</v>
          </cell>
        </row>
        <row r="9">
          <cell r="A9" t="str">
            <v>200234090B</v>
          </cell>
          <cell r="E9" t="str">
            <v>014</v>
          </cell>
          <cell r="F9" t="str">
            <v>No</v>
          </cell>
          <cell r="G9" t="str">
            <v>NSGO</v>
          </cell>
          <cell r="H9" t="str">
            <v>CLEVELAND AREA HOSPITAL</v>
          </cell>
          <cell r="I9" t="str">
            <v>1401 W PAWNEE ST</v>
          </cell>
          <cell r="J9" t="str">
            <v>CLEVELAND,OK 74020-3033</v>
          </cell>
          <cell r="K9" t="str">
            <v>OK</v>
          </cell>
          <cell r="L9" t="str">
            <v>371320</v>
          </cell>
          <cell r="M9">
            <v>42370</v>
          </cell>
          <cell r="N9">
            <v>42735</v>
          </cell>
          <cell r="O9">
            <v>0.5</v>
          </cell>
          <cell r="P9">
            <v>1</v>
          </cell>
          <cell r="Q9">
            <v>0.3846263763266477</v>
          </cell>
          <cell r="S9">
            <v>2647052.37</v>
          </cell>
          <cell r="T9">
            <v>323101.09999999998</v>
          </cell>
          <cell r="U9">
            <v>1142399.3663001186</v>
          </cell>
          <cell r="V9">
            <v>1154965.7593294198</v>
          </cell>
          <cell r="W9">
            <v>1183839.9033126554</v>
          </cell>
          <cell r="X9">
            <v>413807.66</v>
          </cell>
          <cell r="Y9">
            <v>23794.84</v>
          </cell>
          <cell r="Z9">
            <v>42450.46</v>
          </cell>
          <cell r="AA9">
            <v>4047.0022745595361</v>
          </cell>
          <cell r="AB9">
            <v>0</v>
          </cell>
          <cell r="AC9">
            <v>0</v>
          </cell>
          <cell r="AD9">
            <v>0</v>
          </cell>
          <cell r="AE9">
            <v>484099.96227455954</v>
          </cell>
          <cell r="AF9">
            <v>498622.96114279632</v>
          </cell>
          <cell r="AG9">
            <v>685216.94216985907</v>
          </cell>
          <cell r="AH9">
            <v>-240342.05783014093</v>
          </cell>
          <cell r="AJ9">
            <v>925559</v>
          </cell>
        </row>
        <row r="10">
          <cell r="A10" t="str">
            <v>100749570S</v>
          </cell>
          <cell r="C10" t="str">
            <v xml:space="preserve"> </v>
          </cell>
          <cell r="E10" t="str">
            <v>010</v>
          </cell>
          <cell r="F10" t="str">
            <v>Yes</v>
          </cell>
          <cell r="G10" t="str">
            <v>NSGO</v>
          </cell>
          <cell r="H10" t="str">
            <v>COMANCHE CO MEM HSP</v>
          </cell>
          <cell r="I10" t="str">
            <v>3401 GORE BLVD</v>
          </cell>
          <cell r="J10" t="str">
            <v>LAWTON,OK 73505-6332</v>
          </cell>
          <cell r="K10" t="str">
            <v>OK</v>
          </cell>
          <cell r="L10" t="str">
            <v>370056</v>
          </cell>
          <cell r="M10">
            <v>42552</v>
          </cell>
          <cell r="N10">
            <v>42916</v>
          </cell>
          <cell r="O10">
            <v>0</v>
          </cell>
          <cell r="P10">
            <v>1</v>
          </cell>
          <cell r="Q10">
            <v>0.20516252224715784</v>
          </cell>
          <cell r="S10">
            <v>24694553.539999999</v>
          </cell>
          <cell r="T10">
            <v>2581378.58</v>
          </cell>
          <cell r="U10">
            <v>5764862.0694846204</v>
          </cell>
          <cell r="V10">
            <v>5764862.0694846204</v>
          </cell>
          <cell r="W10">
            <v>5908983.6212217361</v>
          </cell>
          <cell r="X10">
            <v>4593938.3499999996</v>
          </cell>
          <cell r="Y10">
            <v>222876.34</v>
          </cell>
          <cell r="Z10">
            <v>281966.38</v>
          </cell>
          <cell r="AA10">
            <v>30381.589098761942</v>
          </cell>
          <cell r="AB10">
            <v>0</v>
          </cell>
          <cell r="AC10">
            <v>168863.03910315401</v>
          </cell>
          <cell r="AD10">
            <v>0</v>
          </cell>
          <cell r="AE10">
            <v>5129162.6590987612</v>
          </cell>
          <cell r="AF10">
            <v>5283037.5388717242</v>
          </cell>
          <cell r="AG10">
            <v>625946.08235001191</v>
          </cell>
          <cell r="AH10">
            <v>-1387411.2476499879</v>
          </cell>
          <cell r="AJ10">
            <v>2013357.3299999998</v>
          </cell>
        </row>
        <row r="11">
          <cell r="A11" t="str">
            <v>100819200B</v>
          </cell>
          <cell r="E11" t="str">
            <v>014</v>
          </cell>
          <cell r="F11" t="str">
            <v>No</v>
          </cell>
          <cell r="G11" t="str">
            <v>NSGO</v>
          </cell>
          <cell r="H11" t="str">
            <v>CORDELL MEMORIAL HOSPITAL</v>
          </cell>
          <cell r="I11" t="str">
            <v>1220 N GLENN ENGLISH</v>
          </cell>
          <cell r="J11" t="str">
            <v>CORDELL,OK 73632-</v>
          </cell>
          <cell r="K11" t="str">
            <v>OK</v>
          </cell>
          <cell r="L11" t="str">
            <v>371325</v>
          </cell>
          <cell r="M11">
            <v>42552</v>
          </cell>
          <cell r="N11">
            <v>42916</v>
          </cell>
          <cell r="O11">
            <v>0</v>
          </cell>
          <cell r="P11">
            <v>1</v>
          </cell>
          <cell r="Q11">
            <v>0.53945113109814524</v>
          </cell>
          <cell r="S11">
            <v>407981.65</v>
          </cell>
          <cell r="T11">
            <v>34589</v>
          </cell>
          <cell r="U11">
            <v>238745.23773334138</v>
          </cell>
          <cell r="V11">
            <v>238745.23773334138</v>
          </cell>
          <cell r="W11">
            <v>244713.8686766749</v>
          </cell>
          <cell r="X11">
            <v>85321.72</v>
          </cell>
          <cell r="Y11">
            <v>3050.86</v>
          </cell>
          <cell r="Z11">
            <v>2343.1</v>
          </cell>
          <cell r="AA11">
            <v>920.52360031468697</v>
          </cell>
          <cell r="AB11">
            <v>0</v>
          </cell>
          <cell r="AC11">
            <v>0</v>
          </cell>
          <cell r="AD11">
            <v>0</v>
          </cell>
          <cell r="AE11">
            <v>91636.203600314693</v>
          </cell>
          <cell r="AF11">
            <v>94385.289708324141</v>
          </cell>
          <cell r="AG11">
            <v>150328.57896835078</v>
          </cell>
          <cell r="AH11">
            <v>-27655.921031649224</v>
          </cell>
          <cell r="AJ11">
            <v>177984.5</v>
          </cell>
        </row>
        <row r="12">
          <cell r="A12" t="str">
            <v>100700730A</v>
          </cell>
          <cell r="E12" t="str">
            <v>010</v>
          </cell>
          <cell r="F12" t="str">
            <v>Yes</v>
          </cell>
          <cell r="G12" t="str">
            <v>NSGO</v>
          </cell>
          <cell r="H12" t="str">
            <v>EASTERN OKLAHOMA MEDICAL CENTER</v>
          </cell>
          <cell r="I12" t="str">
            <v>105 WALL ST</v>
          </cell>
          <cell r="J12" t="str">
            <v>POTEAU,OK 74953-</v>
          </cell>
          <cell r="K12" t="str">
            <v>OK</v>
          </cell>
          <cell r="L12" t="str">
            <v>370040</v>
          </cell>
          <cell r="M12">
            <v>42552</v>
          </cell>
          <cell r="N12">
            <v>42632</v>
          </cell>
          <cell r="O12">
            <v>0</v>
          </cell>
          <cell r="P12">
            <v>1</v>
          </cell>
          <cell r="Q12">
            <v>0.37919516090055483</v>
          </cell>
          <cell r="S12">
            <v>1230171.6200000001</v>
          </cell>
          <cell r="T12">
            <v>110616.42</v>
          </cell>
          <cell r="U12">
            <v>508420.33656133956</v>
          </cell>
          <cell r="V12">
            <v>508420.33656133956</v>
          </cell>
          <cell r="W12">
            <v>521130.84497537307</v>
          </cell>
          <cell r="X12">
            <v>290141.73</v>
          </cell>
          <cell r="Y12">
            <v>11022.49</v>
          </cell>
          <cell r="Z12">
            <v>12304.87</v>
          </cell>
          <cell r="AA12">
            <v>1211.1706640304942</v>
          </cell>
          <cell r="AB12">
            <v>0</v>
          </cell>
          <cell r="AC12">
            <v>0</v>
          </cell>
          <cell r="AD12">
            <v>0</v>
          </cell>
          <cell r="AE12">
            <v>314680.26066403044</v>
          </cell>
          <cell r="AF12">
            <v>324120.66848395136</v>
          </cell>
          <cell r="AG12">
            <v>197010.17649142171</v>
          </cell>
          <cell r="AH12">
            <v>-541513.32350857835</v>
          </cell>
          <cell r="AJ12">
            <v>738523.5</v>
          </cell>
        </row>
        <row r="13">
          <cell r="A13" t="str">
            <v>100700880A</v>
          </cell>
          <cell r="E13" t="str">
            <v>010</v>
          </cell>
          <cell r="F13" t="str">
            <v>Yes</v>
          </cell>
          <cell r="G13" t="str">
            <v>NSGO</v>
          </cell>
          <cell r="H13" t="str">
            <v>ELKVIEW GEN HSP</v>
          </cell>
          <cell r="I13" t="str">
            <v>429 W ELM</v>
          </cell>
          <cell r="J13" t="str">
            <v>HOBART,OK 73651-</v>
          </cell>
          <cell r="K13" t="str">
            <v>OK</v>
          </cell>
          <cell r="L13" t="str">
            <v>370153</v>
          </cell>
          <cell r="M13">
            <v>42552</v>
          </cell>
          <cell r="N13">
            <v>42916</v>
          </cell>
          <cell r="O13">
            <v>0</v>
          </cell>
          <cell r="P13">
            <v>1</v>
          </cell>
          <cell r="Q13">
            <v>0.31404660433865789</v>
          </cell>
          <cell r="S13">
            <v>1677714.7</v>
          </cell>
          <cell r="T13">
            <v>249639.57</v>
          </cell>
          <cell r="U13">
            <v>618629.31751185318</v>
          </cell>
          <cell r="V13">
            <v>618629.31751185318</v>
          </cell>
          <cell r="W13">
            <v>634095.05044964945</v>
          </cell>
          <cell r="X13">
            <v>362956.16</v>
          </cell>
          <cell r="Y13">
            <v>20891.21</v>
          </cell>
          <cell r="Z13">
            <v>21914.07</v>
          </cell>
          <cell r="AA13">
            <v>791.24346697256431</v>
          </cell>
          <cell r="AB13">
            <v>0</v>
          </cell>
          <cell r="AC13">
            <v>13350.253660740296</v>
          </cell>
          <cell r="AD13">
            <v>0</v>
          </cell>
          <cell r="AE13">
            <v>406552.68346697255</v>
          </cell>
          <cell r="AF13">
            <v>418749.26397098176</v>
          </cell>
          <cell r="AG13">
            <v>215345.78647866769</v>
          </cell>
          <cell r="AH13">
            <v>75753.416478667699</v>
          </cell>
          <cell r="AJ13">
            <v>139592.37</v>
          </cell>
        </row>
        <row r="14">
          <cell r="A14" t="str">
            <v>100700800A</v>
          </cell>
          <cell r="E14" t="str">
            <v>014</v>
          </cell>
          <cell r="F14" t="str">
            <v>No</v>
          </cell>
          <cell r="G14" t="str">
            <v>NSGO</v>
          </cell>
          <cell r="H14" t="str">
            <v>FAIRVIEW HSP</v>
          </cell>
          <cell r="I14" t="str">
            <v>523 STATE RD</v>
          </cell>
          <cell r="J14" t="str">
            <v>FAIRVIEW,OK 73737-</v>
          </cell>
          <cell r="K14" t="str">
            <v>OK</v>
          </cell>
          <cell r="L14" t="str">
            <v>371329</v>
          </cell>
          <cell r="M14">
            <v>42552</v>
          </cell>
          <cell r="N14">
            <v>42916</v>
          </cell>
          <cell r="O14">
            <v>0</v>
          </cell>
          <cell r="P14">
            <v>1</v>
          </cell>
          <cell r="Q14">
            <v>0.47087686401155698</v>
          </cell>
          <cell r="S14">
            <v>391140.31</v>
          </cell>
          <cell r="T14">
            <v>172277.6</v>
          </cell>
          <cell r="U14">
            <v>265300.45858874568</v>
          </cell>
          <cell r="V14">
            <v>265300.45858874568</v>
          </cell>
          <cell r="W14">
            <v>271932.97005346429</v>
          </cell>
          <cell r="X14">
            <v>69640.75</v>
          </cell>
          <cell r="Y14">
            <v>8696.7800000000007</v>
          </cell>
          <cell r="Z14">
            <v>7298.02</v>
          </cell>
          <cell r="AA14">
            <v>977.88139810637847</v>
          </cell>
          <cell r="AB14">
            <v>0</v>
          </cell>
          <cell r="AC14">
            <v>0</v>
          </cell>
          <cell r="AD14">
            <v>0</v>
          </cell>
          <cell r="AE14">
            <v>86613.431398106375</v>
          </cell>
          <cell r="AF14">
            <v>89211.834340049565</v>
          </cell>
          <cell r="AG14">
            <v>182721.13571341473</v>
          </cell>
          <cell r="AH14">
            <v>-16720.364286585274</v>
          </cell>
          <cell r="AJ14">
            <v>199441.5</v>
          </cell>
        </row>
        <row r="15">
          <cell r="A15" t="str">
            <v>100700820A</v>
          </cell>
          <cell r="E15" t="str">
            <v>010</v>
          </cell>
          <cell r="F15" t="str">
            <v>Yes</v>
          </cell>
          <cell r="G15" t="str">
            <v>NSGO</v>
          </cell>
          <cell r="H15" t="str">
            <v>GRADY MEMORIAL HOSPITAL</v>
          </cell>
          <cell r="I15" t="str">
            <v>2220 W IOWA AVENUE</v>
          </cell>
          <cell r="J15" t="str">
            <v>CHICKASHA,OK 73018-2738</v>
          </cell>
          <cell r="K15" t="str">
            <v>OK</v>
          </cell>
          <cell r="L15" t="str">
            <v>370054</v>
          </cell>
          <cell r="M15">
            <v>42370</v>
          </cell>
          <cell r="N15">
            <v>42735</v>
          </cell>
          <cell r="O15">
            <v>0.5</v>
          </cell>
          <cell r="P15">
            <v>1</v>
          </cell>
          <cell r="Q15">
            <v>0.38539261331075431</v>
          </cell>
          <cell r="S15">
            <v>5110772.7</v>
          </cell>
          <cell r="T15">
            <v>827367.38</v>
          </cell>
          <cell r="U15">
            <v>2324712.5286827283</v>
          </cell>
          <cell r="V15">
            <v>2350284.3664982384</v>
          </cell>
          <cell r="W15">
            <v>2409041.4756606943</v>
          </cell>
          <cell r="X15">
            <v>932386.4</v>
          </cell>
          <cell r="Y15">
            <v>78316.34</v>
          </cell>
          <cell r="Z15">
            <v>63285.61</v>
          </cell>
          <cell r="AA15">
            <v>13514.448845322631</v>
          </cell>
          <cell r="AB15">
            <v>0</v>
          </cell>
          <cell r="AC15">
            <v>36197.205046196548</v>
          </cell>
          <cell r="AD15">
            <v>0</v>
          </cell>
          <cell r="AE15">
            <v>1087502.7988453228</v>
          </cell>
          <cell r="AF15">
            <v>1120127.8828106825</v>
          </cell>
          <cell r="AG15">
            <v>1288913.5928500118</v>
          </cell>
          <cell r="AH15">
            <v>895171.79285001173</v>
          </cell>
          <cell r="AJ15">
            <v>393741.80000000005</v>
          </cell>
        </row>
        <row r="16">
          <cell r="A16" t="str">
            <v>100700780B</v>
          </cell>
          <cell r="E16" t="str">
            <v>014</v>
          </cell>
          <cell r="F16" t="str">
            <v>Yes</v>
          </cell>
          <cell r="G16" t="str">
            <v>NSGO</v>
          </cell>
          <cell r="H16" t="str">
            <v>HARMON MEM HSP</v>
          </cell>
          <cell r="I16" t="str">
            <v>PO BOX 791  400 E CHESTNUT</v>
          </cell>
          <cell r="J16" t="str">
            <v>HOLLIS,OK 73550-2032</v>
          </cell>
          <cell r="K16" t="str">
            <v>OK</v>
          </cell>
          <cell r="L16" t="str">
            <v>370036</v>
          </cell>
          <cell r="M16">
            <v>42552</v>
          </cell>
          <cell r="N16">
            <v>42691</v>
          </cell>
          <cell r="O16">
            <v>0</v>
          </cell>
          <cell r="P16">
            <v>1</v>
          </cell>
          <cell r="Q16">
            <v>0.37547662452460034</v>
          </cell>
          <cell r="S16">
            <v>202061.22</v>
          </cell>
          <cell r="T16">
            <v>15396.56</v>
          </cell>
          <cell r="U16">
            <v>83211.699906334892</v>
          </cell>
          <cell r="V16">
            <v>83211.699906334892</v>
          </cell>
          <cell r="W16">
            <v>85291.992403993267</v>
          </cell>
          <cell r="X16">
            <v>42206.67</v>
          </cell>
          <cell r="Y16">
            <v>1116.78</v>
          </cell>
          <cell r="Z16">
            <v>48.42</v>
          </cell>
          <cell r="AA16">
            <v>0</v>
          </cell>
          <cell r="AB16">
            <v>0</v>
          </cell>
          <cell r="AC16">
            <v>1561.3866953217575</v>
          </cell>
          <cell r="AD16">
            <v>0</v>
          </cell>
          <cell r="AE16">
            <v>43371.869999999995</v>
          </cell>
          <cell r="AF16">
            <v>44673.026099999995</v>
          </cell>
          <cell r="AG16">
            <v>40618.966303993271</v>
          </cell>
          <cell r="AH16">
            <v>-21735.193696006732</v>
          </cell>
          <cell r="AJ16">
            <v>62354.16</v>
          </cell>
        </row>
        <row r="17">
          <cell r="A17" t="str">
            <v>100699660A</v>
          </cell>
          <cell r="E17" t="str">
            <v>014</v>
          </cell>
          <cell r="F17" t="str">
            <v>No</v>
          </cell>
          <cell r="G17" t="str">
            <v>NSGO</v>
          </cell>
          <cell r="H17" t="str">
            <v>HARPER CO COM HSP</v>
          </cell>
          <cell r="I17" t="str">
            <v>1003 US HWY 64 NORTH</v>
          </cell>
          <cell r="J17" t="str">
            <v>BUFFALO,OK 73834-0064</v>
          </cell>
          <cell r="K17" t="str">
            <v>OK</v>
          </cell>
          <cell r="L17" t="str">
            <v>371324</v>
          </cell>
          <cell r="M17">
            <v>42644</v>
          </cell>
          <cell r="N17">
            <v>43008</v>
          </cell>
          <cell r="O17">
            <v>0</v>
          </cell>
          <cell r="P17">
            <v>0.75</v>
          </cell>
          <cell r="Q17">
            <v>0.4262946834090946</v>
          </cell>
          <cell r="S17">
            <v>99941.06</v>
          </cell>
          <cell r="T17">
            <v>18278.080000000002</v>
          </cell>
          <cell r="U17">
            <v>50396.190859195434</v>
          </cell>
          <cell r="V17">
            <v>50396.190859195434</v>
          </cell>
          <cell r="W17">
            <v>51341.119437805348</v>
          </cell>
          <cell r="X17">
            <v>22582.02</v>
          </cell>
          <cell r="Y17">
            <v>1692.5</v>
          </cell>
          <cell r="Z17">
            <v>5209.09</v>
          </cell>
          <cell r="AA17">
            <v>372.14736521611195</v>
          </cell>
          <cell r="AB17">
            <v>0</v>
          </cell>
          <cell r="AC17">
            <v>0</v>
          </cell>
          <cell r="AD17">
            <v>0</v>
          </cell>
          <cell r="AE17">
            <v>29855.757365216112</v>
          </cell>
          <cell r="AF17">
            <v>30751.430086172597</v>
          </cell>
          <cell r="AG17">
            <v>20589.689351632751</v>
          </cell>
          <cell r="AH17">
            <v>-4554.8106483672491</v>
          </cell>
          <cell r="AJ17">
            <v>25144.5</v>
          </cell>
        </row>
        <row r="18">
          <cell r="A18" t="str">
            <v>200539880B</v>
          </cell>
          <cell r="E18" t="str">
            <v>014</v>
          </cell>
          <cell r="F18" t="str">
            <v>No</v>
          </cell>
          <cell r="G18" t="str">
            <v>NSGO</v>
          </cell>
          <cell r="H18" t="str">
            <v>HOLDENVILLE GENERAL HOSPITAL</v>
          </cell>
          <cell r="I18" t="str">
            <v>100 MCDOUGAL DRIVE</v>
          </cell>
          <cell r="J18" t="str">
            <v>HOLDENVILLE,OK 74848-2822</v>
          </cell>
          <cell r="K18" t="str">
            <v>OK</v>
          </cell>
          <cell r="L18" t="str">
            <v>371321</v>
          </cell>
          <cell r="M18">
            <v>42552</v>
          </cell>
          <cell r="N18">
            <v>42916</v>
          </cell>
          <cell r="O18">
            <v>0</v>
          </cell>
          <cell r="P18">
            <v>1</v>
          </cell>
          <cell r="Q18">
            <v>0.57372250903799515</v>
          </cell>
          <cell r="S18">
            <v>1918965.81</v>
          </cell>
          <cell r="T18">
            <v>333195.82</v>
          </cell>
          <cell r="U18">
            <v>1292115.8211227008</v>
          </cell>
          <cell r="V18">
            <v>1292115.8211227008</v>
          </cell>
          <cell r="W18">
            <v>1324418.7166507684</v>
          </cell>
          <cell r="X18">
            <v>429697.82</v>
          </cell>
          <cell r="Y18">
            <v>35371.279999999999</v>
          </cell>
          <cell r="Z18">
            <v>12724.12</v>
          </cell>
          <cell r="AA18">
            <v>1568.2035019501238</v>
          </cell>
          <cell r="AB18">
            <v>0</v>
          </cell>
          <cell r="AC18">
            <v>0</v>
          </cell>
          <cell r="AD18">
            <v>0</v>
          </cell>
          <cell r="AE18">
            <v>479361.42350195011</v>
          </cell>
          <cell r="AF18">
            <v>493742.26620700862</v>
          </cell>
          <cell r="AG18">
            <v>830676.45044375979</v>
          </cell>
          <cell r="AH18">
            <v>97233.450443759793</v>
          </cell>
          <cell r="AJ18">
            <v>733443</v>
          </cell>
        </row>
        <row r="19">
          <cell r="A19" t="str">
            <v>100699350A</v>
          </cell>
          <cell r="E19" t="str">
            <v>010</v>
          </cell>
          <cell r="F19" t="str">
            <v>Yes</v>
          </cell>
          <cell r="G19" t="str">
            <v>NSGO</v>
          </cell>
          <cell r="H19" t="str">
            <v>JACKSON CO MEM HSP</v>
          </cell>
          <cell r="I19" t="str">
            <v>1200 E PECAN</v>
          </cell>
          <cell r="J19" t="str">
            <v>ALTUS,OK 73521-</v>
          </cell>
          <cell r="K19" t="str">
            <v>OK</v>
          </cell>
          <cell r="L19" t="str">
            <v>370022</v>
          </cell>
          <cell r="M19">
            <v>42552</v>
          </cell>
          <cell r="N19">
            <v>42916</v>
          </cell>
          <cell r="O19">
            <v>0</v>
          </cell>
          <cell r="P19">
            <v>1</v>
          </cell>
          <cell r="Q19">
            <v>0.30991493054482649</v>
          </cell>
          <cell r="S19">
            <v>8932839.1500000004</v>
          </cell>
          <cell r="T19">
            <v>1065988.97</v>
          </cell>
          <cell r="U19">
            <v>3154262.6359659769</v>
          </cell>
          <cell r="V19">
            <v>3154262.6359659769</v>
          </cell>
          <cell r="W19">
            <v>3233119.2018651264</v>
          </cell>
          <cell r="X19">
            <v>1441299.05</v>
          </cell>
          <cell r="Y19">
            <v>70074.179999999993</v>
          </cell>
          <cell r="Z19">
            <v>151706.21</v>
          </cell>
          <cell r="AA19">
            <v>23253.952833425832</v>
          </cell>
          <cell r="AB19">
            <v>0</v>
          </cell>
          <cell r="AC19">
            <v>55476.513626518783</v>
          </cell>
          <cell r="AD19">
            <v>0</v>
          </cell>
          <cell r="AE19">
            <v>1686333.3928334257</v>
          </cell>
          <cell r="AF19">
            <v>1736923.3946184285</v>
          </cell>
          <cell r="AG19">
            <v>1496195.8072466978</v>
          </cell>
          <cell r="AH19">
            <v>907255.31724669784</v>
          </cell>
          <cell r="AJ19">
            <v>588940.49</v>
          </cell>
        </row>
        <row r="20">
          <cell r="A20" t="str">
            <v>100700860A</v>
          </cell>
          <cell r="E20" t="str">
            <v>010</v>
          </cell>
          <cell r="F20" t="str">
            <v>Yes</v>
          </cell>
          <cell r="G20" t="str">
            <v>NSGO</v>
          </cell>
          <cell r="H20" t="str">
            <v>LATIMER CO GEN HSP</v>
          </cell>
          <cell r="I20" t="str">
            <v>806 HWY 2 NORTH</v>
          </cell>
          <cell r="J20" t="str">
            <v>WILBURTON,OK 74578-</v>
          </cell>
          <cell r="K20" t="str">
            <v>OK</v>
          </cell>
          <cell r="L20" t="str">
            <v>370072</v>
          </cell>
          <cell r="M20">
            <v>42552</v>
          </cell>
          <cell r="N20">
            <v>42916</v>
          </cell>
          <cell r="O20">
            <v>0</v>
          </cell>
          <cell r="P20">
            <v>1</v>
          </cell>
          <cell r="Q20">
            <v>0.21714555493726589</v>
          </cell>
          <cell r="S20">
            <v>1162506.32</v>
          </cell>
          <cell r="T20">
            <v>132978.94</v>
          </cell>
          <cell r="U20">
            <v>286504.44034267741</v>
          </cell>
          <cell r="V20">
            <v>286504.44034267741</v>
          </cell>
          <cell r="W20">
            <v>293667.05135124433</v>
          </cell>
          <cell r="X20">
            <v>140900.72</v>
          </cell>
          <cell r="Y20">
            <v>7892.8</v>
          </cell>
          <cell r="Z20">
            <v>6413.01</v>
          </cell>
          <cell r="AA20">
            <v>244.97348810371466</v>
          </cell>
          <cell r="AB20">
            <v>0</v>
          </cell>
          <cell r="AC20">
            <v>5195.5746469292162</v>
          </cell>
          <cell r="AD20">
            <v>0</v>
          </cell>
          <cell r="AE20">
            <v>155451.50348810371</v>
          </cell>
          <cell r="AF20">
            <v>160115.04859274684</v>
          </cell>
          <cell r="AG20">
            <v>133552.00275849749</v>
          </cell>
          <cell r="AH20">
            <v>68435.892758497488</v>
          </cell>
          <cell r="AJ20">
            <v>65116.11</v>
          </cell>
        </row>
        <row r="21">
          <cell r="A21" t="str">
            <v>100818200B</v>
          </cell>
          <cell r="E21" t="str">
            <v>010</v>
          </cell>
          <cell r="F21" t="str">
            <v>Yes</v>
          </cell>
          <cell r="G21" t="str">
            <v>NSGO</v>
          </cell>
          <cell r="H21" t="str">
            <v>LINDSAY MUNICIPAL HOSPITAL</v>
          </cell>
          <cell r="I21" t="str">
            <v>1305 W CHEROKEE ST</v>
          </cell>
          <cell r="J21" t="str">
            <v>LINDSAY,OK 73052-0888</v>
          </cell>
          <cell r="K21" t="str">
            <v>OK</v>
          </cell>
          <cell r="L21" t="str">
            <v>370214</v>
          </cell>
          <cell r="M21">
            <v>42552</v>
          </cell>
          <cell r="N21">
            <v>42916</v>
          </cell>
          <cell r="O21">
            <v>0</v>
          </cell>
          <cell r="P21">
            <v>1</v>
          </cell>
          <cell r="Q21">
            <v>0.54924757968107263</v>
          </cell>
          <cell r="S21">
            <v>318135.34000000003</v>
          </cell>
          <cell r="T21">
            <v>37787.9</v>
          </cell>
          <cell r="U21">
            <v>195489.97812224555</v>
          </cell>
          <cell r="V21">
            <v>195489.97812224555</v>
          </cell>
          <cell r="W21">
            <v>200377.22757530169</v>
          </cell>
          <cell r="X21">
            <v>117883.98</v>
          </cell>
          <cell r="Y21">
            <v>4057.79</v>
          </cell>
          <cell r="Z21">
            <v>1409.35</v>
          </cell>
          <cell r="AA21">
            <v>314.20291191749499</v>
          </cell>
          <cell r="AB21">
            <v>0</v>
          </cell>
          <cell r="AC21">
            <v>0</v>
          </cell>
          <cell r="AD21">
            <v>0</v>
          </cell>
          <cell r="AE21">
            <v>123665.32291191749</v>
          </cell>
          <cell r="AF21">
            <v>127375.28259927501</v>
          </cell>
          <cell r="AG21">
            <v>73001.944976026673</v>
          </cell>
          <cell r="AH21">
            <v>73001.944976026673</v>
          </cell>
          <cell r="AJ21">
            <v>0</v>
          </cell>
        </row>
        <row r="22">
          <cell r="A22" t="str">
            <v>100710530D</v>
          </cell>
          <cell r="E22" t="str">
            <v>010</v>
          </cell>
          <cell r="F22" t="str">
            <v>Yes</v>
          </cell>
          <cell r="G22" t="str">
            <v>NSGO</v>
          </cell>
          <cell r="H22" t="str">
            <v>MCALESTER REGIONAL</v>
          </cell>
          <cell r="I22" t="str">
            <v>ONE CLARK BASS BOULEVARD</v>
          </cell>
          <cell r="J22" t="str">
            <v>MCALESTER,OK 74502-</v>
          </cell>
          <cell r="K22" t="str">
            <v>OK</v>
          </cell>
          <cell r="L22" t="str">
            <v>370034</v>
          </cell>
          <cell r="M22">
            <v>42552</v>
          </cell>
          <cell r="N22">
            <v>42916</v>
          </cell>
          <cell r="O22">
            <v>0</v>
          </cell>
          <cell r="P22">
            <v>1</v>
          </cell>
          <cell r="Q22">
            <v>0.1893942659649909</v>
          </cell>
          <cell r="S22">
            <v>17348270.59</v>
          </cell>
          <cell r="T22">
            <v>2478267.77</v>
          </cell>
          <cell r="U22">
            <v>3859821.9870043024</v>
          </cell>
          <cell r="V22">
            <v>3859821.9870043024</v>
          </cell>
          <cell r="W22">
            <v>3956317.5366794099</v>
          </cell>
          <cell r="X22">
            <v>2670167.52</v>
          </cell>
          <cell r="Y22">
            <v>144392.76</v>
          </cell>
          <cell r="Z22">
            <v>285307.69</v>
          </cell>
          <cell r="AA22">
            <v>36715.215653450468</v>
          </cell>
          <cell r="AB22">
            <v>0</v>
          </cell>
          <cell r="AC22">
            <v>104789.30768536836</v>
          </cell>
          <cell r="AD22">
            <v>0</v>
          </cell>
          <cell r="AE22">
            <v>3136583.1856534509</v>
          </cell>
          <cell r="AF22">
            <v>3230680.6812230544</v>
          </cell>
          <cell r="AG22">
            <v>725636.85545635549</v>
          </cell>
          <cell r="AH22">
            <v>-401593.28454364464</v>
          </cell>
          <cell r="AJ22">
            <v>1127230.1400000001</v>
          </cell>
        </row>
        <row r="23">
          <cell r="A23" t="str">
            <v>100699630A</v>
          </cell>
          <cell r="E23" t="str">
            <v>010</v>
          </cell>
          <cell r="F23" t="str">
            <v>Yes</v>
          </cell>
          <cell r="G23" t="str">
            <v>NSGO</v>
          </cell>
          <cell r="H23" t="str">
            <v>MEMORIAL HOSPITAL OF TEXAS COUNTY</v>
          </cell>
          <cell r="I23" t="str">
            <v>520 MEDICAL DR</v>
          </cell>
          <cell r="J23" t="str">
            <v>GUYMON,OK 73942-0520</v>
          </cell>
          <cell r="K23" t="str">
            <v>OK</v>
          </cell>
          <cell r="L23" t="str">
            <v>370138</v>
          </cell>
          <cell r="M23">
            <v>42552</v>
          </cell>
          <cell r="N23">
            <v>42899</v>
          </cell>
          <cell r="O23">
            <v>0</v>
          </cell>
          <cell r="P23">
            <v>1</v>
          </cell>
          <cell r="Q23">
            <v>0.26744827937381127</v>
          </cell>
          <cell r="S23">
            <v>1891340.43</v>
          </cell>
          <cell r="T23">
            <v>422209.49</v>
          </cell>
          <cell r="U23">
            <v>632150.1996865304</v>
          </cell>
          <cell r="V23">
            <v>632150.1996865304</v>
          </cell>
          <cell r="W23">
            <v>647953.95467869367</v>
          </cell>
          <cell r="X23">
            <v>291634.51</v>
          </cell>
          <cell r="Y23">
            <v>31754.07</v>
          </cell>
          <cell r="Z23">
            <v>38261.129999999997</v>
          </cell>
          <cell r="AA23">
            <v>10440.736574728466</v>
          </cell>
          <cell r="AB23">
            <v>0</v>
          </cell>
          <cell r="AC23">
            <v>13395.254337111732</v>
          </cell>
          <cell r="AD23">
            <v>0</v>
          </cell>
          <cell r="AE23">
            <v>372090.44657472847</v>
          </cell>
          <cell r="AF23">
            <v>383253.15997197031</v>
          </cell>
          <cell r="AG23">
            <v>264700.79470672336</v>
          </cell>
          <cell r="AH23">
            <v>-7413.8552932766615</v>
          </cell>
          <cell r="AJ23">
            <v>272114.65000000002</v>
          </cell>
        </row>
        <row r="24">
          <cell r="A24" t="str">
            <v>100699960A</v>
          </cell>
          <cell r="E24" t="str">
            <v>014</v>
          </cell>
          <cell r="F24" t="str">
            <v>No</v>
          </cell>
          <cell r="G24" t="str">
            <v>NSGO</v>
          </cell>
          <cell r="H24" t="str">
            <v>MERCY HEALTH LOVE COUNTY</v>
          </cell>
          <cell r="I24" t="str">
            <v>300 WANDA ST</v>
          </cell>
          <cell r="J24" t="str">
            <v>MARIETTA,OK 73448-1200</v>
          </cell>
          <cell r="K24" t="str">
            <v>OK</v>
          </cell>
          <cell r="L24" t="str">
            <v>371306</v>
          </cell>
          <cell r="M24">
            <v>42552</v>
          </cell>
          <cell r="N24">
            <v>42916</v>
          </cell>
          <cell r="O24">
            <v>0</v>
          </cell>
          <cell r="P24">
            <v>1</v>
          </cell>
          <cell r="Q24">
            <v>0.74388024542760556</v>
          </cell>
          <cell r="S24">
            <v>1136453.3799999999</v>
          </cell>
          <cell r="T24">
            <v>85823.16</v>
          </cell>
          <cell r="U24">
            <v>909227.37255560444</v>
          </cell>
          <cell r="V24">
            <v>909227.37255560444</v>
          </cell>
          <cell r="W24">
            <v>931958.0568694945</v>
          </cell>
          <cell r="X24">
            <v>184829.27</v>
          </cell>
          <cell r="Y24">
            <v>5865.38</v>
          </cell>
          <cell r="Z24">
            <v>16741.919999999998</v>
          </cell>
          <cell r="AA24">
            <v>3151.9330048508932</v>
          </cell>
          <cell r="AB24">
            <v>0</v>
          </cell>
          <cell r="AC24">
            <v>0</v>
          </cell>
          <cell r="AD24">
            <v>0</v>
          </cell>
          <cell r="AE24">
            <v>210588.50300485091</v>
          </cell>
          <cell r="AF24">
            <v>216906.15809499644</v>
          </cell>
          <cell r="AG24">
            <v>715051.89877449803</v>
          </cell>
          <cell r="AH24">
            <v>-97146.601225501974</v>
          </cell>
          <cell r="AJ24">
            <v>812198.5</v>
          </cell>
        </row>
        <row r="25">
          <cell r="A25" t="str">
            <v>100700690A</v>
          </cell>
          <cell r="E25" t="str">
            <v>010</v>
          </cell>
          <cell r="F25" t="str">
            <v>Yes</v>
          </cell>
          <cell r="G25" t="str">
            <v>NSGO</v>
          </cell>
          <cell r="H25" t="str">
            <v>NORMAN REGIONAL HOSPITAL</v>
          </cell>
          <cell r="I25" t="str">
            <v>901 N PORTER</v>
          </cell>
          <cell r="J25" t="str">
            <v>NORMAN,OK 73071-</v>
          </cell>
          <cell r="K25" t="str">
            <v>OK</v>
          </cell>
          <cell r="L25" t="str">
            <v>370008</v>
          </cell>
          <cell r="M25">
            <v>42552</v>
          </cell>
          <cell r="N25">
            <v>42916</v>
          </cell>
          <cell r="O25">
            <v>0</v>
          </cell>
          <cell r="P25">
            <v>1</v>
          </cell>
          <cell r="Q25">
            <v>0.1395491663112757</v>
          </cell>
          <cell r="S25">
            <v>73730779.189999998</v>
          </cell>
          <cell r="T25">
            <v>3621795.38</v>
          </cell>
          <cell r="U25">
            <v>11063086.348291157</v>
          </cell>
          <cell r="V25">
            <v>11063086.348291157</v>
          </cell>
          <cell r="W25">
            <v>11339663.506998437</v>
          </cell>
          <cell r="X25">
            <v>7158471.2599999998</v>
          </cell>
          <cell r="Y25">
            <v>213565.84</v>
          </cell>
          <cell r="Z25">
            <v>787270.83</v>
          </cell>
          <cell r="AA25">
            <v>45295.903907519692</v>
          </cell>
          <cell r="AB25">
            <v>0</v>
          </cell>
          <cell r="AC25">
            <v>268599.05501687125</v>
          </cell>
          <cell r="AD25">
            <v>0</v>
          </cell>
          <cell r="AE25">
            <v>8204603.8339075195</v>
          </cell>
          <cell r="AF25">
            <v>8450741.9489247445</v>
          </cell>
          <cell r="AG25">
            <v>2888921.558073692</v>
          </cell>
          <cell r="AH25">
            <v>-101173.84192630788</v>
          </cell>
          <cell r="AJ25">
            <v>2990095.4</v>
          </cell>
        </row>
        <row r="26">
          <cell r="A26" t="str">
            <v>100700680A</v>
          </cell>
          <cell r="E26" t="str">
            <v>010</v>
          </cell>
          <cell r="F26" t="str">
            <v>Yes</v>
          </cell>
          <cell r="G26" t="str">
            <v>NSGO</v>
          </cell>
          <cell r="H26" t="str">
            <v>NORTHEASTERN HEALTH SYSTEM</v>
          </cell>
          <cell r="I26" t="str">
            <v>1400 E DOWNING</v>
          </cell>
          <cell r="J26" t="str">
            <v>TAHLEQUAH,OK 74464-1008</v>
          </cell>
          <cell r="K26" t="str">
            <v>OK</v>
          </cell>
          <cell r="L26" t="str">
            <v>370089</v>
          </cell>
          <cell r="M26">
            <v>42552</v>
          </cell>
          <cell r="N26">
            <v>42916</v>
          </cell>
          <cell r="O26">
            <v>0</v>
          </cell>
          <cell r="P26">
            <v>1</v>
          </cell>
          <cell r="Q26">
            <v>0.28517179944293825</v>
          </cell>
          <cell r="S26">
            <v>13102451.689999999</v>
          </cell>
          <cell r="T26">
            <v>1952456.7</v>
          </cell>
          <cell r="U26">
            <v>4401063.8188869739</v>
          </cell>
          <cell r="V26">
            <v>4401063.8188869739</v>
          </cell>
          <cell r="W26">
            <v>4511090.4143591486</v>
          </cell>
          <cell r="X26">
            <v>2946554.27</v>
          </cell>
          <cell r="Y26">
            <v>200532.05</v>
          </cell>
          <cell r="Z26">
            <v>157999.14000000001</v>
          </cell>
          <cell r="AA26">
            <v>24958.88373445877</v>
          </cell>
          <cell r="AB26">
            <v>0</v>
          </cell>
          <cell r="AC26">
            <v>107828.50286208601</v>
          </cell>
          <cell r="AD26">
            <v>0</v>
          </cell>
          <cell r="AE26">
            <v>3330044.3437344586</v>
          </cell>
          <cell r="AF26">
            <v>3429945.6740464922</v>
          </cell>
          <cell r="AG26">
            <v>1081144.7403126564</v>
          </cell>
          <cell r="AH26">
            <v>-246550.20968734357</v>
          </cell>
          <cell r="AJ26">
            <v>1327694.95</v>
          </cell>
        </row>
        <row r="27">
          <cell r="A27" t="str">
            <v>100700250A</v>
          </cell>
          <cell r="E27" t="str">
            <v>014</v>
          </cell>
          <cell r="F27" t="str">
            <v>No</v>
          </cell>
          <cell r="G27" t="str">
            <v>NSGO</v>
          </cell>
          <cell r="H27" t="str">
            <v>OKEENE MUN HSP</v>
          </cell>
          <cell r="I27" t="str">
            <v>207 EAST F STREET</v>
          </cell>
          <cell r="J27" t="str">
            <v>OKEENE,OK 73763-</v>
          </cell>
          <cell r="K27" t="str">
            <v>OK</v>
          </cell>
          <cell r="L27" t="str">
            <v>371327</v>
          </cell>
          <cell r="M27">
            <v>42552</v>
          </cell>
          <cell r="N27">
            <v>42916</v>
          </cell>
          <cell r="O27">
            <v>0</v>
          </cell>
          <cell r="P27">
            <v>1</v>
          </cell>
          <cell r="Q27">
            <v>0.80035934802280706</v>
          </cell>
          <cell r="S27">
            <v>277484.59000000003</v>
          </cell>
          <cell r="T27">
            <v>60121</v>
          </cell>
          <cell r="U27">
            <v>270205.78990125511</v>
          </cell>
          <cell r="V27">
            <v>270205.78990125511</v>
          </cell>
          <cell r="W27">
            <v>276960.9346487865</v>
          </cell>
          <cell r="X27">
            <v>61163.09</v>
          </cell>
          <cell r="Y27">
            <v>6730.31</v>
          </cell>
          <cell r="Z27">
            <v>2459.6799999999998</v>
          </cell>
          <cell r="AA27">
            <v>265.98716244205866</v>
          </cell>
          <cell r="AB27">
            <v>0</v>
          </cell>
          <cell r="AC27">
            <v>0</v>
          </cell>
          <cell r="AD27">
            <v>0</v>
          </cell>
          <cell r="AE27">
            <v>70619.06716244205</v>
          </cell>
          <cell r="AF27">
            <v>72737.639177315315</v>
          </cell>
          <cell r="AG27">
            <v>204223.29547147118</v>
          </cell>
          <cell r="AH27">
            <v>712.79547147118137</v>
          </cell>
          <cell r="AJ27">
            <v>203510.5</v>
          </cell>
        </row>
        <row r="28">
          <cell r="A28" t="str">
            <v>100699890A</v>
          </cell>
          <cell r="E28" t="str">
            <v>010</v>
          </cell>
          <cell r="F28" t="str">
            <v>Yes</v>
          </cell>
          <cell r="G28" t="str">
            <v>NSGO</v>
          </cell>
          <cell r="H28" t="str">
            <v>PAULS VALLEY GENERAL HOSPITAL</v>
          </cell>
          <cell r="I28" t="str">
            <v>100 VALLEY DRIVE</v>
          </cell>
          <cell r="J28" t="str">
            <v>PAULS VALLEY,OK 73075-</v>
          </cell>
          <cell r="K28" t="str">
            <v>OK</v>
          </cell>
          <cell r="L28" t="str">
            <v>370156</v>
          </cell>
          <cell r="M28">
            <v>42552</v>
          </cell>
          <cell r="N28">
            <v>42916</v>
          </cell>
          <cell r="O28">
            <v>0</v>
          </cell>
          <cell r="P28">
            <v>1</v>
          </cell>
          <cell r="Q28">
            <v>0.18739441747745417</v>
          </cell>
          <cell r="S28">
            <v>5285664.51</v>
          </cell>
          <cell r="T28">
            <v>300729.51</v>
          </cell>
          <cell r="U28">
            <v>1062433.9180926927</v>
          </cell>
          <cell r="V28">
            <v>1062433.9180926927</v>
          </cell>
          <cell r="W28">
            <v>1088994.76604501</v>
          </cell>
          <cell r="X28">
            <v>461214.46</v>
          </cell>
          <cell r="Y28">
            <v>13496.73</v>
          </cell>
          <cell r="Z28">
            <v>12771.8</v>
          </cell>
          <cell r="AA28">
            <v>579.9374865718496</v>
          </cell>
          <cell r="AB28">
            <v>0</v>
          </cell>
          <cell r="AC28">
            <v>15574.864915259403</v>
          </cell>
          <cell r="AD28">
            <v>0</v>
          </cell>
          <cell r="AE28">
            <v>488062.92748657183</v>
          </cell>
          <cell r="AF28">
            <v>502704.81531116902</v>
          </cell>
          <cell r="AG28">
            <v>586289.95073384093</v>
          </cell>
          <cell r="AH28">
            <v>369128.31073384092</v>
          </cell>
          <cell r="AJ28">
            <v>217161.63999999998</v>
          </cell>
        </row>
        <row r="29">
          <cell r="A29" t="str">
            <v>100690120A</v>
          </cell>
          <cell r="E29" t="str">
            <v>010</v>
          </cell>
          <cell r="F29" t="str">
            <v>No</v>
          </cell>
          <cell r="G29" t="str">
            <v>NSGO</v>
          </cell>
          <cell r="H29" t="str">
            <v>PAWHUSKA HSP INC</v>
          </cell>
          <cell r="I29" t="str">
            <v>1101 E 15TH ST</v>
          </cell>
          <cell r="J29" t="str">
            <v>PAWHUSKA,OK 74056-</v>
          </cell>
          <cell r="K29" t="str">
            <v>OK</v>
          </cell>
          <cell r="L29" t="str">
            <v>371309</v>
          </cell>
          <cell r="M29">
            <v>42644</v>
          </cell>
          <cell r="N29">
            <v>43008</v>
          </cell>
          <cell r="O29">
            <v>0</v>
          </cell>
          <cell r="P29">
            <v>0.75</v>
          </cell>
          <cell r="Q29">
            <v>0.44299543032513788</v>
          </cell>
          <cell r="S29">
            <v>738114.49</v>
          </cell>
          <cell r="T29">
            <v>38585.72</v>
          </cell>
          <cell r="U29">
            <v>344074.64376257494</v>
          </cell>
          <cell r="V29">
            <v>344074.64376257494</v>
          </cell>
          <cell r="W29">
            <v>350526.04333312321</v>
          </cell>
          <cell r="X29">
            <v>111795.73</v>
          </cell>
          <cell r="Y29">
            <v>2249.61</v>
          </cell>
          <cell r="Z29">
            <v>293.64999999999998</v>
          </cell>
          <cell r="AA29">
            <v>163.72984838769003</v>
          </cell>
          <cell r="AB29">
            <v>0</v>
          </cell>
          <cell r="AC29">
            <v>0</v>
          </cell>
          <cell r="AD29">
            <v>0</v>
          </cell>
          <cell r="AE29">
            <v>114502.71984838769</v>
          </cell>
          <cell r="AF29">
            <v>117937.80144383931</v>
          </cell>
          <cell r="AG29">
            <v>232588.24188928388</v>
          </cell>
          <cell r="AH29">
            <v>-252593.75811071612</v>
          </cell>
          <cell r="AJ29">
            <v>485182</v>
          </cell>
        </row>
        <row r="30">
          <cell r="A30" t="str">
            <v>200417790W</v>
          </cell>
          <cell r="B30" t="str">
            <v>100700900A</v>
          </cell>
          <cell r="E30" t="str">
            <v>010</v>
          </cell>
          <cell r="F30" t="str">
            <v>Yes</v>
          </cell>
          <cell r="G30" t="str">
            <v>NSGO</v>
          </cell>
          <cell r="H30" t="str">
            <v>PERRY MEM HSP AUTH</v>
          </cell>
          <cell r="I30" t="str">
            <v>501 14TH ST</v>
          </cell>
          <cell r="J30" t="str">
            <v>PERRY,OK 73077-5021</v>
          </cell>
          <cell r="K30" t="str">
            <v>OK</v>
          </cell>
          <cell r="L30" t="str">
            <v>370139</v>
          </cell>
          <cell r="M30">
            <v>42552</v>
          </cell>
          <cell r="N30">
            <v>42916</v>
          </cell>
          <cell r="O30">
            <v>0</v>
          </cell>
          <cell r="P30">
            <v>1</v>
          </cell>
          <cell r="Q30">
            <v>0.3205694737148278</v>
          </cell>
          <cell r="S30">
            <v>890887.2</v>
          </cell>
          <cell r="T30">
            <v>176933</v>
          </cell>
          <cell r="U30">
            <v>347124.33042173408</v>
          </cell>
          <cell r="V30">
            <v>347124.33042173408</v>
          </cell>
          <cell r="W30">
            <v>355802.43868227745</v>
          </cell>
          <cell r="X30">
            <v>126464.65</v>
          </cell>
          <cell r="Y30">
            <v>9545.49</v>
          </cell>
          <cell r="Z30">
            <v>9394.9599999999991</v>
          </cell>
          <cell r="AA30">
            <v>1937.0998178986904</v>
          </cell>
          <cell r="AB30">
            <v>0</v>
          </cell>
          <cell r="AC30">
            <v>4813.7708856719719</v>
          </cell>
          <cell r="AD30">
            <v>0</v>
          </cell>
          <cell r="AE30">
            <v>147342.19981789865</v>
          </cell>
          <cell r="AF30">
            <v>151762.46581243561</v>
          </cell>
          <cell r="AG30">
            <v>204039.97286984185</v>
          </cell>
          <cell r="AH30">
            <v>150046.30286984186</v>
          </cell>
          <cell r="AJ30">
            <v>53993.67</v>
          </cell>
        </row>
        <row r="31">
          <cell r="A31" t="str">
            <v>100699900A</v>
          </cell>
          <cell r="E31" t="str">
            <v>010</v>
          </cell>
          <cell r="F31" t="str">
            <v>Yes</v>
          </cell>
          <cell r="G31" t="str">
            <v>NSGO</v>
          </cell>
          <cell r="H31" t="str">
            <v>PURCELL MUNICIPAL HOSPITAL</v>
          </cell>
          <cell r="I31" t="str">
            <v>1500 N GREEN AVENUE</v>
          </cell>
          <cell r="J31" t="str">
            <v>PURCELL,OK 73080-9998</v>
          </cell>
          <cell r="K31" t="str">
            <v>OK</v>
          </cell>
          <cell r="L31" t="str">
            <v>370158</v>
          </cell>
          <cell r="M31">
            <v>42552</v>
          </cell>
          <cell r="N31">
            <v>42916</v>
          </cell>
          <cell r="O31">
            <v>0</v>
          </cell>
          <cell r="P31">
            <v>1</v>
          </cell>
          <cell r="Q31">
            <v>0.36965543677537543</v>
          </cell>
          <cell r="S31">
            <v>1833641.58</v>
          </cell>
          <cell r="T31">
            <v>205957.07</v>
          </cell>
          <cell r="U31">
            <v>775257.71434031113</v>
          </cell>
          <cell r="V31">
            <v>775257.71434031113</v>
          </cell>
          <cell r="W31">
            <v>794639.15719881887</v>
          </cell>
          <cell r="X31">
            <v>609122.80000000005</v>
          </cell>
          <cell r="Y31">
            <v>20875.599999999999</v>
          </cell>
          <cell r="Z31">
            <v>12254.32</v>
          </cell>
          <cell r="AA31">
            <v>3492.7961503608894</v>
          </cell>
          <cell r="AB31">
            <v>0</v>
          </cell>
          <cell r="AC31">
            <v>21308.984528094945</v>
          </cell>
          <cell r="AD31">
            <v>0</v>
          </cell>
          <cell r="AE31">
            <v>645745.51615036081</v>
          </cell>
          <cell r="AF31">
            <v>665117.88163487171</v>
          </cell>
          <cell r="AG31">
            <v>129521.27556394716</v>
          </cell>
          <cell r="AH31">
            <v>-133714.57443605282</v>
          </cell>
          <cell r="AJ31">
            <v>263235.84999999998</v>
          </cell>
        </row>
        <row r="32">
          <cell r="A32" t="str">
            <v>100700770A</v>
          </cell>
          <cell r="E32" t="str">
            <v>010</v>
          </cell>
          <cell r="F32" t="str">
            <v>Yes</v>
          </cell>
          <cell r="G32" t="str">
            <v>NSGO</v>
          </cell>
          <cell r="H32" t="str">
            <v>PUSHMATAHA HSP</v>
          </cell>
          <cell r="I32" t="str">
            <v>510 EAST MAIN STREET</v>
          </cell>
          <cell r="J32" t="str">
            <v>ANTLERS,OK 74523-</v>
          </cell>
          <cell r="K32" t="str">
            <v>OK</v>
          </cell>
          <cell r="L32" t="str">
            <v>370083</v>
          </cell>
          <cell r="M32">
            <v>42461</v>
          </cell>
          <cell r="N32">
            <v>42825</v>
          </cell>
          <cell r="O32">
            <v>0.25</v>
          </cell>
          <cell r="P32">
            <v>1</v>
          </cell>
          <cell r="Q32">
            <v>0.2675359913320558</v>
          </cell>
          <cell r="S32">
            <v>2122773.11</v>
          </cell>
          <cell r="T32">
            <v>38437.65</v>
          </cell>
          <cell r="U32">
            <v>588269.84764067887</v>
          </cell>
          <cell r="V32">
            <v>591505.33180270263</v>
          </cell>
          <cell r="W32">
            <v>606292.96509777021</v>
          </cell>
          <cell r="X32">
            <v>270707.21999999997</v>
          </cell>
          <cell r="Y32">
            <v>2082</v>
          </cell>
          <cell r="Z32">
            <v>26852.98</v>
          </cell>
          <cell r="AA32">
            <v>70.386438841327745</v>
          </cell>
          <cell r="AB32">
            <v>0</v>
          </cell>
          <cell r="AC32">
            <v>10068.184486573267</v>
          </cell>
          <cell r="AD32">
            <v>0</v>
          </cell>
          <cell r="AE32">
            <v>299712.5864388413</v>
          </cell>
          <cell r="AF32">
            <v>308703.96403200657</v>
          </cell>
          <cell r="AG32">
            <v>297589.00106576364</v>
          </cell>
          <cell r="AH32">
            <v>170111.99106576364</v>
          </cell>
          <cell r="AJ32">
            <v>127477.01</v>
          </cell>
        </row>
        <row r="33">
          <cell r="A33" t="str">
            <v>100699820A</v>
          </cell>
          <cell r="E33" t="str">
            <v>014</v>
          </cell>
          <cell r="F33" t="str">
            <v>No</v>
          </cell>
          <cell r="G33" t="str">
            <v>NSGO</v>
          </cell>
          <cell r="H33" t="str">
            <v>ROGER MILLS MEMORIAL HOSPITAL</v>
          </cell>
          <cell r="I33" t="str">
            <v>501 S LL MALES</v>
          </cell>
          <cell r="J33" t="str">
            <v>CHEYENNE,OK 73628-</v>
          </cell>
          <cell r="K33" t="str">
            <v>OK</v>
          </cell>
          <cell r="L33" t="str">
            <v>371303</v>
          </cell>
          <cell r="M33">
            <v>42491</v>
          </cell>
          <cell r="N33">
            <v>42855</v>
          </cell>
          <cell r="O33">
            <v>0.16666666666666666</v>
          </cell>
          <cell r="P33">
            <v>1</v>
          </cell>
          <cell r="Q33">
            <v>0.79175098594088245</v>
          </cell>
          <cell r="S33">
            <v>169467.51</v>
          </cell>
          <cell r="T33">
            <v>14313</v>
          </cell>
          <cell r="U33">
            <v>145508.39998921822</v>
          </cell>
          <cell r="V33">
            <v>146041.93078917867</v>
          </cell>
          <cell r="W33">
            <v>149692.97905890815</v>
          </cell>
          <cell r="X33">
            <v>40012.769999999997</v>
          </cell>
          <cell r="Y33">
            <v>868.16</v>
          </cell>
          <cell r="Z33">
            <v>3216.29</v>
          </cell>
          <cell r="AA33">
            <v>344.72122026734661</v>
          </cell>
          <cell r="AB33">
            <v>0</v>
          </cell>
          <cell r="AC33">
            <v>0</v>
          </cell>
          <cell r="AD33">
            <v>0</v>
          </cell>
          <cell r="AE33">
            <v>44441.941220267348</v>
          </cell>
          <cell r="AF33">
            <v>45775.199456875373</v>
          </cell>
          <cell r="AG33">
            <v>103917.77960203278</v>
          </cell>
          <cell r="AH33">
            <v>-45549.720397967219</v>
          </cell>
          <cell r="AJ33">
            <v>149467.5</v>
          </cell>
        </row>
        <row r="34">
          <cell r="A34" t="str">
            <v>100700190A</v>
          </cell>
          <cell r="E34" t="str">
            <v>010</v>
          </cell>
          <cell r="F34" t="str">
            <v>Yes</v>
          </cell>
          <cell r="G34" t="str">
            <v>NSGO</v>
          </cell>
          <cell r="H34" t="str">
            <v>SEQUOYAH COUNTY CITY OF SALLISAW HOSPITAL AUTHORIT</v>
          </cell>
          <cell r="I34" t="str">
            <v>213 E. REDWOOD  PO BOX 505</v>
          </cell>
          <cell r="J34" t="str">
            <v>SALLISAW,OK 74955-2811</v>
          </cell>
          <cell r="K34" t="str">
            <v>OK</v>
          </cell>
          <cell r="L34" t="str">
            <v>370112</v>
          </cell>
          <cell r="M34">
            <v>42461</v>
          </cell>
          <cell r="N34">
            <v>42825</v>
          </cell>
          <cell r="O34">
            <v>0.25</v>
          </cell>
          <cell r="P34">
            <v>1</v>
          </cell>
          <cell r="Q34">
            <v>0.20165057067404649</v>
          </cell>
          <cell r="S34">
            <v>5634542.29</v>
          </cell>
          <cell r="T34">
            <v>503795.06</v>
          </cell>
          <cell r="U34">
            <v>1269814.6457412706</v>
          </cell>
          <cell r="V34">
            <v>1276798.6262928476</v>
          </cell>
          <cell r="W34">
            <v>1308718.5919501688</v>
          </cell>
          <cell r="X34">
            <v>907037.81</v>
          </cell>
          <cell r="Y34">
            <v>49340.959999999999</v>
          </cell>
          <cell r="Z34">
            <v>13553.3</v>
          </cell>
          <cell r="AA34">
            <v>544.20038860830698</v>
          </cell>
          <cell r="AB34">
            <v>0</v>
          </cell>
          <cell r="AC34">
            <v>32015.416123956467</v>
          </cell>
          <cell r="AD34">
            <v>0</v>
          </cell>
          <cell r="AE34">
            <v>970476.27038860833</v>
          </cell>
          <cell r="AF34">
            <v>999590.55850026663</v>
          </cell>
          <cell r="AG34">
            <v>309128.0334499022</v>
          </cell>
          <cell r="AH34">
            <v>-73332.616550097824</v>
          </cell>
          <cell r="AJ34">
            <v>382460.65</v>
          </cell>
        </row>
        <row r="35">
          <cell r="A35" t="str">
            <v>100699830A</v>
          </cell>
          <cell r="E35" t="str">
            <v>010</v>
          </cell>
          <cell r="F35" t="str">
            <v>Yes</v>
          </cell>
          <cell r="G35" t="str">
            <v>NSGO</v>
          </cell>
          <cell r="H35" t="str">
            <v>SHARE MEMORIAL HOSPITAL</v>
          </cell>
          <cell r="I35" t="str">
            <v>800 SHARE DRIVE</v>
          </cell>
          <cell r="J35" t="str">
            <v>ALVA,OK 73717-3618</v>
          </cell>
          <cell r="K35" t="str">
            <v>OK</v>
          </cell>
          <cell r="L35" t="str">
            <v>370080</v>
          </cell>
          <cell r="M35">
            <v>42552</v>
          </cell>
          <cell r="N35">
            <v>42916</v>
          </cell>
          <cell r="O35">
            <v>0</v>
          </cell>
          <cell r="P35">
            <v>1</v>
          </cell>
          <cell r="Q35">
            <v>0.30384295189195037</v>
          </cell>
          <cell r="S35">
            <v>504033.59</v>
          </cell>
          <cell r="T35">
            <v>124077.04</v>
          </cell>
          <cell r="U35">
            <v>195192.19805492068</v>
          </cell>
          <cell r="V35">
            <v>195192.19805492068</v>
          </cell>
          <cell r="W35">
            <v>200072.0030062937</v>
          </cell>
          <cell r="X35">
            <v>119869.56</v>
          </cell>
          <cell r="Y35">
            <v>8583.52</v>
          </cell>
          <cell r="Z35">
            <v>2660.93</v>
          </cell>
          <cell r="AA35">
            <v>1516.7326292105663</v>
          </cell>
          <cell r="AB35">
            <v>0</v>
          </cell>
          <cell r="AC35">
            <v>4345.2101210080464</v>
          </cell>
          <cell r="AD35">
            <v>0</v>
          </cell>
          <cell r="AE35">
            <v>132630.74262921058</v>
          </cell>
          <cell r="AF35">
            <v>136609.66490808691</v>
          </cell>
          <cell r="AG35">
            <v>63462.33809820679</v>
          </cell>
          <cell r="AH35">
            <v>6156.1980982067907</v>
          </cell>
          <cell r="AJ35">
            <v>57306.14</v>
          </cell>
        </row>
        <row r="36">
          <cell r="A36" t="str">
            <v>100699950A</v>
          </cell>
          <cell r="E36" t="str">
            <v>010</v>
          </cell>
          <cell r="F36" t="str">
            <v>Yes</v>
          </cell>
          <cell r="G36" t="str">
            <v>NSGO</v>
          </cell>
          <cell r="H36" t="str">
            <v>STILLWATER MEDICAL CENTER</v>
          </cell>
          <cell r="I36" t="str">
            <v>1323 WEST 6TH AVENUE</v>
          </cell>
          <cell r="J36" t="str">
            <v>STILLWATER,OK 74074-4399</v>
          </cell>
          <cell r="K36" t="str">
            <v>OK</v>
          </cell>
          <cell r="L36" t="str">
            <v>370049</v>
          </cell>
          <cell r="M36">
            <v>42370</v>
          </cell>
          <cell r="N36">
            <v>42735</v>
          </cell>
          <cell r="O36">
            <v>0.5</v>
          </cell>
          <cell r="P36">
            <v>1</v>
          </cell>
          <cell r="Q36">
            <v>0.22330103059534154</v>
          </cell>
          <cell r="S36">
            <v>20670480.100000001</v>
          </cell>
          <cell r="T36">
            <v>1668560.6</v>
          </cell>
          <cell r="U36">
            <v>5117066.8869838463</v>
          </cell>
          <cell r="V36">
            <v>5173354.6227406682</v>
          </cell>
          <cell r="W36">
            <v>5302688.488309185</v>
          </cell>
          <cell r="X36">
            <v>3278206.79</v>
          </cell>
          <cell r="Y36">
            <v>82424.58</v>
          </cell>
          <cell r="Z36">
            <v>530865</v>
          </cell>
          <cell r="AA36">
            <v>50967.624164529836</v>
          </cell>
          <cell r="AB36">
            <v>0</v>
          </cell>
          <cell r="AC36">
            <v>128736.07616256506</v>
          </cell>
          <cell r="AD36">
            <v>0</v>
          </cell>
          <cell r="AE36">
            <v>3942463.9941645297</v>
          </cell>
          <cell r="AF36">
            <v>4060737.9139894657</v>
          </cell>
          <cell r="AG36">
            <v>1241950.5743197193</v>
          </cell>
          <cell r="AH36">
            <v>-234440.40568028064</v>
          </cell>
          <cell r="AJ36">
            <v>1476390.98</v>
          </cell>
        </row>
        <row r="37">
          <cell r="A37" t="str">
            <v>200100890B</v>
          </cell>
          <cell r="E37" t="str">
            <v>010</v>
          </cell>
          <cell r="F37" t="str">
            <v>Yes</v>
          </cell>
          <cell r="G37" t="str">
            <v>NSGO</v>
          </cell>
          <cell r="H37" t="str">
            <v>WAGONER COMMUNITY HOSPITAL</v>
          </cell>
          <cell r="I37" t="str">
            <v>1200 W CHEROKEE ST</v>
          </cell>
          <cell r="J37" t="str">
            <v>WAGONER,OK 74467-</v>
          </cell>
          <cell r="K37" t="str">
            <v>OK</v>
          </cell>
          <cell r="L37" t="str">
            <v>370166</v>
          </cell>
          <cell r="M37">
            <v>42644</v>
          </cell>
          <cell r="N37">
            <v>43008</v>
          </cell>
          <cell r="O37">
            <v>0</v>
          </cell>
          <cell r="P37">
            <v>0.75</v>
          </cell>
          <cell r="Q37">
            <v>0.28309015570092488</v>
          </cell>
          <cell r="S37">
            <v>4436771.2</v>
          </cell>
          <cell r="T37">
            <v>372686.5</v>
          </cell>
          <cell r="U37">
            <v>1387706.9783651871</v>
          </cell>
          <cell r="V37">
            <v>1387706.9783651871</v>
          </cell>
          <cell r="W37">
            <v>1413726.4842095342</v>
          </cell>
          <cell r="X37">
            <v>727730.14</v>
          </cell>
          <cell r="Y37">
            <v>31500.58</v>
          </cell>
          <cell r="Z37">
            <v>23840.13</v>
          </cell>
          <cell r="AA37">
            <v>1325.4381199905313</v>
          </cell>
          <cell r="AB37">
            <v>0</v>
          </cell>
          <cell r="AC37">
            <v>26196.849235174886</v>
          </cell>
          <cell r="AD37">
            <v>0</v>
          </cell>
          <cell r="AE37">
            <v>784396.2881199905</v>
          </cell>
          <cell r="AF37">
            <v>807928.17676359019</v>
          </cell>
          <cell r="AG37">
            <v>605798.30744594405</v>
          </cell>
          <cell r="AH37">
            <v>340074.50744594407</v>
          </cell>
          <cell r="AJ37">
            <v>265723.8</v>
          </cell>
        </row>
        <row r="38">
          <cell r="A38" t="str">
            <v>100699870E</v>
          </cell>
          <cell r="E38" t="str">
            <v>014</v>
          </cell>
          <cell r="F38" t="str">
            <v>No</v>
          </cell>
          <cell r="G38" t="str">
            <v>NSGO</v>
          </cell>
          <cell r="H38" t="str">
            <v>WEATHERFORD HOSPITAL AUTHORITY</v>
          </cell>
          <cell r="I38" t="str">
            <v>3701 E MAIN ST</v>
          </cell>
          <cell r="J38" t="str">
            <v>WEATHERFORD,OK 73096-</v>
          </cell>
          <cell r="K38" t="str">
            <v>OK</v>
          </cell>
          <cell r="L38" t="str">
            <v>371323</v>
          </cell>
          <cell r="M38">
            <v>42644</v>
          </cell>
          <cell r="N38">
            <v>43008</v>
          </cell>
          <cell r="O38">
            <v>0</v>
          </cell>
          <cell r="P38">
            <v>0.75</v>
          </cell>
          <cell r="Q38">
            <v>0.3838683386239406</v>
          </cell>
          <cell r="S38">
            <v>2182209.37</v>
          </cell>
          <cell r="T38">
            <v>240800.6</v>
          </cell>
          <cell r="U38">
            <v>930116.81165314419</v>
          </cell>
          <cell r="V38">
            <v>930116.81165314419</v>
          </cell>
          <cell r="W38">
            <v>947556.50187164068</v>
          </cell>
          <cell r="X38">
            <v>525106.59</v>
          </cell>
          <cell r="Y38">
            <v>28350.639999999999</v>
          </cell>
          <cell r="Z38">
            <v>102042.65</v>
          </cell>
          <cell r="AA38">
            <v>7352.4475443858337</v>
          </cell>
          <cell r="AB38">
            <v>0</v>
          </cell>
          <cell r="AC38">
            <v>0</v>
          </cell>
          <cell r="AD38">
            <v>0</v>
          </cell>
          <cell r="AE38">
            <v>662852.3275443858</v>
          </cell>
          <cell r="AF38">
            <v>682737.89737071737</v>
          </cell>
          <cell r="AG38">
            <v>264818.60450092331</v>
          </cell>
          <cell r="AH38">
            <v>3118.1045009233057</v>
          </cell>
          <cell r="AJ38">
            <v>261700.5</v>
          </cell>
        </row>
        <row r="39">
          <cell r="AG39">
            <v>18253109.704751197</v>
          </cell>
          <cell r="AH39">
            <v>277333.1147511992</v>
          </cell>
          <cell r="AJ39">
            <v>17975776.590000004</v>
          </cell>
        </row>
        <row r="41">
          <cell r="A41" t="str">
            <v>200439230A</v>
          </cell>
          <cell r="E41" t="str">
            <v>010</v>
          </cell>
          <cell r="F41" t="str">
            <v>Yes</v>
          </cell>
          <cell r="G41" t="str">
            <v>Private</v>
          </cell>
          <cell r="H41" t="str">
            <v>AHS SOUTHCREST HOSPITAL, LLC</v>
          </cell>
          <cell r="I41" t="str">
            <v>8801 SOUTH 101ST EAST AVENUE</v>
          </cell>
          <cell r="J41" t="str">
            <v>TULSA,OK 74133-5716</v>
          </cell>
          <cell r="K41" t="str">
            <v>OK</v>
          </cell>
          <cell r="L41" t="str">
            <v>370202</v>
          </cell>
          <cell r="M41">
            <v>42736</v>
          </cell>
          <cell r="N41">
            <v>43100</v>
          </cell>
          <cell r="O41">
            <v>0</v>
          </cell>
          <cell r="P41">
            <v>0.5</v>
          </cell>
          <cell r="Q41">
            <v>0.13690312624592399</v>
          </cell>
          <cell r="S41">
            <v>27374512.600000001</v>
          </cell>
          <cell r="T41">
            <v>806399.52</v>
          </cell>
          <cell r="U41">
            <v>3961085.1390429717</v>
          </cell>
          <cell r="V41">
            <v>3961085.1390429717</v>
          </cell>
          <cell r="W41">
            <v>4010598.7032810086</v>
          </cell>
          <cell r="X41">
            <v>2738951.7</v>
          </cell>
          <cell r="Y41">
            <v>77176.58</v>
          </cell>
          <cell r="Z41">
            <v>317764.13</v>
          </cell>
          <cell r="AA41">
            <v>6536.4464002217001</v>
          </cell>
          <cell r="AB41">
            <v>0</v>
          </cell>
          <cell r="AC41">
            <v>103030.16935332201</v>
          </cell>
          <cell r="AD41">
            <v>0</v>
          </cell>
          <cell r="AE41">
            <v>3140428.8564002221</v>
          </cell>
          <cell r="AF41">
            <v>3234641.7220922289</v>
          </cell>
          <cell r="AG41">
            <v>775956.9811887797</v>
          </cell>
          <cell r="AH41">
            <v>-786205.65881122043</v>
          </cell>
          <cell r="AJ41">
            <v>1562162.6400000001</v>
          </cell>
        </row>
        <row r="42">
          <cell r="A42" t="str">
            <v>100696610B</v>
          </cell>
          <cell r="E42" t="str">
            <v>010</v>
          </cell>
          <cell r="F42" t="str">
            <v>Yes</v>
          </cell>
          <cell r="G42" t="str">
            <v>Private</v>
          </cell>
          <cell r="H42" t="str">
            <v>ALLIANCEHEALTH DURANT</v>
          </cell>
          <cell r="I42" t="str">
            <v>1800 UNIVERSITY</v>
          </cell>
          <cell r="J42" t="str">
            <v>DURANT,OK 74701-</v>
          </cell>
          <cell r="K42" t="str">
            <v>OK</v>
          </cell>
          <cell r="L42" t="str">
            <v>370014</v>
          </cell>
          <cell r="M42">
            <v>42644</v>
          </cell>
          <cell r="N42">
            <v>43008</v>
          </cell>
          <cell r="O42">
            <v>0</v>
          </cell>
          <cell r="P42">
            <v>0.75</v>
          </cell>
          <cell r="Q42">
            <v>5.2658851567680923E-2</v>
          </cell>
          <cell r="S42">
            <v>85415303.260000005</v>
          </cell>
          <cell r="T42">
            <v>8180507.7999999998</v>
          </cell>
          <cell r="U42">
            <v>5071073.5427593384</v>
          </cell>
          <cell r="V42">
            <v>5071073.5427593384</v>
          </cell>
          <cell r="W42">
            <v>5166156.1716860756</v>
          </cell>
          <cell r="X42">
            <v>3563524.31</v>
          </cell>
          <cell r="Y42">
            <v>172260.91</v>
          </cell>
          <cell r="Z42">
            <v>555632.55000000005</v>
          </cell>
          <cell r="AA42">
            <v>28788.249037938691</v>
          </cell>
          <cell r="AB42">
            <v>0</v>
          </cell>
          <cell r="AC42">
            <v>142425.62079408916</v>
          </cell>
          <cell r="AD42">
            <v>0</v>
          </cell>
          <cell r="AE42">
            <v>4320206.0190379396</v>
          </cell>
          <cell r="AF42">
            <v>4449812.1996090775</v>
          </cell>
          <cell r="AG42">
            <v>716343.97207699809</v>
          </cell>
          <cell r="AH42">
            <v>-1220352.2379230019</v>
          </cell>
          <cell r="AJ42">
            <v>1936696.21</v>
          </cell>
        </row>
        <row r="43">
          <cell r="A43" t="str">
            <v>200102450A</v>
          </cell>
          <cell r="E43" t="str">
            <v>010</v>
          </cell>
          <cell r="F43" t="str">
            <v>Yes</v>
          </cell>
          <cell r="G43" t="str">
            <v>Private</v>
          </cell>
          <cell r="H43" t="str">
            <v>BAILEY MEDICAL CENTER LLC</v>
          </cell>
          <cell r="I43" t="str">
            <v>10502 N 110TH E AVE</v>
          </cell>
          <cell r="J43" t="str">
            <v>OWASSO,OK 74055-6655</v>
          </cell>
          <cell r="K43" t="str">
            <v>OK</v>
          </cell>
          <cell r="L43" t="str">
            <v>370228</v>
          </cell>
          <cell r="M43">
            <v>42370</v>
          </cell>
          <cell r="N43">
            <v>42735</v>
          </cell>
          <cell r="O43">
            <v>0.5</v>
          </cell>
          <cell r="P43">
            <v>1</v>
          </cell>
          <cell r="Q43">
            <v>0.15721778433609573</v>
          </cell>
          <cell r="S43">
            <v>12866660.5</v>
          </cell>
          <cell r="T43">
            <v>484691.19</v>
          </cell>
          <cell r="U43">
            <v>2147903.3920705146</v>
          </cell>
          <cell r="V43">
            <v>2171530.3293832904</v>
          </cell>
          <cell r="W43">
            <v>2225818.5876178727</v>
          </cell>
          <cell r="X43">
            <v>1288714.1000000001</v>
          </cell>
          <cell r="Y43">
            <v>40557.81</v>
          </cell>
          <cell r="Z43">
            <v>160112.75</v>
          </cell>
          <cell r="AA43">
            <v>5093.2657051919132</v>
          </cell>
          <cell r="AB43">
            <v>0</v>
          </cell>
          <cell r="AC43">
            <v>48833.461476727556</v>
          </cell>
          <cell r="AD43">
            <v>0</v>
          </cell>
          <cell r="AE43">
            <v>1494477.9257051921</v>
          </cell>
          <cell r="AF43">
            <v>1539312.263476348</v>
          </cell>
          <cell r="AG43">
            <v>686506.32414152473</v>
          </cell>
          <cell r="AH43">
            <v>46656.204141524737</v>
          </cell>
          <cell r="AJ43">
            <v>639850.12</v>
          </cell>
        </row>
        <row r="44">
          <cell r="A44" t="str">
            <v>200668710A</v>
          </cell>
          <cell r="E44" t="str">
            <v>010</v>
          </cell>
          <cell r="F44" t="str">
            <v>Yes</v>
          </cell>
          <cell r="G44" t="str">
            <v>Private</v>
          </cell>
          <cell r="H44" t="str">
            <v>BLACKWELL REGIONAL HOSPITAL</v>
          </cell>
          <cell r="I44" t="str">
            <v>710 S 13TH ST</v>
          </cell>
          <cell r="J44" t="str">
            <v>BLACKWELL,OK 74631-0000</v>
          </cell>
          <cell r="K44" t="str">
            <v>OK</v>
          </cell>
          <cell r="L44" t="str">
            <v>370030</v>
          </cell>
          <cell r="M44">
            <v>42616</v>
          </cell>
          <cell r="N44">
            <v>42735</v>
          </cell>
          <cell r="O44">
            <v>0</v>
          </cell>
          <cell r="P44">
            <v>0.83333333333333337</v>
          </cell>
          <cell r="Q44">
            <v>0.25977054105507863</v>
          </cell>
          <cell r="S44">
            <v>494091.25</v>
          </cell>
          <cell r="T44">
            <v>41301.5</v>
          </cell>
          <cell r="U44">
            <v>141800.10636297788</v>
          </cell>
          <cell r="V44">
            <v>141800.10636297788</v>
          </cell>
          <cell r="W44">
            <v>144754.27524553993</v>
          </cell>
          <cell r="X44">
            <v>74424.95</v>
          </cell>
          <cell r="Y44">
            <v>1687.88</v>
          </cell>
          <cell r="Z44">
            <v>5083.9799999999996</v>
          </cell>
          <cell r="AA44">
            <v>0</v>
          </cell>
          <cell r="AB44">
            <v>0</v>
          </cell>
          <cell r="AC44">
            <v>2720.8420185114433</v>
          </cell>
          <cell r="AD44">
            <v>0</v>
          </cell>
          <cell r="AE44">
            <v>81196.81</v>
          </cell>
          <cell r="AF44">
            <v>83632.714300000007</v>
          </cell>
          <cell r="AG44">
            <v>61121.560945539924</v>
          </cell>
          <cell r="AH44">
            <v>-104926.75905446008</v>
          </cell>
          <cell r="AJ44">
            <v>166048.32000000001</v>
          </cell>
        </row>
        <row r="45">
          <cell r="A45" t="str">
            <v>200573000A</v>
          </cell>
          <cell r="B45" t="str">
            <v>200272140B</v>
          </cell>
          <cell r="E45" t="str">
            <v>010</v>
          </cell>
          <cell r="F45" t="str">
            <v>Yes</v>
          </cell>
          <cell r="G45" t="str">
            <v>Private</v>
          </cell>
          <cell r="H45" t="str">
            <v>BRISTOW ENDEAVOR HEALTHCARE, LLC</v>
          </cell>
          <cell r="I45" t="str">
            <v>700 W. 7TH STREET  SUITE 6</v>
          </cell>
          <cell r="J45" t="str">
            <v>BRISTOW,OK 74010-2301</v>
          </cell>
          <cell r="K45" t="str">
            <v>OK</v>
          </cell>
          <cell r="L45" t="str">
            <v>370041</v>
          </cell>
          <cell r="M45">
            <v>42370</v>
          </cell>
          <cell r="N45">
            <v>42735</v>
          </cell>
          <cell r="O45">
            <v>0.5</v>
          </cell>
          <cell r="P45">
            <v>1</v>
          </cell>
          <cell r="Q45">
            <v>0.21922992463806149</v>
          </cell>
          <cell r="S45">
            <v>19858576.239999998</v>
          </cell>
          <cell r="T45">
            <v>550400.89</v>
          </cell>
          <cell r="U45">
            <v>4545113.8469654201</v>
          </cell>
          <cell r="V45">
            <v>4595110.0992820393</v>
          </cell>
          <cell r="W45">
            <v>4709987.8517640904</v>
          </cell>
          <cell r="X45">
            <v>2051971.91</v>
          </cell>
          <cell r="Y45">
            <v>29246.77</v>
          </cell>
          <cell r="Z45">
            <v>55084.02</v>
          </cell>
          <cell r="AA45">
            <v>9318.9290255897067</v>
          </cell>
          <cell r="AB45">
            <v>0</v>
          </cell>
          <cell r="AC45">
            <v>70855.32881560018</v>
          </cell>
          <cell r="AD45">
            <v>0</v>
          </cell>
          <cell r="AE45">
            <v>2145621.6290255892</v>
          </cell>
          <cell r="AF45">
            <v>2209990.2778963568</v>
          </cell>
          <cell r="AG45">
            <v>2499997.5738677336</v>
          </cell>
          <cell r="AH45">
            <v>1545950.0438677336</v>
          </cell>
          <cell r="AJ45">
            <v>954047.53</v>
          </cell>
        </row>
        <row r="46">
          <cell r="A46" t="str">
            <v>100700010G</v>
          </cell>
          <cell r="E46" t="str">
            <v>010</v>
          </cell>
          <cell r="F46" t="str">
            <v>Yes</v>
          </cell>
          <cell r="G46" t="str">
            <v>Private</v>
          </cell>
          <cell r="H46" t="str">
            <v>CLINTON HMA LLC</v>
          </cell>
          <cell r="I46" t="str">
            <v>100 N 30TH ST</v>
          </cell>
          <cell r="J46" t="str">
            <v>CLINTON,OK 73601-3117</v>
          </cell>
          <cell r="K46" t="str">
            <v>OK</v>
          </cell>
          <cell r="L46" t="str">
            <v>370029</v>
          </cell>
          <cell r="M46">
            <v>42461</v>
          </cell>
          <cell r="N46">
            <v>42825</v>
          </cell>
          <cell r="O46">
            <v>0.25</v>
          </cell>
          <cell r="P46">
            <v>1</v>
          </cell>
          <cell r="Q46">
            <v>0.18791853411790976</v>
          </cell>
          <cell r="S46">
            <v>6515143.3300000001</v>
          </cell>
          <cell r="T46">
            <v>839469.05</v>
          </cell>
          <cell r="U46">
            <v>1413865.3823801477</v>
          </cell>
          <cell r="V46">
            <v>1421641.6419832385</v>
          </cell>
          <cell r="W46">
            <v>1457182.6830328195</v>
          </cell>
          <cell r="X46">
            <v>787292.93</v>
          </cell>
          <cell r="Y46">
            <v>36721.5</v>
          </cell>
          <cell r="Z46">
            <v>131950.37</v>
          </cell>
          <cell r="AA46">
            <v>9567.7198484850142</v>
          </cell>
          <cell r="AB46">
            <v>0</v>
          </cell>
          <cell r="AC46">
            <v>31797.40492511617</v>
          </cell>
          <cell r="AD46">
            <v>0</v>
          </cell>
          <cell r="AE46">
            <v>965532.51984848501</v>
          </cell>
          <cell r="AF46">
            <v>994498.49544393958</v>
          </cell>
          <cell r="AG46">
            <v>462684.18758887996</v>
          </cell>
          <cell r="AH46">
            <v>65390.30758887995</v>
          </cell>
          <cell r="AJ46">
            <v>397293.88</v>
          </cell>
        </row>
        <row r="47">
          <cell r="A47" t="str">
            <v>100746230C</v>
          </cell>
          <cell r="E47" t="str">
            <v>010</v>
          </cell>
          <cell r="F47" t="str">
            <v>Yes</v>
          </cell>
          <cell r="G47" t="str">
            <v>Private</v>
          </cell>
          <cell r="H47" t="str">
            <v>COMMUNITY HOSPITAL, LLC</v>
          </cell>
          <cell r="I47" t="str">
            <v>9800 BROADWAY EXTENSION</v>
          </cell>
          <cell r="J47" t="str">
            <v>OKLAHOMA CITY,OK 73114-6303</v>
          </cell>
          <cell r="K47" t="str">
            <v>OK</v>
          </cell>
          <cell r="L47" t="str">
            <v/>
          </cell>
          <cell r="M47">
            <v>42736</v>
          </cell>
          <cell r="N47">
            <v>43100</v>
          </cell>
          <cell r="O47">
            <v>0</v>
          </cell>
          <cell r="P47">
            <v>0.5</v>
          </cell>
          <cell r="Q47">
            <v>0.26484877058971762</v>
          </cell>
          <cell r="S47">
            <v>2547946.4700000002</v>
          </cell>
          <cell r="T47">
            <v>138497.17000000001</v>
          </cell>
          <cell r="U47">
            <v>711501.29531256598</v>
          </cell>
          <cell r="V47">
            <v>711501.29531256598</v>
          </cell>
          <cell r="W47">
            <v>720395.06150397309</v>
          </cell>
          <cell r="X47">
            <v>297597.24</v>
          </cell>
          <cell r="Y47">
            <v>8077.63</v>
          </cell>
          <cell r="Z47">
            <v>42263.59</v>
          </cell>
          <cell r="AA47">
            <v>5180.3433080045861</v>
          </cell>
          <cell r="AB47">
            <v>0</v>
          </cell>
          <cell r="AC47">
            <v>0</v>
          </cell>
          <cell r="AD47">
            <v>0</v>
          </cell>
          <cell r="AE47">
            <v>353118.80330800457</v>
          </cell>
          <cell r="AF47">
            <v>363712.36740724475</v>
          </cell>
          <cell r="AG47">
            <v>356682.69409672834</v>
          </cell>
          <cell r="AH47">
            <v>356682.69409672834</v>
          </cell>
          <cell r="AJ47">
            <v>0</v>
          </cell>
        </row>
        <row r="48">
          <cell r="A48" t="str">
            <v>200259440A</v>
          </cell>
          <cell r="E48" t="str">
            <v>014</v>
          </cell>
          <cell r="F48" t="str">
            <v>No</v>
          </cell>
          <cell r="G48" t="str">
            <v>Private</v>
          </cell>
          <cell r="H48" t="str">
            <v>DRUMRIGHT REGIONAL HOSPITAL</v>
          </cell>
          <cell r="I48" t="str">
            <v>610 W BYPASS</v>
          </cell>
          <cell r="J48" t="str">
            <v>DRUMRIGHT,OK 74030-5957</v>
          </cell>
          <cell r="K48" t="str">
            <v>OK</v>
          </cell>
          <cell r="L48" t="str">
            <v>371331</v>
          </cell>
          <cell r="M48">
            <v>42644</v>
          </cell>
          <cell r="N48">
            <v>43008</v>
          </cell>
          <cell r="O48">
            <v>0</v>
          </cell>
          <cell r="P48">
            <v>0.75</v>
          </cell>
          <cell r="Q48">
            <v>0.31846798704271301</v>
          </cell>
          <cell r="S48">
            <v>1683211.24</v>
          </cell>
          <cell r="T48">
            <v>211286.51</v>
          </cell>
          <cell r="U48">
            <v>603336.88489944895</v>
          </cell>
          <cell r="V48">
            <v>603336.88489944895</v>
          </cell>
          <cell r="W48">
            <v>614649.45149131364</v>
          </cell>
          <cell r="X48">
            <v>251917.48</v>
          </cell>
          <cell r="Y48">
            <v>12159.61</v>
          </cell>
          <cell r="Z48">
            <v>14854.91</v>
          </cell>
          <cell r="AA48">
            <v>1096.1332227176176</v>
          </cell>
          <cell r="AB48">
            <v>0</v>
          </cell>
          <cell r="AC48">
            <v>0</v>
          </cell>
          <cell r="AD48">
            <v>0</v>
          </cell>
          <cell r="AE48">
            <v>280028.13322271762</v>
          </cell>
          <cell r="AF48">
            <v>288428.97721939918</v>
          </cell>
          <cell r="AG48">
            <v>326220.47427191446</v>
          </cell>
          <cell r="AH48">
            <v>-324293.52572808554</v>
          </cell>
          <cell r="AJ48">
            <v>650514</v>
          </cell>
        </row>
        <row r="49">
          <cell r="A49" t="str">
            <v>100700120A</v>
          </cell>
          <cell r="E49" t="str">
            <v>010</v>
          </cell>
          <cell r="F49" t="str">
            <v>Yes</v>
          </cell>
          <cell r="G49" t="str">
            <v>Private</v>
          </cell>
          <cell r="H49" t="str">
            <v>DUNCAN REGIONAL HOSPITAL</v>
          </cell>
          <cell r="I49" t="str">
            <v>1406 N WHISENANT DR</v>
          </cell>
          <cell r="J49" t="str">
            <v>DUNCAN,OK 73533-</v>
          </cell>
          <cell r="K49" t="str">
            <v>OK</v>
          </cell>
          <cell r="L49" t="str">
            <v>370023</v>
          </cell>
          <cell r="M49">
            <v>42552</v>
          </cell>
          <cell r="N49">
            <v>42916</v>
          </cell>
          <cell r="O49">
            <v>0</v>
          </cell>
          <cell r="P49">
            <v>1</v>
          </cell>
          <cell r="Q49">
            <v>0.17796972270721603</v>
          </cell>
          <cell r="S49">
            <v>23845666.039999999</v>
          </cell>
          <cell r="T49">
            <v>2989910.94</v>
          </cell>
          <cell r="U49">
            <v>4915102.2049635816</v>
          </cell>
          <cell r="V49">
            <v>4915102.2049635816</v>
          </cell>
          <cell r="W49">
            <v>5037979.7600876708</v>
          </cell>
          <cell r="X49">
            <v>3494027.16</v>
          </cell>
          <cell r="Y49">
            <v>146707.26</v>
          </cell>
          <cell r="Z49">
            <v>542562.18999999994</v>
          </cell>
          <cell r="AA49">
            <v>59692.825225138382</v>
          </cell>
          <cell r="AB49">
            <v>0</v>
          </cell>
          <cell r="AC49">
            <v>139182.01114483131</v>
          </cell>
          <cell r="AD49">
            <v>0</v>
          </cell>
          <cell r="AE49">
            <v>4242989.4352251384</v>
          </cell>
          <cell r="AF49">
            <v>4370279.1182818925</v>
          </cell>
          <cell r="AG49">
            <v>667700.64180577826</v>
          </cell>
          <cell r="AH49">
            <v>-1108155.2781942217</v>
          </cell>
          <cell r="AJ49">
            <v>1775855.92</v>
          </cell>
        </row>
        <row r="50">
          <cell r="A50" t="str">
            <v>100700120Q</v>
          </cell>
          <cell r="B50" t="str">
            <v>100730660F</v>
          </cell>
          <cell r="D50" t="str">
            <v xml:space="preserve"> </v>
          </cell>
          <cell r="E50" t="str">
            <v>010</v>
          </cell>
          <cell r="F50" t="str">
            <v>Yes</v>
          </cell>
          <cell r="G50" t="str">
            <v>Private</v>
          </cell>
          <cell r="H50" t="str">
            <v>DUNCAN REGIONAL HOSPITAL</v>
          </cell>
          <cell r="L50">
            <v>371311</v>
          </cell>
          <cell r="M50">
            <v>42552</v>
          </cell>
          <cell r="N50">
            <v>42916</v>
          </cell>
          <cell r="O50">
            <v>0</v>
          </cell>
          <cell r="P50">
            <v>1</v>
          </cell>
          <cell r="Q50">
            <v>0.90928497995153723</v>
          </cell>
          <cell r="S50">
            <v>203771.07</v>
          </cell>
          <cell r="T50">
            <v>13143.9</v>
          </cell>
          <cell r="U50">
            <v>197237.52414763829</v>
          </cell>
          <cell r="V50">
            <v>197237.52414763829</v>
          </cell>
          <cell r="W50">
            <v>202168.46225132924</v>
          </cell>
          <cell r="X50">
            <v>59346.61</v>
          </cell>
          <cell r="Y50">
            <v>1063.47</v>
          </cell>
          <cell r="Z50">
            <v>466.05</v>
          </cell>
          <cell r="AA50">
            <v>240.65802627931819</v>
          </cell>
          <cell r="AB50">
            <v>0</v>
          </cell>
          <cell r="AC50">
            <v>0</v>
          </cell>
          <cell r="AD50">
            <v>0</v>
          </cell>
          <cell r="AE50">
            <v>61116.788026279326</v>
          </cell>
          <cell r="AF50">
            <v>62950.291667067708</v>
          </cell>
          <cell r="AG50">
            <v>139218.17058426153</v>
          </cell>
          <cell r="AH50">
            <v>46257.670584261534</v>
          </cell>
          <cell r="AJ50">
            <v>92960.5</v>
          </cell>
        </row>
        <row r="51">
          <cell r="A51" t="str">
            <v>100700630I</v>
          </cell>
          <cell r="E51" t="str">
            <v>010</v>
          </cell>
          <cell r="F51" t="str">
            <v>Yes</v>
          </cell>
          <cell r="G51" t="str">
            <v>Private</v>
          </cell>
          <cell r="H51" t="str">
            <v>EASTAR HEALTH SYSTEMS - EAST CAMPUS</v>
          </cell>
          <cell r="I51" t="str">
            <v>2900 NORTH MAIN STREET</v>
          </cell>
          <cell r="J51" t="str">
            <v>MUSKOGEE,OK 74401-4078</v>
          </cell>
          <cell r="K51" t="str">
            <v>OK</v>
          </cell>
          <cell r="L51">
            <v>370025</v>
          </cell>
          <cell r="M51">
            <v>42278</v>
          </cell>
          <cell r="N51">
            <v>42643</v>
          </cell>
          <cell r="O51">
            <v>0.75</v>
          </cell>
          <cell r="P51">
            <v>1</v>
          </cell>
          <cell r="Q51">
            <v>0.19429228404905147</v>
          </cell>
          <cell r="S51">
            <v>10485.15</v>
          </cell>
          <cell r="T51">
            <v>4822.93</v>
          </cell>
          <cell r="U51">
            <v>2974.2418276056037</v>
          </cell>
          <cell r="V51">
            <v>3023.316817761096</v>
          </cell>
          <cell r="W51">
            <v>3098.8997382051234</v>
          </cell>
          <cell r="X51">
            <v>0.86</v>
          </cell>
          <cell r="Y51">
            <v>382.93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383.79</v>
          </cell>
          <cell r="AF51">
            <v>395.30370000000005</v>
          </cell>
          <cell r="AG51">
            <v>2703.5960382051235</v>
          </cell>
          <cell r="AH51">
            <v>2703.5960382051235</v>
          </cell>
          <cell r="AJ51">
            <v>0</v>
          </cell>
        </row>
        <row r="52">
          <cell r="A52" t="str">
            <v>200311270A</v>
          </cell>
          <cell r="E52" t="str">
            <v>014</v>
          </cell>
          <cell r="F52" t="str">
            <v>No</v>
          </cell>
          <cell r="G52" t="str">
            <v>Private</v>
          </cell>
          <cell r="H52" t="str">
            <v>FAIRFAX COMMUNITY HOSPITAL</v>
          </cell>
          <cell r="I52" t="str">
            <v>40 HOSPITAL ROAD</v>
          </cell>
          <cell r="J52" t="str">
            <v>FAIRFAX,OK 74637-5084</v>
          </cell>
          <cell r="K52" t="str">
            <v>OK</v>
          </cell>
          <cell r="L52" t="str">
            <v>371318</v>
          </cell>
          <cell r="M52">
            <v>42644</v>
          </cell>
          <cell r="N52">
            <v>43008</v>
          </cell>
          <cell r="O52">
            <v>0</v>
          </cell>
          <cell r="P52">
            <v>0.75</v>
          </cell>
          <cell r="Q52">
            <v>0.39301315140749171</v>
          </cell>
          <cell r="S52">
            <v>796046.27</v>
          </cell>
          <cell r="T52">
            <v>93606</v>
          </cell>
          <cell r="U52">
            <v>349645.0422895287</v>
          </cell>
          <cell r="V52">
            <v>349645.0422895287</v>
          </cell>
          <cell r="W52">
            <v>356200.88683245739</v>
          </cell>
          <cell r="X52">
            <v>119995.07</v>
          </cell>
          <cell r="Y52">
            <v>5178.6499999999996</v>
          </cell>
          <cell r="Z52">
            <v>8395.86</v>
          </cell>
          <cell r="AA52">
            <v>810.79050254359458</v>
          </cell>
          <cell r="AB52">
            <v>0</v>
          </cell>
          <cell r="AC52">
            <v>0</v>
          </cell>
          <cell r="AD52">
            <v>0</v>
          </cell>
          <cell r="AE52">
            <v>134380.37050254361</v>
          </cell>
          <cell r="AF52">
            <v>138411.78161761991</v>
          </cell>
          <cell r="AG52">
            <v>217789.10521483747</v>
          </cell>
          <cell r="AH52">
            <v>-63978.394785162527</v>
          </cell>
          <cell r="AJ52">
            <v>281767.5</v>
          </cell>
        </row>
        <row r="53">
          <cell r="A53" t="str">
            <v>100699410A</v>
          </cell>
          <cell r="B53" t="str">
            <v>100699410G</v>
          </cell>
          <cell r="E53" t="str">
            <v>010</v>
          </cell>
          <cell r="F53" t="str">
            <v>Yes</v>
          </cell>
          <cell r="G53" t="str">
            <v>Private</v>
          </cell>
          <cell r="H53" t="str">
            <v>GREAT PLAINS REGIONAL MEDICAL CENTER</v>
          </cell>
          <cell r="I53" t="str">
            <v>1801 WEST THIRD</v>
          </cell>
          <cell r="J53" t="str">
            <v>ELK CITY,OK 73644-5113</v>
          </cell>
          <cell r="K53" t="str">
            <v>OK</v>
          </cell>
          <cell r="L53" t="str">
            <v>370019</v>
          </cell>
          <cell r="M53">
            <v>42552</v>
          </cell>
          <cell r="N53">
            <v>42916</v>
          </cell>
          <cell r="O53">
            <v>0</v>
          </cell>
          <cell r="P53">
            <v>1</v>
          </cell>
          <cell r="Q53">
            <v>0.2292347381802336</v>
          </cell>
          <cell r="S53">
            <v>8547081.1300000008</v>
          </cell>
          <cell r="T53">
            <v>1274801.82</v>
          </cell>
          <cell r="U53">
            <v>2310807.7955478639</v>
          </cell>
          <cell r="V53">
            <v>2310807.7955478639</v>
          </cell>
          <cell r="W53">
            <v>2368577.9904365605</v>
          </cell>
          <cell r="X53">
            <v>1525306.26</v>
          </cell>
          <cell r="Y53">
            <v>115308.32</v>
          </cell>
          <cell r="Z53">
            <v>144399.79999999999</v>
          </cell>
          <cell r="AA53">
            <v>13641.859014236428</v>
          </cell>
          <cell r="AB53">
            <v>0</v>
          </cell>
          <cell r="AC53">
            <v>59291.029067713302</v>
          </cell>
          <cell r="AD53">
            <v>0</v>
          </cell>
          <cell r="AE53">
            <v>1798656.2390142365</v>
          </cell>
          <cell r="AF53">
            <v>1852615.9261846635</v>
          </cell>
          <cell r="AG53">
            <v>515962.06425189693</v>
          </cell>
          <cell r="AH53">
            <v>-129654.73574810312</v>
          </cell>
          <cell r="AJ53">
            <v>645616.80000000005</v>
          </cell>
        </row>
        <row r="54">
          <cell r="A54" t="str">
            <v>200313370A</v>
          </cell>
          <cell r="E54" t="str">
            <v>014</v>
          </cell>
          <cell r="F54" t="str">
            <v>No</v>
          </cell>
          <cell r="G54" t="str">
            <v>Private</v>
          </cell>
          <cell r="H54" t="str">
            <v>HASKELL COUNTY COMMUNITY HOSPITAL</v>
          </cell>
          <cell r="I54" t="str">
            <v>401 NW H STREET</v>
          </cell>
          <cell r="J54" t="str">
            <v>STIGLER,OK 74462-1625</v>
          </cell>
          <cell r="K54" t="str">
            <v>OK</v>
          </cell>
          <cell r="L54" t="str">
            <v>371335</v>
          </cell>
          <cell r="M54">
            <v>42644</v>
          </cell>
          <cell r="N54">
            <v>43008</v>
          </cell>
          <cell r="O54">
            <v>0</v>
          </cell>
          <cell r="P54">
            <v>0.75</v>
          </cell>
          <cell r="Q54">
            <v>0.26778838465720101</v>
          </cell>
          <cell r="S54">
            <v>1848550.07</v>
          </cell>
          <cell r="T54">
            <v>302273.38</v>
          </cell>
          <cell r="U54">
            <v>575965.53735832823</v>
          </cell>
          <cell r="V54">
            <v>575965.53735832823</v>
          </cell>
          <cell r="W54">
            <v>586764.89118379692</v>
          </cell>
          <cell r="X54">
            <v>310597.37</v>
          </cell>
          <cell r="Y54">
            <v>18239.12</v>
          </cell>
          <cell r="Z54">
            <v>19426.14</v>
          </cell>
          <cell r="AA54">
            <v>927.40865452790933</v>
          </cell>
          <cell r="AB54">
            <v>0</v>
          </cell>
          <cell r="AC54">
            <v>0</v>
          </cell>
          <cell r="AD54">
            <v>0</v>
          </cell>
          <cell r="AE54">
            <v>349190.03865452792</v>
          </cell>
          <cell r="AF54">
            <v>359665.73981416377</v>
          </cell>
          <cell r="AG54">
            <v>227099.15136963315</v>
          </cell>
          <cell r="AH54">
            <v>-94336.848630366847</v>
          </cell>
          <cell r="AJ54">
            <v>321436</v>
          </cell>
        </row>
        <row r="55">
          <cell r="A55" t="str">
            <v>200045700C</v>
          </cell>
          <cell r="E55" t="str">
            <v>010</v>
          </cell>
          <cell r="F55" t="str">
            <v>Yes</v>
          </cell>
          <cell r="G55" t="str">
            <v>Private</v>
          </cell>
          <cell r="H55" t="str">
            <v>HENRYETTA MEDICAL CENTER</v>
          </cell>
          <cell r="I55" t="str">
            <v>2401 W. MAIN</v>
          </cell>
          <cell r="J55" t="str">
            <v>HENRYETTA,OK 74437-6908</v>
          </cell>
          <cell r="K55" t="str">
            <v>OK</v>
          </cell>
          <cell r="L55" t="str">
            <v>370183</v>
          </cell>
          <cell r="M55">
            <v>42705</v>
          </cell>
          <cell r="N55">
            <v>43069</v>
          </cell>
          <cell r="O55">
            <v>0</v>
          </cell>
          <cell r="P55">
            <v>0.58333333333333337</v>
          </cell>
          <cell r="Q55">
            <v>0.15100129771098705</v>
          </cell>
          <cell r="S55">
            <v>8175492.2199999997</v>
          </cell>
          <cell r="T55">
            <v>664853.86</v>
          </cell>
          <cell r="U55">
            <v>1368786.4116269762</v>
          </cell>
          <cell r="V55">
            <v>1368786.4116269762</v>
          </cell>
          <cell r="W55">
            <v>1388747.8801298696</v>
          </cell>
          <cell r="X55">
            <v>923712.4</v>
          </cell>
          <cell r="Y55">
            <v>32162.12</v>
          </cell>
          <cell r="Z55">
            <v>78459.41</v>
          </cell>
          <cell r="AA55">
            <v>1277.1816305493364</v>
          </cell>
          <cell r="AB55">
            <v>0</v>
          </cell>
          <cell r="AC55">
            <v>33882.681332738728</v>
          </cell>
          <cell r="AD55">
            <v>0</v>
          </cell>
          <cell r="AE55">
            <v>1035611.1116305494</v>
          </cell>
          <cell r="AF55">
            <v>1066679.444979466</v>
          </cell>
          <cell r="AG55">
            <v>322068.43515040353</v>
          </cell>
          <cell r="AH55">
            <v>-133570.35484959651</v>
          </cell>
          <cell r="AJ55">
            <v>455638.79000000004</v>
          </cell>
        </row>
        <row r="56">
          <cell r="A56" t="str">
            <v>200435950A</v>
          </cell>
          <cell r="E56" t="str">
            <v>010</v>
          </cell>
          <cell r="F56" t="str">
            <v>Yes</v>
          </cell>
          <cell r="G56" t="str">
            <v>Private</v>
          </cell>
          <cell r="H56" t="str">
            <v>HILLCREST HOSPITAL CLAREMORE</v>
          </cell>
          <cell r="I56" t="str">
            <v>1202 NORTH MUSKOGEE PLACE</v>
          </cell>
          <cell r="J56" t="str">
            <v>CLAREMORE,OK 74017-3058</v>
          </cell>
          <cell r="K56" t="str">
            <v>OK</v>
          </cell>
          <cell r="L56" t="str">
            <v>370039</v>
          </cell>
          <cell r="M56">
            <v>42675</v>
          </cell>
          <cell r="N56">
            <v>43039</v>
          </cell>
          <cell r="O56">
            <v>0</v>
          </cell>
          <cell r="P56">
            <v>0.66666666666666663</v>
          </cell>
          <cell r="Q56">
            <v>0.12470753083582117</v>
          </cell>
          <cell r="S56">
            <v>27002844.710000001</v>
          </cell>
          <cell r="T56">
            <v>1311153.25</v>
          </cell>
          <cell r="U56">
            <v>3619315.1853088364</v>
          </cell>
          <cell r="V56">
            <v>3619315.1853088364</v>
          </cell>
          <cell r="W56">
            <v>3679637.1050639837</v>
          </cell>
          <cell r="X56">
            <v>2211639.9700000002</v>
          </cell>
          <cell r="Y56">
            <v>71045.67</v>
          </cell>
          <cell r="Z56">
            <v>411332.97</v>
          </cell>
          <cell r="AA56">
            <v>11352.733300209855</v>
          </cell>
          <cell r="AB56">
            <v>0</v>
          </cell>
          <cell r="AC56">
            <v>88346.411626758418</v>
          </cell>
          <cell r="AD56">
            <v>0</v>
          </cell>
          <cell r="AE56">
            <v>2705371.3433002103</v>
          </cell>
          <cell r="AF56">
            <v>2786532.4835992167</v>
          </cell>
          <cell r="AG56">
            <v>893104.62146476703</v>
          </cell>
          <cell r="AH56">
            <v>-273130.22853523307</v>
          </cell>
          <cell r="AJ56">
            <v>1166234.8500000001</v>
          </cell>
        </row>
        <row r="57">
          <cell r="A57" t="str">
            <v>200044190A</v>
          </cell>
          <cell r="E57" t="str">
            <v>010</v>
          </cell>
          <cell r="F57" t="str">
            <v>Yes</v>
          </cell>
          <cell r="G57" t="str">
            <v>Private</v>
          </cell>
          <cell r="H57" t="str">
            <v>HILLCREST HOSPITAL CUSHING</v>
          </cell>
          <cell r="I57" t="str">
            <v>1027 E CHERRY ST</v>
          </cell>
          <cell r="J57" t="str">
            <v>CUSHING,OK 74023-</v>
          </cell>
          <cell r="K57" t="str">
            <v>OK</v>
          </cell>
          <cell r="L57" t="str">
            <v>370099</v>
          </cell>
          <cell r="M57">
            <v>42705</v>
          </cell>
          <cell r="N57">
            <v>43069</v>
          </cell>
          <cell r="O57">
            <v>0</v>
          </cell>
          <cell r="P57">
            <v>0.58333333333333337</v>
          </cell>
          <cell r="Q57">
            <v>0.18023308297225696</v>
          </cell>
          <cell r="S57">
            <v>8714490.6099999994</v>
          </cell>
          <cell r="T57">
            <v>867048.56</v>
          </cell>
          <cell r="U57">
            <v>1761303.4873907364</v>
          </cell>
          <cell r="V57">
            <v>1761303.4873907364</v>
          </cell>
          <cell r="W57">
            <v>1786989.163248518</v>
          </cell>
          <cell r="X57">
            <v>906445.15</v>
          </cell>
          <cell r="Y57">
            <v>52086.080000000002</v>
          </cell>
          <cell r="Z57">
            <v>76797.440000000002</v>
          </cell>
          <cell r="AA57">
            <v>5875.4445297831644</v>
          </cell>
          <cell r="AB57">
            <v>0</v>
          </cell>
          <cell r="AC57">
            <v>34393.143162196233</v>
          </cell>
          <cell r="AD57">
            <v>0</v>
          </cell>
          <cell r="AE57">
            <v>1041204.1145297831</v>
          </cell>
          <cell r="AF57">
            <v>1072440.2379656767</v>
          </cell>
          <cell r="AG57">
            <v>714548.92528284132</v>
          </cell>
          <cell r="AH57">
            <v>198101.85528284131</v>
          </cell>
          <cell r="AJ57">
            <v>516447.07</v>
          </cell>
        </row>
        <row r="58">
          <cell r="A58" t="str">
            <v>200044210A</v>
          </cell>
          <cell r="E58" t="str">
            <v>010</v>
          </cell>
          <cell r="F58" t="str">
            <v>Yes</v>
          </cell>
          <cell r="G58" t="str">
            <v>Private</v>
          </cell>
          <cell r="H58" t="str">
            <v>HILLCREST MEDICAL CENTER</v>
          </cell>
          <cell r="I58" t="str">
            <v>1120 S UTICA</v>
          </cell>
          <cell r="J58" t="str">
            <v>TULSA,OK 74104-4012</v>
          </cell>
          <cell r="K58" t="str">
            <v>OK</v>
          </cell>
          <cell r="L58" t="str">
            <v>370001</v>
          </cell>
          <cell r="M58">
            <v>42552</v>
          </cell>
          <cell r="N58">
            <v>42916</v>
          </cell>
          <cell r="O58">
            <v>0</v>
          </cell>
          <cell r="P58">
            <v>1</v>
          </cell>
          <cell r="Q58">
            <v>0.1453365305838446</v>
          </cell>
          <cell r="S58">
            <v>78791288.120000005</v>
          </cell>
          <cell r="T58">
            <v>5898041.9000000004</v>
          </cell>
          <cell r="U58">
            <v>12572230.761842074</v>
          </cell>
          <cell r="V58">
            <v>12572230.761842074</v>
          </cell>
          <cell r="W58">
            <v>12886536.530888125</v>
          </cell>
          <cell r="X58">
            <v>7219269.6399999997</v>
          </cell>
          <cell r="Y58">
            <v>516274.25</v>
          </cell>
          <cell r="Z58">
            <v>284373.18</v>
          </cell>
          <cell r="AA58">
            <v>27621.806782314688</v>
          </cell>
          <cell r="AB58">
            <v>0</v>
          </cell>
          <cell r="AC58">
            <v>263777.35926503275</v>
          </cell>
          <cell r="AD58">
            <v>0</v>
          </cell>
          <cell r="AE58">
            <v>8047538.8767823139</v>
          </cell>
          <cell r="AF58">
            <v>8288965.0430857837</v>
          </cell>
          <cell r="AG58">
            <v>4597571.4878023416</v>
          </cell>
          <cell r="AH58">
            <v>1053624.9678023416</v>
          </cell>
          <cell r="AJ58">
            <v>3543946.52</v>
          </cell>
        </row>
        <row r="59">
          <cell r="A59" t="str">
            <v>100806400C</v>
          </cell>
          <cell r="B59" t="str">
            <v>100699370A</v>
          </cell>
          <cell r="E59" t="str">
            <v>010</v>
          </cell>
          <cell r="F59" t="str">
            <v>Yes</v>
          </cell>
          <cell r="G59" t="str">
            <v>Private</v>
          </cell>
          <cell r="H59" t="str">
            <v>INTEGRIS BAPTIST MEDICAL C</v>
          </cell>
          <cell r="I59" t="str">
            <v>3300 NW EXPRESSWAY</v>
          </cell>
          <cell r="J59" t="str">
            <v>OKLAHOMA CITY,OK 73112-</v>
          </cell>
          <cell r="K59" t="str">
            <v>OK</v>
          </cell>
          <cell r="L59" t="str">
            <v>370028</v>
          </cell>
          <cell r="M59">
            <v>42552</v>
          </cell>
          <cell r="N59">
            <v>42916</v>
          </cell>
          <cell r="O59">
            <v>0</v>
          </cell>
          <cell r="P59">
            <v>1</v>
          </cell>
          <cell r="Q59">
            <v>0.14936786717815992</v>
          </cell>
          <cell r="S59">
            <v>136540214.77000001</v>
          </cell>
          <cell r="T59">
            <v>4910432.8499999996</v>
          </cell>
          <cell r="U59">
            <v>21548913.078116782</v>
          </cell>
          <cell r="V59">
            <v>21548913.078116782</v>
          </cell>
          <cell r="W59">
            <v>22087635.905069701</v>
          </cell>
          <cell r="X59">
            <v>10667267.439999999</v>
          </cell>
          <cell r="Y59">
            <v>426022.06</v>
          </cell>
          <cell r="Z59">
            <v>1581656.99</v>
          </cell>
          <cell r="AA59">
            <v>137329.91058441409</v>
          </cell>
          <cell r="AB59">
            <v>0</v>
          </cell>
          <cell r="AC59">
            <v>420731.53214791737</v>
          </cell>
          <cell r="AD59">
            <v>0</v>
          </cell>
          <cell r="AE59">
            <v>12812276.400584415</v>
          </cell>
          <cell r="AF59">
            <v>13196644.692601947</v>
          </cell>
          <cell r="AG59">
            <v>8890991.2124677543</v>
          </cell>
          <cell r="AH59">
            <v>3211649.5524677541</v>
          </cell>
          <cell r="AJ59">
            <v>5679341.6600000001</v>
          </cell>
        </row>
        <row r="60">
          <cell r="A60" t="str">
            <v>100699500A</v>
          </cell>
          <cell r="E60" t="str">
            <v>010</v>
          </cell>
          <cell r="F60" t="str">
            <v>Yes</v>
          </cell>
          <cell r="G60" t="str">
            <v>Private</v>
          </cell>
          <cell r="H60" t="str">
            <v>INTEGRIS BASS MEM BAP</v>
          </cell>
          <cell r="I60" t="str">
            <v>600 SOUTH MONROE</v>
          </cell>
          <cell r="J60" t="str">
            <v>ENID,OK 73701-</v>
          </cell>
          <cell r="K60" t="str">
            <v>OK</v>
          </cell>
          <cell r="L60" t="str">
            <v>370016</v>
          </cell>
          <cell r="M60">
            <v>42552</v>
          </cell>
          <cell r="N60">
            <v>42916</v>
          </cell>
          <cell r="O60">
            <v>0</v>
          </cell>
          <cell r="P60">
            <v>1</v>
          </cell>
          <cell r="Q60">
            <v>0.16396150015759497</v>
          </cell>
          <cell r="S60">
            <v>22304213.600000001</v>
          </cell>
          <cell r="T60">
            <v>1007774</v>
          </cell>
          <cell r="U60">
            <v>3893391.3465099516</v>
          </cell>
          <cell r="V60">
            <v>3893391.3465099516</v>
          </cell>
          <cell r="W60">
            <v>3990726.1301727006</v>
          </cell>
          <cell r="X60">
            <v>1863937.94</v>
          </cell>
          <cell r="Y60">
            <v>82664.19</v>
          </cell>
          <cell r="Z60">
            <v>199524</v>
          </cell>
          <cell r="AA60">
            <v>4299.8915380101689</v>
          </cell>
          <cell r="AB60">
            <v>0</v>
          </cell>
          <cell r="AC60">
            <v>71122.887958699575</v>
          </cell>
          <cell r="AD60">
            <v>0</v>
          </cell>
          <cell r="AE60">
            <v>2150426.0215380099</v>
          </cell>
          <cell r="AF60">
            <v>2214938.8021841501</v>
          </cell>
          <cell r="AG60">
            <v>1775787.3279885505</v>
          </cell>
          <cell r="AH60">
            <v>779901.25798855047</v>
          </cell>
          <cell r="AJ60">
            <v>995886.07000000007</v>
          </cell>
        </row>
        <row r="61">
          <cell r="A61" t="str">
            <v>100700610A</v>
          </cell>
          <cell r="E61" t="str">
            <v>010</v>
          </cell>
          <cell r="F61" t="str">
            <v>Yes</v>
          </cell>
          <cell r="G61" t="str">
            <v>Private</v>
          </cell>
          <cell r="H61" t="str">
            <v>INTEGRIS CANADIAN VALLEY HOSPITAL</v>
          </cell>
          <cell r="I61" t="str">
            <v>1201 HEALTH CENTER PARKWAY</v>
          </cell>
          <cell r="J61" t="str">
            <v>YUKON,OK 73099-</v>
          </cell>
          <cell r="K61" t="str">
            <v>OK</v>
          </cell>
          <cell r="L61" t="str">
            <v>370211</v>
          </cell>
          <cell r="M61">
            <v>42552</v>
          </cell>
          <cell r="N61">
            <v>42916</v>
          </cell>
          <cell r="O61">
            <v>0</v>
          </cell>
          <cell r="P61">
            <v>1</v>
          </cell>
          <cell r="Q61">
            <v>0.14566664171400542</v>
          </cell>
          <cell r="S61">
            <v>21022193.149999999</v>
          </cell>
          <cell r="T61">
            <v>505852.22</v>
          </cell>
          <cell r="U61">
            <v>3208071.897062466</v>
          </cell>
          <cell r="V61">
            <v>3208071.897062466</v>
          </cell>
          <cell r="W61">
            <v>3288273.6944890278</v>
          </cell>
          <cell r="X61">
            <v>1814686.44</v>
          </cell>
          <cell r="Y61">
            <v>47701.68</v>
          </cell>
          <cell r="Z61">
            <v>327462.40000000002</v>
          </cell>
          <cell r="AA61">
            <v>7648.8348692770442</v>
          </cell>
          <cell r="AB61">
            <v>0</v>
          </cell>
          <cell r="AC61">
            <v>72153.825347822887</v>
          </cell>
          <cell r="AD61">
            <v>0</v>
          </cell>
          <cell r="AE61">
            <v>2197499.3548692772</v>
          </cell>
          <cell r="AF61">
            <v>2263424.3355153557</v>
          </cell>
          <cell r="AG61">
            <v>1024849.3589736721</v>
          </cell>
          <cell r="AH61">
            <v>43269.598973672139</v>
          </cell>
          <cell r="AJ61">
            <v>981579.76</v>
          </cell>
        </row>
        <row r="62">
          <cell r="A62" t="str">
            <v>100699700A</v>
          </cell>
          <cell r="E62" t="str">
            <v>010</v>
          </cell>
          <cell r="F62" t="str">
            <v>Yes</v>
          </cell>
          <cell r="G62" t="str">
            <v>Private</v>
          </cell>
          <cell r="H62" t="str">
            <v>INTEGRIS GROVE HOSPITAL</v>
          </cell>
          <cell r="I62" t="str">
            <v>1001 E 18TH STREET</v>
          </cell>
          <cell r="J62" t="str">
            <v>GROVE,OK 74344-5304</v>
          </cell>
          <cell r="K62" t="str">
            <v>OK</v>
          </cell>
          <cell r="L62" t="str">
            <v>370113</v>
          </cell>
          <cell r="M62">
            <v>42552</v>
          </cell>
          <cell r="N62">
            <v>42916</v>
          </cell>
          <cell r="O62">
            <v>0</v>
          </cell>
          <cell r="P62">
            <v>1</v>
          </cell>
          <cell r="Q62">
            <v>0.17918793173166797</v>
          </cell>
          <cell r="S62">
            <v>13989528.02</v>
          </cell>
          <cell r="T62">
            <v>942117.96</v>
          </cell>
          <cell r="U62">
            <v>2741330.1463774606</v>
          </cell>
          <cell r="V62">
            <v>2741330.1463774606</v>
          </cell>
          <cell r="W62">
            <v>2809863.400036897</v>
          </cell>
          <cell r="X62">
            <v>1803051.1</v>
          </cell>
          <cell r="Y62">
            <v>59139.13</v>
          </cell>
          <cell r="Z62">
            <v>134789.76999999999</v>
          </cell>
          <cell r="AA62">
            <v>4238.7897373652513</v>
          </cell>
          <cell r="AB62">
            <v>0</v>
          </cell>
          <cell r="AC62">
            <v>65759.385871786275</v>
          </cell>
          <cell r="AD62">
            <v>0</v>
          </cell>
          <cell r="AE62">
            <v>2001218.7897373652</v>
          </cell>
          <cell r="AF62">
            <v>2061255.3534294863</v>
          </cell>
          <cell r="AG62">
            <v>748608.04660741077</v>
          </cell>
          <cell r="AH62">
            <v>-118087.4233925892</v>
          </cell>
          <cell r="AJ62">
            <v>866695.47</v>
          </cell>
        </row>
        <row r="63">
          <cell r="A63" t="str">
            <v>200405550A</v>
          </cell>
          <cell r="E63" t="str">
            <v>010</v>
          </cell>
          <cell r="F63" t="str">
            <v>Yes</v>
          </cell>
          <cell r="G63" t="str">
            <v>Private</v>
          </cell>
          <cell r="H63" t="str">
            <v>INTEGRIS HEALTH EDMOND, INC.</v>
          </cell>
          <cell r="I63" t="str">
            <v>4801 INTEGRIS PARKWAY</v>
          </cell>
          <cell r="J63" t="str">
            <v>EDMOND,OK 73034-8864</v>
          </cell>
          <cell r="K63" t="str">
            <v>OK</v>
          </cell>
          <cell r="L63" t="str">
            <v>370236</v>
          </cell>
          <cell r="M63">
            <v>42552</v>
          </cell>
          <cell r="N63">
            <v>42916</v>
          </cell>
          <cell r="O63">
            <v>0</v>
          </cell>
          <cell r="P63">
            <v>1</v>
          </cell>
          <cell r="Q63">
            <v>0.14082664669447043</v>
          </cell>
          <cell r="S63">
            <v>13821464.82</v>
          </cell>
          <cell r="T63">
            <v>254694.61</v>
          </cell>
          <cell r="U63">
            <v>2028339.759612208</v>
          </cell>
          <cell r="V63">
            <v>2028339.759612208</v>
          </cell>
          <cell r="W63">
            <v>2079048.2536025131</v>
          </cell>
          <cell r="X63">
            <v>1148107.6100000001</v>
          </cell>
          <cell r="Y63">
            <v>26402.28</v>
          </cell>
          <cell r="Z63">
            <v>240441.46</v>
          </cell>
          <cell r="AA63">
            <v>8572.3039691160848</v>
          </cell>
          <cell r="AB63">
            <v>0</v>
          </cell>
          <cell r="AC63">
            <v>46041.428748559912</v>
          </cell>
          <cell r="AD63">
            <v>0</v>
          </cell>
          <cell r="AE63">
            <v>1423523.6539691163</v>
          </cell>
          <cell r="AF63">
            <v>1466229.3635881897</v>
          </cell>
          <cell r="AG63">
            <v>612818.89001432341</v>
          </cell>
          <cell r="AH63">
            <v>69463.940014323452</v>
          </cell>
          <cell r="AJ63">
            <v>543354.94999999995</v>
          </cell>
        </row>
        <row r="64">
          <cell r="A64" t="str">
            <v>100699440A</v>
          </cell>
          <cell r="E64" t="str">
            <v>010</v>
          </cell>
          <cell r="F64" t="str">
            <v>Yes</v>
          </cell>
          <cell r="G64" t="str">
            <v>Private</v>
          </cell>
          <cell r="H64" t="str">
            <v>INTEGRIS MIAMI HOSPITAL</v>
          </cell>
          <cell r="I64" t="str">
            <v>200 SECOND AVE SW</v>
          </cell>
          <cell r="J64" t="str">
            <v>MIAMI,OK 74354-</v>
          </cell>
          <cell r="K64" t="str">
            <v>OK</v>
          </cell>
          <cell r="L64" t="str">
            <v>370004</v>
          </cell>
          <cell r="M64">
            <v>42552</v>
          </cell>
          <cell r="N64">
            <v>42916</v>
          </cell>
          <cell r="O64">
            <v>0</v>
          </cell>
          <cell r="P64">
            <v>1</v>
          </cell>
          <cell r="Q64">
            <v>0.19335598181470898</v>
          </cell>
          <cell r="S64">
            <v>13394129.970000001</v>
          </cell>
          <cell r="T64">
            <v>973452.24</v>
          </cell>
          <cell r="U64">
            <v>2841478.6772492384</v>
          </cell>
          <cell r="V64">
            <v>2841478.6772492384</v>
          </cell>
          <cell r="W64">
            <v>2912515.6441804692</v>
          </cell>
          <cell r="X64">
            <v>1737465.95</v>
          </cell>
          <cell r="Y64">
            <v>58552.65</v>
          </cell>
          <cell r="Z64">
            <v>123682.72</v>
          </cell>
          <cell r="AA64">
            <v>7489.6923410337849</v>
          </cell>
          <cell r="AB64">
            <v>0</v>
          </cell>
          <cell r="AC64">
            <v>63420.712731141903</v>
          </cell>
          <cell r="AD64">
            <v>0</v>
          </cell>
          <cell r="AE64">
            <v>1927191.0123410337</v>
          </cell>
          <cell r="AF64">
            <v>1985006.7427112646</v>
          </cell>
          <cell r="AG64">
            <v>927508.90146920457</v>
          </cell>
          <cell r="AH64">
            <v>21698.371469204547</v>
          </cell>
          <cell r="AJ64">
            <v>905810.53</v>
          </cell>
        </row>
        <row r="65">
          <cell r="A65" t="str">
            <v>100700200A</v>
          </cell>
          <cell r="B65" t="str">
            <v>100700200S</v>
          </cell>
          <cell r="E65" t="str">
            <v>010</v>
          </cell>
          <cell r="F65" t="str">
            <v>Yes</v>
          </cell>
          <cell r="G65" t="str">
            <v>Private</v>
          </cell>
          <cell r="H65" t="str">
            <v>INTEGRIS SOUTHWEST MEDICAL</v>
          </cell>
          <cell r="I65" t="str">
            <v>4401 S WESTERN</v>
          </cell>
          <cell r="J65" t="str">
            <v>OKLAHOMA CITY,OK 73109-</v>
          </cell>
          <cell r="K65" t="str">
            <v>OK</v>
          </cell>
          <cell r="L65" t="str">
            <v>370106</v>
          </cell>
          <cell r="M65">
            <v>42552</v>
          </cell>
          <cell r="N65">
            <v>42916</v>
          </cell>
          <cell r="O65">
            <v>0</v>
          </cell>
          <cell r="P65">
            <v>1</v>
          </cell>
          <cell r="Q65">
            <v>0.11858587863567131</v>
          </cell>
          <cell r="S65">
            <v>69521961.599999994</v>
          </cell>
          <cell r="T65">
            <v>1534409.88</v>
          </cell>
          <cell r="U65">
            <v>8666899.711837966</v>
          </cell>
          <cell r="V65">
            <v>8666899.711837966</v>
          </cell>
          <cell r="W65">
            <v>8883572.2046339158</v>
          </cell>
          <cell r="X65">
            <v>6758268.8499999996</v>
          </cell>
          <cell r="Y65">
            <v>192942.98</v>
          </cell>
          <cell r="Z65">
            <v>352360.69</v>
          </cell>
          <cell r="AA65">
            <v>17664.816561005173</v>
          </cell>
          <cell r="AB65">
            <v>0</v>
          </cell>
          <cell r="AC65">
            <v>240617.46721951023</v>
          </cell>
          <cell r="AD65">
            <v>0</v>
          </cell>
          <cell r="AE65">
            <v>7321237.3365610056</v>
          </cell>
          <cell r="AF65">
            <v>7540874.4566578362</v>
          </cell>
          <cell r="AG65">
            <v>1342697.7479760796</v>
          </cell>
          <cell r="AH65">
            <v>-2018275.8020239202</v>
          </cell>
          <cell r="AJ65">
            <v>3360973.55</v>
          </cell>
        </row>
        <row r="66">
          <cell r="A66" t="str">
            <v>100699490A</v>
          </cell>
          <cell r="E66" t="str">
            <v>010</v>
          </cell>
          <cell r="F66" t="str">
            <v>Yes</v>
          </cell>
          <cell r="G66" t="str">
            <v>Private</v>
          </cell>
          <cell r="H66" t="str">
            <v>JANE PHILLIPS EP HSP</v>
          </cell>
          <cell r="I66" t="str">
            <v>3500 E FRANK PHILLIPS BLVD</v>
          </cell>
          <cell r="J66" t="str">
            <v>BARTLESVILLE,OK 74006-</v>
          </cell>
          <cell r="K66" t="str">
            <v>OK</v>
          </cell>
          <cell r="L66" t="str">
            <v>370018</v>
          </cell>
          <cell r="M66">
            <v>42644</v>
          </cell>
          <cell r="N66">
            <v>43008</v>
          </cell>
          <cell r="O66">
            <v>0</v>
          </cell>
          <cell r="P66">
            <v>0.75</v>
          </cell>
          <cell r="Q66">
            <v>0.20838460501828246</v>
          </cell>
          <cell r="S66">
            <v>22449562</v>
          </cell>
          <cell r="T66">
            <v>1128162.83</v>
          </cell>
          <cell r="U66">
            <v>5011435.3303924864</v>
          </cell>
          <cell r="V66">
            <v>5011435.3303924864</v>
          </cell>
          <cell r="W66">
            <v>5105399.7428373452</v>
          </cell>
          <cell r="X66">
            <v>2638052.2200000002</v>
          </cell>
          <cell r="Y66">
            <v>87805.1</v>
          </cell>
          <cell r="Z66">
            <v>251057.68</v>
          </cell>
          <cell r="AA66">
            <v>14766.510212985146</v>
          </cell>
          <cell r="AB66">
            <v>0</v>
          </cell>
          <cell r="AC66">
            <v>98200.454463185408</v>
          </cell>
          <cell r="AD66">
            <v>0</v>
          </cell>
          <cell r="AE66">
            <v>2991681.5102129858</v>
          </cell>
          <cell r="AF66">
            <v>3081431.9555193754</v>
          </cell>
          <cell r="AG66">
            <v>2023967.7873179698</v>
          </cell>
          <cell r="AH66">
            <v>588757.94731796999</v>
          </cell>
          <cell r="AJ66">
            <v>1435209.8399999999</v>
          </cell>
        </row>
        <row r="67">
          <cell r="A67" t="str">
            <v>100700460A</v>
          </cell>
          <cell r="E67" t="str">
            <v>014</v>
          </cell>
          <cell r="F67" t="str">
            <v>No</v>
          </cell>
          <cell r="G67" t="str">
            <v>Private</v>
          </cell>
          <cell r="H67" t="str">
            <v>JANE PHILLIPS NOWATA</v>
          </cell>
          <cell r="I67" t="str">
            <v>237 S LOCUST STREET</v>
          </cell>
          <cell r="J67" t="str">
            <v>NOWATA,OK 74048-</v>
          </cell>
          <cell r="K67" t="str">
            <v>OK</v>
          </cell>
          <cell r="L67" t="str">
            <v>371305</v>
          </cell>
          <cell r="M67">
            <v>42644</v>
          </cell>
          <cell r="N67">
            <v>43008</v>
          </cell>
          <cell r="O67">
            <v>0</v>
          </cell>
          <cell r="P67">
            <v>0.75</v>
          </cell>
          <cell r="Q67">
            <v>0.54743109009641222</v>
          </cell>
          <cell r="S67">
            <v>1330166.42</v>
          </cell>
          <cell r="T67">
            <v>55175.93</v>
          </cell>
          <cell r="U67">
            <v>758379.47281722538</v>
          </cell>
          <cell r="V67">
            <v>758379.47281722538</v>
          </cell>
          <cell r="W67">
            <v>772599.08793254837</v>
          </cell>
          <cell r="X67">
            <v>174593.21</v>
          </cell>
          <cell r="Y67">
            <v>4136.3900000000003</v>
          </cell>
          <cell r="Z67">
            <v>1169.1500000000001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179898.75</v>
          </cell>
          <cell r="AF67">
            <v>185295.71249999999</v>
          </cell>
          <cell r="AG67">
            <v>587303.37543254835</v>
          </cell>
          <cell r="AH67">
            <v>262755.37543254835</v>
          </cell>
          <cell r="AJ67">
            <v>324548</v>
          </cell>
        </row>
        <row r="68">
          <cell r="A68" t="str">
            <v>100699420A</v>
          </cell>
          <cell r="E68" t="str">
            <v>010</v>
          </cell>
          <cell r="F68" t="str">
            <v>Yes</v>
          </cell>
          <cell r="G68" t="str">
            <v>Private</v>
          </cell>
          <cell r="H68" t="str">
            <v>KAY COUNTY OKLAHOMA HOSPITAL</v>
          </cell>
          <cell r="I68" t="str">
            <v>1900 N 14 STREET</v>
          </cell>
          <cell r="J68" t="str">
            <v>PONCA CITY,OK 74601-</v>
          </cell>
          <cell r="K68" t="str">
            <v>OK</v>
          </cell>
          <cell r="L68" t="str">
            <v>370006</v>
          </cell>
          <cell r="M68">
            <v>42522</v>
          </cell>
          <cell r="N68">
            <v>42886</v>
          </cell>
          <cell r="O68">
            <v>8.3333333333333329E-2</v>
          </cell>
          <cell r="P68">
            <v>1</v>
          </cell>
          <cell r="Q68">
            <v>0.11572111923564937</v>
          </cell>
          <cell r="S68">
            <v>23897262.620000001</v>
          </cell>
          <cell r="T68">
            <v>1535780</v>
          </cell>
          <cell r="U68">
            <v>3030312.2220080318</v>
          </cell>
          <cell r="V68">
            <v>3035867.7944150465</v>
          </cell>
          <cell r="W68">
            <v>3111764.4892754224</v>
          </cell>
          <cell r="X68">
            <v>2317984.61</v>
          </cell>
          <cell r="Y68">
            <v>62785.71</v>
          </cell>
          <cell r="Z68">
            <v>267086.71999999997</v>
          </cell>
          <cell r="AA68">
            <v>20801.537262641763</v>
          </cell>
          <cell r="AB68">
            <v>0</v>
          </cell>
          <cell r="AC68">
            <v>87172.064453659739</v>
          </cell>
          <cell r="AD68">
            <v>0</v>
          </cell>
          <cell r="AE68">
            <v>2668658.5772626419</v>
          </cell>
          <cell r="AF68">
            <v>2748718.3345805211</v>
          </cell>
          <cell r="AG68">
            <v>363046.15469490131</v>
          </cell>
          <cell r="AH68">
            <v>-841127.43530509854</v>
          </cell>
          <cell r="AJ68">
            <v>1204173.5899999999</v>
          </cell>
        </row>
        <row r="69">
          <cell r="A69" t="str">
            <v>100700440A</v>
          </cell>
          <cell r="B69" t="str">
            <v>100700440F</v>
          </cell>
          <cell r="E69" t="str">
            <v>014</v>
          </cell>
          <cell r="F69" t="str">
            <v>Yes</v>
          </cell>
          <cell r="G69" t="str">
            <v>Private</v>
          </cell>
          <cell r="H69" t="str">
            <v>MARSHALL COUNTY HMA LLC</v>
          </cell>
          <cell r="I69" t="str">
            <v>901 S 5TH AVE</v>
          </cell>
          <cell r="J69" t="str">
            <v>MADILL,OK 73446-3640</v>
          </cell>
          <cell r="K69" t="str">
            <v>OK</v>
          </cell>
          <cell r="L69" t="str">
            <v>371326</v>
          </cell>
          <cell r="M69">
            <v>42461</v>
          </cell>
          <cell r="N69">
            <v>42825</v>
          </cell>
          <cell r="O69">
            <v>0.25</v>
          </cell>
          <cell r="P69">
            <v>1</v>
          </cell>
          <cell r="Q69">
            <v>0.2092383330771965</v>
          </cell>
          <cell r="S69">
            <v>4635371.8499999996</v>
          </cell>
          <cell r="T69">
            <v>235901</v>
          </cell>
          <cell r="U69">
            <v>1019257.0110982042</v>
          </cell>
          <cell r="V69">
            <v>1024862.9246592443</v>
          </cell>
          <cell r="W69">
            <v>1050484.4977757253</v>
          </cell>
          <cell r="X69">
            <v>593495.17000000004</v>
          </cell>
          <cell r="Y69">
            <v>8753</v>
          </cell>
          <cell r="Z69">
            <v>45175.16</v>
          </cell>
          <cell r="AA69">
            <v>1144.7197058814581</v>
          </cell>
          <cell r="AB69">
            <v>0</v>
          </cell>
          <cell r="AC69">
            <v>0</v>
          </cell>
          <cell r="AD69">
            <v>0</v>
          </cell>
          <cell r="AE69">
            <v>648568.04970588151</v>
          </cell>
          <cell r="AF69">
            <v>668025.09119705798</v>
          </cell>
          <cell r="AG69">
            <v>382459.40657866735</v>
          </cell>
          <cell r="AH69">
            <v>166161.90657866735</v>
          </cell>
          <cell r="AJ69">
            <v>216297.5</v>
          </cell>
        </row>
        <row r="70">
          <cell r="A70" t="str">
            <v>100774650D</v>
          </cell>
          <cell r="E70" t="str">
            <v>014</v>
          </cell>
          <cell r="F70" t="str">
            <v>No</v>
          </cell>
          <cell r="G70" t="str">
            <v>Private</v>
          </cell>
          <cell r="H70" t="str">
            <v>MARY HURLEY HOSPITAL</v>
          </cell>
          <cell r="I70" t="str">
            <v>DBA MARY HURLEY HOSPITAL  6 N COVINGTON</v>
          </cell>
          <cell r="J70" t="str">
            <v>COALGATE,OK 74538-2002</v>
          </cell>
          <cell r="K70" t="str">
            <v>OK</v>
          </cell>
          <cell r="L70" t="str">
            <v>371319</v>
          </cell>
          <cell r="M70">
            <v>42552</v>
          </cell>
          <cell r="N70">
            <v>42916</v>
          </cell>
          <cell r="O70">
            <v>0</v>
          </cell>
          <cell r="P70">
            <v>1</v>
          </cell>
          <cell r="Q70">
            <v>0.37750938260580652</v>
          </cell>
          <cell r="S70">
            <v>403391.12</v>
          </cell>
          <cell r="T70">
            <v>57600</v>
          </cell>
          <cell r="U70">
            <v>174028.47309795927</v>
          </cell>
          <cell r="V70">
            <v>174028.47309795927</v>
          </cell>
          <cell r="W70">
            <v>178379.18492540825</v>
          </cell>
          <cell r="X70">
            <v>133481.04999999999</v>
          </cell>
          <cell r="Y70">
            <v>4231.6400000000003</v>
          </cell>
          <cell r="Z70">
            <v>10923.97</v>
          </cell>
          <cell r="AA70">
            <v>5.7239651890991192</v>
          </cell>
          <cell r="AB70">
            <v>0</v>
          </cell>
          <cell r="AC70">
            <v>0</v>
          </cell>
          <cell r="AD70">
            <v>0</v>
          </cell>
          <cell r="AE70">
            <v>148642.3839651891</v>
          </cell>
          <cell r="AF70">
            <v>153101.65548414478</v>
          </cell>
          <cell r="AG70">
            <v>25277.529441263468</v>
          </cell>
          <cell r="AH70">
            <v>-19511.470558736532</v>
          </cell>
          <cell r="AJ70">
            <v>44789</v>
          </cell>
        </row>
        <row r="71">
          <cell r="A71" t="str">
            <v>200735850A</v>
          </cell>
          <cell r="B71" t="str">
            <v>100700040A</v>
          </cell>
          <cell r="E71" t="str">
            <v>010</v>
          </cell>
          <cell r="F71" t="str">
            <v>Yes</v>
          </cell>
          <cell r="G71" t="str">
            <v>Private</v>
          </cell>
          <cell r="H71" t="str">
            <v>MAYES COUNTY HMA LLC</v>
          </cell>
          <cell r="I71" t="str">
            <v>111 NORTH BAILEY STREET</v>
          </cell>
          <cell r="J71" t="str">
            <v>PRYOR,OK 74361-4211</v>
          </cell>
          <cell r="K71" t="str">
            <v>OK</v>
          </cell>
          <cell r="L71" t="str">
            <v>370015</v>
          </cell>
          <cell r="M71">
            <v>42095</v>
          </cell>
          <cell r="N71">
            <v>42460</v>
          </cell>
          <cell r="O71">
            <v>1</v>
          </cell>
          <cell r="P71">
            <v>1</v>
          </cell>
          <cell r="Q71">
            <v>0.19602260112667644</v>
          </cell>
          <cell r="S71">
            <v>9402411.6099999994</v>
          </cell>
          <cell r="T71">
            <v>1031170.93</v>
          </cell>
          <cell r="U71">
            <v>2093385.2223853504</v>
          </cell>
          <cell r="V71">
            <v>2139439.6972778281</v>
          </cell>
          <cell r="W71">
            <v>2192925.6897097738</v>
          </cell>
          <cell r="X71">
            <v>1181526.6100000001</v>
          </cell>
          <cell r="Y71">
            <v>56534.7</v>
          </cell>
          <cell r="Z71">
            <v>95424.95</v>
          </cell>
          <cell r="AA71">
            <v>4492.5345400968172</v>
          </cell>
          <cell r="AB71">
            <v>0</v>
          </cell>
          <cell r="AC71">
            <v>48167.233824674913</v>
          </cell>
          <cell r="AD71">
            <v>0</v>
          </cell>
          <cell r="AE71">
            <v>1337978.7945400968</v>
          </cell>
          <cell r="AF71">
            <v>1378118.1583762998</v>
          </cell>
          <cell r="AG71">
            <v>814807.53133347398</v>
          </cell>
          <cell r="AH71">
            <v>814807.53133347398</v>
          </cell>
          <cell r="AJ71">
            <v>0</v>
          </cell>
        </row>
        <row r="72">
          <cell r="A72" t="str">
            <v>100700920A</v>
          </cell>
          <cell r="E72" t="str">
            <v>010</v>
          </cell>
          <cell r="F72" t="str">
            <v>Yes</v>
          </cell>
          <cell r="G72" t="str">
            <v>Private</v>
          </cell>
          <cell r="H72" t="str">
            <v>MCCURTAIN MEM HSP</v>
          </cell>
          <cell r="I72" t="str">
            <v>1301 E LINCOLN ROAD</v>
          </cell>
          <cell r="J72" t="str">
            <v>IDABEL,OK 74745-7300</v>
          </cell>
          <cell r="K72" t="str">
            <v>OK</v>
          </cell>
          <cell r="L72" t="str">
            <v>370048</v>
          </cell>
          <cell r="M72">
            <v>42552</v>
          </cell>
          <cell r="N72">
            <v>42916</v>
          </cell>
          <cell r="O72">
            <v>0</v>
          </cell>
          <cell r="P72">
            <v>1</v>
          </cell>
          <cell r="Q72">
            <v>0.5430681817882651</v>
          </cell>
          <cell r="S72">
            <v>6513186.9100000001</v>
          </cell>
          <cell r="T72">
            <v>414496.18</v>
          </cell>
          <cell r="U72">
            <v>3803731.3236024124</v>
          </cell>
          <cell r="V72">
            <v>3803731.3236024124</v>
          </cell>
          <cell r="W72">
            <v>3898824.6066924725</v>
          </cell>
          <cell r="X72">
            <v>1159554.75</v>
          </cell>
          <cell r="Y72">
            <v>48191.81</v>
          </cell>
          <cell r="Z72">
            <v>58247.86</v>
          </cell>
          <cell r="AA72">
            <v>2381.6176582885792</v>
          </cell>
          <cell r="AB72">
            <v>0</v>
          </cell>
          <cell r="AC72">
            <v>41527.063910802288</v>
          </cell>
          <cell r="AD72">
            <v>0</v>
          </cell>
          <cell r="AE72">
            <v>1268376.0376582888</v>
          </cell>
          <cell r="AF72">
            <v>1306427.3187880376</v>
          </cell>
          <cell r="AG72">
            <v>2592397.2879044348</v>
          </cell>
          <cell r="AH72">
            <v>2037717.8479044349</v>
          </cell>
          <cell r="AJ72">
            <v>554679.43999999994</v>
          </cell>
        </row>
        <row r="73">
          <cell r="A73" t="str">
            <v>100700030A</v>
          </cell>
          <cell r="E73" t="str">
            <v>010</v>
          </cell>
          <cell r="F73" t="str">
            <v>Yes</v>
          </cell>
          <cell r="G73" t="str">
            <v>Private</v>
          </cell>
          <cell r="H73" t="str">
            <v>MEMORIAL HOSPITAL</v>
          </cell>
          <cell r="I73" t="str">
            <v>1401 WEST LOCUST</v>
          </cell>
          <cell r="J73" t="str">
            <v>STILWELL,OK 74960-</v>
          </cell>
          <cell r="K73" t="str">
            <v>OK</v>
          </cell>
          <cell r="L73" t="str">
            <v>370178</v>
          </cell>
          <cell r="M73">
            <v>42552</v>
          </cell>
          <cell r="N73">
            <v>42916</v>
          </cell>
          <cell r="O73">
            <v>0</v>
          </cell>
          <cell r="P73">
            <v>1</v>
          </cell>
          <cell r="Q73">
            <v>0.26974113360836127</v>
          </cell>
          <cell r="S73">
            <v>3768468.76</v>
          </cell>
          <cell r="T73">
            <v>672674.17</v>
          </cell>
          <cell r="U73">
            <v>1224622.3858965673</v>
          </cell>
          <cell r="V73">
            <v>1224622.3858965673</v>
          </cell>
          <cell r="W73">
            <v>1255237.9455439814</v>
          </cell>
          <cell r="X73">
            <v>740051.72</v>
          </cell>
          <cell r="Y73">
            <v>46206.81</v>
          </cell>
          <cell r="Z73">
            <v>15680.13</v>
          </cell>
          <cell r="AA73">
            <v>1272.2520946925322</v>
          </cell>
          <cell r="AB73">
            <v>0</v>
          </cell>
          <cell r="AC73">
            <v>26663.457441608189</v>
          </cell>
          <cell r="AD73">
            <v>0</v>
          </cell>
          <cell r="AE73">
            <v>803210.91209469258</v>
          </cell>
          <cell r="AF73">
            <v>827307.23945753335</v>
          </cell>
          <cell r="AG73">
            <v>427930.70608644804</v>
          </cell>
          <cell r="AH73">
            <v>52463.286086448061</v>
          </cell>
          <cell r="AJ73">
            <v>375467.42</v>
          </cell>
        </row>
        <row r="74">
          <cell r="A74" t="str">
            <v>100699390A</v>
          </cell>
          <cell r="E74" t="str">
            <v>010</v>
          </cell>
          <cell r="F74" t="str">
            <v>Yes</v>
          </cell>
          <cell r="G74" t="str">
            <v>Private</v>
          </cell>
          <cell r="H74" t="str">
            <v>MERCY HEALTH CENTER</v>
          </cell>
          <cell r="I74" t="str">
            <v>4300 WEST MEMORIAL RD</v>
          </cell>
          <cell r="J74" t="str">
            <v>OKLAHOMA CITY,OK 73120-8362</v>
          </cell>
          <cell r="K74" t="str">
            <v>OK</v>
          </cell>
          <cell r="L74" t="str">
            <v>370013</v>
          </cell>
          <cell r="M74">
            <v>42552</v>
          </cell>
          <cell r="N74">
            <v>42916</v>
          </cell>
          <cell r="O74">
            <v>0</v>
          </cell>
          <cell r="P74">
            <v>1</v>
          </cell>
          <cell r="Q74">
            <v>0.18892492683719356</v>
          </cell>
          <cell r="S74">
            <v>43486522.5</v>
          </cell>
          <cell r="T74">
            <v>2958801.91</v>
          </cell>
          <cell r="U74">
            <v>8992383.5692108534</v>
          </cell>
          <cell r="V74">
            <v>8992383.5692108534</v>
          </cell>
          <cell r="W74">
            <v>9217193.1584411245</v>
          </cell>
          <cell r="X74">
            <v>5655949.1399999997</v>
          </cell>
          <cell r="Y74">
            <v>225679.32</v>
          </cell>
          <cell r="Z74">
            <v>733016.22</v>
          </cell>
          <cell r="AA74">
            <v>48060.68909176212</v>
          </cell>
          <cell r="AB74">
            <v>0</v>
          </cell>
          <cell r="AC74">
            <v>217704.05312188304</v>
          </cell>
          <cell r="AD74">
            <v>0</v>
          </cell>
          <cell r="AE74">
            <v>6662705.3690917622</v>
          </cell>
          <cell r="AF74">
            <v>6862586.5301645156</v>
          </cell>
          <cell r="AG74">
            <v>2354606.6282766089</v>
          </cell>
          <cell r="AH74">
            <v>-730046.13172339089</v>
          </cell>
          <cell r="AJ74">
            <v>3084652.76</v>
          </cell>
        </row>
        <row r="75">
          <cell r="A75" t="str">
            <v>200509290A</v>
          </cell>
          <cell r="E75" t="str">
            <v>010</v>
          </cell>
          <cell r="F75" t="str">
            <v>Yes</v>
          </cell>
          <cell r="G75" t="str">
            <v>Private</v>
          </cell>
          <cell r="H75" t="str">
            <v>MERCY HOSPITAL ADA, INC.</v>
          </cell>
          <cell r="I75" t="str">
            <v>430 NORTH MONTE VISTA</v>
          </cell>
          <cell r="J75" t="str">
            <v>ADA,OK 74820-4610</v>
          </cell>
          <cell r="K75" t="str">
            <v>OK</v>
          </cell>
          <cell r="L75" t="str">
            <v>370020</v>
          </cell>
          <cell r="M75">
            <v>42552</v>
          </cell>
          <cell r="N75">
            <v>42916</v>
          </cell>
          <cell r="O75">
            <v>0</v>
          </cell>
          <cell r="P75">
            <v>1</v>
          </cell>
          <cell r="Q75">
            <v>0.24464928561349328</v>
          </cell>
          <cell r="S75">
            <v>21576857.82</v>
          </cell>
          <cell r="T75">
            <v>1210618.83</v>
          </cell>
          <cell r="U75">
            <v>5708177.6744740689</v>
          </cell>
          <cell r="V75">
            <v>5708177.6744740689</v>
          </cell>
          <cell r="W75">
            <v>5850882.116335921</v>
          </cell>
          <cell r="X75">
            <v>3540074.46</v>
          </cell>
          <cell r="Y75">
            <v>97022.31</v>
          </cell>
          <cell r="Z75">
            <v>408825.49</v>
          </cell>
          <cell r="AA75">
            <v>11365.053065855289</v>
          </cell>
          <cell r="AB75">
            <v>0</v>
          </cell>
          <cell r="AC75">
            <v>133237.79111740994</v>
          </cell>
          <cell r="AD75">
            <v>0</v>
          </cell>
          <cell r="AE75">
            <v>4057287.3130658548</v>
          </cell>
          <cell r="AF75">
            <v>4179005.9324578308</v>
          </cell>
          <cell r="AG75">
            <v>1671876.1838780902</v>
          </cell>
          <cell r="AH75">
            <v>-112419.93612190988</v>
          </cell>
          <cell r="AJ75">
            <v>1784296.12</v>
          </cell>
        </row>
        <row r="76">
          <cell r="A76" t="str">
            <v>100262320C</v>
          </cell>
          <cell r="E76" t="str">
            <v>010</v>
          </cell>
          <cell r="F76" t="str">
            <v>Yes</v>
          </cell>
          <cell r="G76" t="str">
            <v>Private</v>
          </cell>
          <cell r="H76" t="str">
            <v>MERCY HOSPITAL ARDMORE</v>
          </cell>
          <cell r="I76" t="str">
            <v>1011 14TH AVE NORTHWEST</v>
          </cell>
          <cell r="J76" t="str">
            <v>ARDMORE,OK 73401-</v>
          </cell>
          <cell r="K76" t="str">
            <v>OK</v>
          </cell>
          <cell r="L76" t="str">
            <v>370047</v>
          </cell>
          <cell r="M76">
            <v>42552</v>
          </cell>
          <cell r="N76">
            <v>42916</v>
          </cell>
          <cell r="O76">
            <v>0</v>
          </cell>
          <cell r="P76">
            <v>1</v>
          </cell>
          <cell r="Q76">
            <v>0.19892429565226394</v>
          </cell>
          <cell r="S76">
            <v>29419368.149999999</v>
          </cell>
          <cell r="T76">
            <v>3283442.39</v>
          </cell>
          <cell r="U76">
            <v>6669759.8294016039</v>
          </cell>
          <cell r="V76">
            <v>6669759.8294016039</v>
          </cell>
          <cell r="W76">
            <v>6836503.8251366438</v>
          </cell>
          <cell r="X76">
            <v>4388787.8600000003</v>
          </cell>
          <cell r="Y76">
            <v>176172.23</v>
          </cell>
          <cell r="Z76">
            <v>428426.84</v>
          </cell>
          <cell r="AA76">
            <v>20800.465801542312</v>
          </cell>
          <cell r="AB76">
            <v>0</v>
          </cell>
          <cell r="AC76">
            <v>164376.2768826712</v>
          </cell>
          <cell r="AD76">
            <v>0</v>
          </cell>
          <cell r="AE76">
            <v>5014187.3958015433</v>
          </cell>
          <cell r="AF76">
            <v>5164613.0176755898</v>
          </cell>
          <cell r="AG76">
            <v>1671890.8074610541</v>
          </cell>
          <cell r="AH76">
            <v>-668930.9025389459</v>
          </cell>
          <cell r="AJ76">
            <v>2340821.71</v>
          </cell>
        </row>
        <row r="77">
          <cell r="A77" t="str">
            <v>200320810D</v>
          </cell>
          <cell r="E77" t="str">
            <v>010</v>
          </cell>
          <cell r="F77" t="str">
            <v>Yes</v>
          </cell>
          <cell r="G77" t="str">
            <v>Private</v>
          </cell>
          <cell r="H77" t="str">
            <v>MERCY HOSPITAL EL RENO INC</v>
          </cell>
          <cell r="I77" t="str">
            <v>2115 PARKVIEW DRIVE</v>
          </cell>
          <cell r="J77" t="str">
            <v>EL RENO,OK 73036-2109</v>
          </cell>
          <cell r="K77" t="str">
            <v>OK</v>
          </cell>
          <cell r="L77" t="str">
            <v>370011</v>
          </cell>
          <cell r="M77">
            <v>42552</v>
          </cell>
          <cell r="N77">
            <v>42916</v>
          </cell>
          <cell r="O77">
            <v>0</v>
          </cell>
          <cell r="P77">
            <v>1</v>
          </cell>
          <cell r="Q77">
            <v>0.21990963531492189</v>
          </cell>
          <cell r="S77">
            <v>4426707.8</v>
          </cell>
          <cell r="T77">
            <v>333169.49</v>
          </cell>
          <cell r="U77">
            <v>1067646.1833249142</v>
          </cell>
          <cell r="V77">
            <v>1067646.1833249142</v>
          </cell>
          <cell r="W77">
            <v>1094337.337908037</v>
          </cell>
          <cell r="X77">
            <v>574525.49</v>
          </cell>
          <cell r="Y77">
            <v>21478.62</v>
          </cell>
          <cell r="Z77">
            <v>48690.07</v>
          </cell>
          <cell r="AA77">
            <v>1823.4353134318824</v>
          </cell>
          <cell r="AB77">
            <v>0</v>
          </cell>
          <cell r="AC77">
            <v>20903.304337235557</v>
          </cell>
          <cell r="AD77">
            <v>0</v>
          </cell>
          <cell r="AE77">
            <v>646517.61531343183</v>
          </cell>
          <cell r="AF77">
            <v>665913.1437728348</v>
          </cell>
          <cell r="AG77">
            <v>428424.19413520221</v>
          </cell>
          <cell r="AH77">
            <v>137588.46413520223</v>
          </cell>
          <cell r="AJ77">
            <v>290835.73</v>
          </cell>
        </row>
        <row r="78">
          <cell r="A78" t="str">
            <v>200226190A</v>
          </cell>
          <cell r="E78" t="str">
            <v>010</v>
          </cell>
          <cell r="F78" t="str">
            <v>No</v>
          </cell>
          <cell r="G78" t="str">
            <v>Private</v>
          </cell>
          <cell r="H78" t="str">
            <v>MERCY HOSPITAL HEALDTON INC</v>
          </cell>
          <cell r="I78" t="str">
            <v>3462 HOSPITAL ROAD</v>
          </cell>
          <cell r="J78" t="str">
            <v>HEALDTON,OK 73438-6124</v>
          </cell>
          <cell r="K78" t="str">
            <v>OK</v>
          </cell>
          <cell r="L78" t="str">
            <v>371310</v>
          </cell>
          <cell r="M78">
            <v>42552</v>
          </cell>
          <cell r="N78">
            <v>42916</v>
          </cell>
          <cell r="O78">
            <v>0</v>
          </cell>
          <cell r="P78">
            <v>1</v>
          </cell>
          <cell r="Q78">
            <v>0.42706772435844803</v>
          </cell>
          <cell r="S78">
            <v>1393279.97</v>
          </cell>
          <cell r="T78">
            <v>37427</v>
          </cell>
          <cell r="U78">
            <v>611008.7699016704</v>
          </cell>
          <cell r="V78">
            <v>611008.7699016704</v>
          </cell>
          <cell r="W78">
            <v>626283.98914921214</v>
          </cell>
          <cell r="X78">
            <v>261189.92</v>
          </cell>
          <cell r="Y78">
            <v>2152.34</v>
          </cell>
          <cell r="Z78">
            <v>12562.2</v>
          </cell>
          <cell r="AA78">
            <v>226.67309548490098</v>
          </cell>
          <cell r="AB78">
            <v>0</v>
          </cell>
          <cell r="AC78">
            <v>0</v>
          </cell>
          <cell r="AD78">
            <v>0</v>
          </cell>
          <cell r="AE78">
            <v>276131.13309548493</v>
          </cell>
          <cell r="AF78">
            <v>284415.06708834949</v>
          </cell>
          <cell r="AG78">
            <v>341868.92206086265</v>
          </cell>
          <cell r="AH78">
            <v>-35810.077939137351</v>
          </cell>
          <cell r="AJ78">
            <v>377679</v>
          </cell>
        </row>
        <row r="79">
          <cell r="A79" t="str">
            <v>200521810B</v>
          </cell>
          <cell r="E79" t="str">
            <v>014</v>
          </cell>
          <cell r="F79" t="str">
            <v>No</v>
          </cell>
          <cell r="G79" t="str">
            <v>Private</v>
          </cell>
          <cell r="H79" t="str">
            <v>MERCY HOSPITAL KINGFISHER, INC</v>
          </cell>
          <cell r="I79" t="str">
            <v>1000 KINGFISHER REGIONAL DR</v>
          </cell>
          <cell r="J79" t="str">
            <v>KINGFISHER,OK 73750-0059</v>
          </cell>
          <cell r="K79" t="str">
            <v>OK</v>
          </cell>
          <cell r="L79" t="str">
            <v>371313</v>
          </cell>
          <cell r="M79">
            <v>42552</v>
          </cell>
          <cell r="N79">
            <v>42916</v>
          </cell>
          <cell r="O79">
            <v>0</v>
          </cell>
          <cell r="P79">
            <v>1</v>
          </cell>
          <cell r="Q79">
            <v>0.38076545963872149</v>
          </cell>
          <cell r="S79">
            <v>1475068.76</v>
          </cell>
          <cell r="T79">
            <v>346664.43</v>
          </cell>
          <cell r="U79">
            <v>693653.07542946434</v>
          </cell>
          <cell r="V79">
            <v>693653.07542946434</v>
          </cell>
          <cell r="W79">
            <v>710994.402315201</v>
          </cell>
          <cell r="X79">
            <v>254580.13</v>
          </cell>
          <cell r="Y79">
            <v>20115.599999999999</v>
          </cell>
          <cell r="Z79">
            <v>27583.95</v>
          </cell>
          <cell r="AA79">
            <v>2837.9297187656157</v>
          </cell>
          <cell r="AB79">
            <v>0</v>
          </cell>
          <cell r="AC79">
            <v>0</v>
          </cell>
          <cell r="AD79">
            <v>0</v>
          </cell>
          <cell r="AE79">
            <v>305117.6097187656</v>
          </cell>
          <cell r="AF79">
            <v>314271.13801032858</v>
          </cell>
          <cell r="AG79">
            <v>396723.26430487243</v>
          </cell>
          <cell r="AH79">
            <v>-53751.235695127572</v>
          </cell>
          <cell r="AJ79">
            <v>450474.5</v>
          </cell>
        </row>
        <row r="80">
          <cell r="A80" t="str">
            <v>200425410C</v>
          </cell>
          <cell r="E80" t="str">
            <v>014</v>
          </cell>
          <cell r="F80" t="str">
            <v>No</v>
          </cell>
          <cell r="G80" t="str">
            <v>Private</v>
          </cell>
          <cell r="H80" t="str">
            <v>MERCY HOSPITAL LOGAN COUNTY</v>
          </cell>
          <cell r="I80" t="str">
            <v>200 S ACADEMY RD</v>
          </cell>
          <cell r="J80" t="str">
            <v>GUTHRIE,OK 73044-8727</v>
          </cell>
          <cell r="K80" t="str">
            <v>OK</v>
          </cell>
          <cell r="L80" t="str">
            <v>371317</v>
          </cell>
          <cell r="M80">
            <v>42552</v>
          </cell>
          <cell r="N80">
            <v>42916</v>
          </cell>
          <cell r="O80">
            <v>0</v>
          </cell>
          <cell r="P80">
            <v>1</v>
          </cell>
          <cell r="Q80">
            <v>0.38875099920046369</v>
          </cell>
          <cell r="S80">
            <v>2765077.52</v>
          </cell>
          <cell r="T80">
            <v>604712.34</v>
          </cell>
          <cell r="U80">
            <v>1310009.1751705906</v>
          </cell>
          <cell r="V80">
            <v>1310009.1751705906</v>
          </cell>
          <cell r="W80">
            <v>1342759.4045498555</v>
          </cell>
          <cell r="X80">
            <v>538173.30000000005</v>
          </cell>
          <cell r="Y80">
            <v>37423.21</v>
          </cell>
          <cell r="Z80">
            <v>40729.120000000003</v>
          </cell>
          <cell r="AA80">
            <v>3972.5866531046718</v>
          </cell>
          <cell r="AB80">
            <v>0</v>
          </cell>
          <cell r="AC80">
            <v>0</v>
          </cell>
          <cell r="AD80">
            <v>0</v>
          </cell>
          <cell r="AE80">
            <v>620298.21665310464</v>
          </cell>
          <cell r="AF80">
            <v>638907.16315269785</v>
          </cell>
          <cell r="AG80">
            <v>703852.24139715766</v>
          </cell>
          <cell r="AH80">
            <v>-222760.25860284234</v>
          </cell>
          <cell r="AJ80">
            <v>926612.5</v>
          </cell>
        </row>
        <row r="81">
          <cell r="A81" t="str">
            <v>200318440B</v>
          </cell>
          <cell r="E81" t="str">
            <v>014</v>
          </cell>
          <cell r="F81" t="str">
            <v>No</v>
          </cell>
          <cell r="G81" t="str">
            <v>Private</v>
          </cell>
          <cell r="H81" t="str">
            <v>MERCY HOSPITAL TISHOMINGO</v>
          </cell>
          <cell r="I81" t="str">
            <v>1000 S BYRD ST</v>
          </cell>
          <cell r="J81" t="str">
            <v>TISHOMINGO,OK 73460-3265</v>
          </cell>
          <cell r="K81" t="str">
            <v>OK</v>
          </cell>
          <cell r="L81" t="str">
            <v>371304</v>
          </cell>
          <cell r="M81">
            <v>42552</v>
          </cell>
          <cell r="N81">
            <v>42916</v>
          </cell>
          <cell r="O81">
            <v>0</v>
          </cell>
          <cell r="P81">
            <v>1</v>
          </cell>
          <cell r="Q81">
            <v>0.51107784480426444</v>
          </cell>
          <cell r="S81">
            <v>1860890.04</v>
          </cell>
          <cell r="T81">
            <v>33196</v>
          </cell>
          <cell r="U81">
            <v>968025.41119704384</v>
          </cell>
          <cell r="V81">
            <v>968025.41119704384</v>
          </cell>
          <cell r="W81">
            <v>992226.04647696996</v>
          </cell>
          <cell r="X81">
            <v>449207.38</v>
          </cell>
          <cell r="Y81">
            <v>1692.33</v>
          </cell>
          <cell r="Z81">
            <v>21409.29</v>
          </cell>
          <cell r="AA81">
            <v>42.430674337699166</v>
          </cell>
          <cell r="AB81">
            <v>0</v>
          </cell>
          <cell r="AC81">
            <v>0</v>
          </cell>
          <cell r="AD81">
            <v>0</v>
          </cell>
          <cell r="AE81">
            <v>472351.43067433772</v>
          </cell>
          <cell r="AF81">
            <v>486521.97359456785</v>
          </cell>
          <cell r="AG81">
            <v>505704.07288240211</v>
          </cell>
          <cell r="AH81">
            <v>20193.572882402106</v>
          </cell>
          <cell r="AJ81">
            <v>485510.5</v>
          </cell>
        </row>
        <row r="82">
          <cell r="A82" t="str">
            <v>200490030A</v>
          </cell>
          <cell r="E82" t="str">
            <v>014</v>
          </cell>
          <cell r="F82" t="str">
            <v>No</v>
          </cell>
          <cell r="G82" t="str">
            <v>Private</v>
          </cell>
          <cell r="H82" t="str">
            <v>MERCY HOSPITAL WATONGA INC</v>
          </cell>
          <cell r="I82" t="str">
            <v>500 N CLARENCE NASH BLVD</v>
          </cell>
          <cell r="J82" t="str">
            <v>WATONGA,OK 73772-</v>
          </cell>
          <cell r="K82" t="str">
            <v>OK</v>
          </cell>
          <cell r="L82" t="str">
            <v>371302</v>
          </cell>
          <cell r="M82">
            <v>42552</v>
          </cell>
          <cell r="N82">
            <v>42916</v>
          </cell>
          <cell r="O82">
            <v>0</v>
          </cell>
          <cell r="P82">
            <v>1</v>
          </cell>
          <cell r="Q82">
            <v>0.3492694345372917</v>
          </cell>
          <cell r="S82">
            <v>1747211.84</v>
          </cell>
          <cell r="T82">
            <v>51608</v>
          </cell>
          <cell r="U82">
            <v>628272.78835126152</v>
          </cell>
          <cell r="V82">
            <v>628272.78835126152</v>
          </cell>
          <cell r="W82">
            <v>643979.60806004307</v>
          </cell>
          <cell r="X82">
            <v>327480.12</v>
          </cell>
          <cell r="Y82">
            <v>6536.7</v>
          </cell>
          <cell r="Z82">
            <v>20541.97</v>
          </cell>
          <cell r="AA82">
            <v>544.71778617344262</v>
          </cell>
          <cell r="AB82">
            <v>0</v>
          </cell>
          <cell r="AC82">
            <v>0</v>
          </cell>
          <cell r="AD82">
            <v>0</v>
          </cell>
          <cell r="AE82">
            <v>355103.50778617349</v>
          </cell>
          <cell r="AF82">
            <v>365756.61301975872</v>
          </cell>
          <cell r="AG82">
            <v>278222.99504028435</v>
          </cell>
          <cell r="AH82">
            <v>-87037.004959715647</v>
          </cell>
          <cell r="AJ82">
            <v>365260</v>
          </cell>
        </row>
        <row r="83">
          <cell r="A83" t="str">
            <v>100700490A</v>
          </cell>
          <cell r="E83" t="str">
            <v>010</v>
          </cell>
          <cell r="F83" t="str">
            <v>Yes</v>
          </cell>
          <cell r="G83" t="str">
            <v>Private</v>
          </cell>
          <cell r="H83" t="str">
            <v>MIDWEST REGIONAL MEDICAL</v>
          </cell>
          <cell r="I83" t="str">
            <v>2825 PARKLAWN DR</v>
          </cell>
          <cell r="J83" t="str">
            <v>MIDWEST CITY,OK 73110-</v>
          </cell>
          <cell r="K83" t="str">
            <v>OK</v>
          </cell>
          <cell r="L83" t="str">
            <v>370094</v>
          </cell>
          <cell r="M83">
            <v>42552</v>
          </cell>
          <cell r="N83">
            <v>42916</v>
          </cell>
          <cell r="O83">
            <v>0</v>
          </cell>
          <cell r="P83">
            <v>1</v>
          </cell>
          <cell r="Q83">
            <v>6.5318777369565109E-2</v>
          </cell>
          <cell r="S83">
            <v>81691981.510000005</v>
          </cell>
          <cell r="T83">
            <v>3462077.03</v>
          </cell>
          <cell r="U83">
            <v>5693747.0701909084</v>
          </cell>
          <cell r="V83">
            <v>5693747.0701909084</v>
          </cell>
          <cell r="W83">
            <v>5836090.7469456811</v>
          </cell>
          <cell r="X83">
            <v>3563189.26</v>
          </cell>
          <cell r="Y83">
            <v>122796.65</v>
          </cell>
          <cell r="Z83">
            <v>248621.74</v>
          </cell>
          <cell r="AA83">
            <v>26515.847079856067</v>
          </cell>
          <cell r="AB83">
            <v>0</v>
          </cell>
          <cell r="AC83">
            <v>131588.07830173374</v>
          </cell>
          <cell r="AD83">
            <v>0</v>
          </cell>
          <cell r="AE83">
            <v>3961123.4970798553</v>
          </cell>
          <cell r="AF83">
            <v>4079957.201992251</v>
          </cell>
          <cell r="AG83">
            <v>1756133.5449534301</v>
          </cell>
          <cell r="AH83">
            <v>-100468.43504656991</v>
          </cell>
          <cell r="AJ83">
            <v>1856601.98</v>
          </cell>
        </row>
        <row r="84">
          <cell r="A84" t="str">
            <v>100699360A</v>
          </cell>
          <cell r="E84" t="str">
            <v>010</v>
          </cell>
          <cell r="F84" t="str">
            <v>Yes</v>
          </cell>
          <cell r="G84" t="str">
            <v>Private</v>
          </cell>
          <cell r="H84" t="str">
            <v>NEWMAN MEMORIAL HSP</v>
          </cell>
          <cell r="I84" t="str">
            <v>905 S MAIN</v>
          </cell>
          <cell r="J84" t="str">
            <v>SHATTUCK,OK 73858-</v>
          </cell>
          <cell r="K84" t="str">
            <v>OK</v>
          </cell>
          <cell r="L84" t="str">
            <v>370007</v>
          </cell>
          <cell r="M84">
            <v>42370</v>
          </cell>
          <cell r="N84">
            <v>42487</v>
          </cell>
          <cell r="O84">
            <v>0.5</v>
          </cell>
          <cell r="P84">
            <v>1</v>
          </cell>
          <cell r="Q84">
            <v>0.4664370192792443</v>
          </cell>
          <cell r="S84">
            <v>128950.16</v>
          </cell>
          <cell r="T84">
            <v>7533.35</v>
          </cell>
          <cell r="U84">
            <v>63660.961585168938</v>
          </cell>
          <cell r="V84">
            <v>64361.232162605796</v>
          </cell>
          <cell r="W84">
            <v>65970.26296667094</v>
          </cell>
          <cell r="X84">
            <v>18788.22</v>
          </cell>
          <cell r="Y84">
            <v>399.15</v>
          </cell>
          <cell r="Z84">
            <v>1079.4000000000001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20266.770000000004</v>
          </cell>
          <cell r="AF84">
            <v>20874.773100000006</v>
          </cell>
          <cell r="AG84">
            <v>45095.489866670934</v>
          </cell>
          <cell r="AH84">
            <v>-20339.510133329066</v>
          </cell>
          <cell r="AJ84">
            <v>65435</v>
          </cell>
        </row>
        <row r="85">
          <cell r="A85" t="str">
            <v>200035670C</v>
          </cell>
          <cell r="E85" t="str">
            <v>010</v>
          </cell>
          <cell r="F85" t="str">
            <v>Yes</v>
          </cell>
          <cell r="G85" t="str">
            <v>Private</v>
          </cell>
          <cell r="H85" t="str">
            <v>NORTHWEST SURGICAL HOSPITAL</v>
          </cell>
          <cell r="I85" t="str">
            <v>9204 N MAY AVE</v>
          </cell>
          <cell r="J85" t="str">
            <v>OKLAHOMA CITY,OK 73120-4419</v>
          </cell>
          <cell r="K85" t="str">
            <v>OK</v>
          </cell>
          <cell r="L85" t="str">
            <v>370192</v>
          </cell>
          <cell r="M85">
            <v>42736</v>
          </cell>
          <cell r="N85">
            <v>43100</v>
          </cell>
          <cell r="O85">
            <v>0</v>
          </cell>
          <cell r="P85">
            <v>0.5</v>
          </cell>
          <cell r="Q85">
            <v>0.17820937109137266</v>
          </cell>
          <cell r="S85">
            <v>2050656.63</v>
          </cell>
          <cell r="T85">
            <v>127930.4</v>
          </cell>
          <cell r="U85">
            <v>388244.62448412139</v>
          </cell>
          <cell r="V85">
            <v>388244.62448412139</v>
          </cell>
          <cell r="W85">
            <v>393097.6822901729</v>
          </cell>
          <cell r="X85">
            <v>256995.27</v>
          </cell>
          <cell r="Y85">
            <v>5976.26</v>
          </cell>
          <cell r="Z85">
            <v>65022.54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327994.06999999995</v>
          </cell>
          <cell r="AF85">
            <v>337833.89209999994</v>
          </cell>
          <cell r="AG85">
            <v>55263.790190172964</v>
          </cell>
          <cell r="AH85">
            <v>55263.790190172964</v>
          </cell>
          <cell r="AJ85">
            <v>0</v>
          </cell>
        </row>
        <row r="86">
          <cell r="A86" t="str">
            <v>200280620A</v>
          </cell>
          <cell r="E86" t="str">
            <v>010</v>
          </cell>
          <cell r="F86" t="str">
            <v>Yes</v>
          </cell>
          <cell r="G86" t="str">
            <v>Private</v>
          </cell>
          <cell r="H86" t="str">
            <v>OKLAHOMA HEART HOSPITAL</v>
          </cell>
          <cell r="I86" t="str">
            <v>5200 EAST I-240 SERVICE RD</v>
          </cell>
          <cell r="J86" t="str">
            <v>OKLAHOMA CITY,OK 73135-2610</v>
          </cell>
          <cell r="K86" t="str">
            <v>OK</v>
          </cell>
          <cell r="L86" t="str">
            <v>370234</v>
          </cell>
          <cell r="M86">
            <v>42736</v>
          </cell>
          <cell r="N86">
            <v>43100</v>
          </cell>
          <cell r="O86">
            <v>0</v>
          </cell>
          <cell r="P86">
            <v>0.5</v>
          </cell>
          <cell r="Q86">
            <v>0.18327501703190066</v>
          </cell>
          <cell r="S86">
            <v>11484970.83</v>
          </cell>
          <cell r="T86">
            <v>407506.25</v>
          </cell>
          <cell r="U86">
            <v>2179593.9393884884</v>
          </cell>
          <cell r="V86">
            <v>2179593.9393884884</v>
          </cell>
          <cell r="W86">
            <v>2206838.8636308447</v>
          </cell>
          <cell r="X86">
            <v>1132851.56</v>
          </cell>
          <cell r="Y86">
            <v>54898.86</v>
          </cell>
          <cell r="Z86">
            <v>39231.379999999997</v>
          </cell>
          <cell r="AA86">
            <v>5602.5641651347314</v>
          </cell>
          <cell r="AB86">
            <v>0</v>
          </cell>
          <cell r="AC86">
            <v>0</v>
          </cell>
          <cell r="AD86">
            <v>0</v>
          </cell>
          <cell r="AE86">
            <v>1232584.3641651347</v>
          </cell>
          <cell r="AF86">
            <v>1269561.8950900887</v>
          </cell>
          <cell r="AG86">
            <v>937276.96854075603</v>
          </cell>
          <cell r="AH86">
            <v>937276.96854075603</v>
          </cell>
          <cell r="AJ86">
            <v>0</v>
          </cell>
        </row>
        <row r="87">
          <cell r="A87" t="str">
            <v>200242900A</v>
          </cell>
          <cell r="E87" t="str">
            <v>010</v>
          </cell>
          <cell r="F87" t="str">
            <v>Yes</v>
          </cell>
          <cell r="G87" t="str">
            <v>Private</v>
          </cell>
          <cell r="H87" t="str">
            <v>OKLAHOMA STATE UNIVERSITY MEDICAL CENTER</v>
          </cell>
          <cell r="I87" t="str">
            <v>744 W 9TH ST</v>
          </cell>
          <cell r="J87" t="str">
            <v>TULSA,OK 74127-</v>
          </cell>
          <cell r="K87" t="str">
            <v>OK</v>
          </cell>
          <cell r="L87" t="str">
            <v>370078</v>
          </cell>
          <cell r="M87">
            <v>42552</v>
          </cell>
          <cell r="N87">
            <v>42916</v>
          </cell>
          <cell r="O87">
            <v>0</v>
          </cell>
          <cell r="P87">
            <v>1</v>
          </cell>
          <cell r="Q87">
            <v>0.19701213277624197</v>
          </cell>
          <cell r="S87">
            <v>34557056.710000001</v>
          </cell>
          <cell r="T87">
            <v>2569402.89</v>
          </cell>
          <cell r="U87">
            <v>7494041.8644259628</v>
          </cell>
          <cell r="V87">
            <v>7494041.8644259628</v>
          </cell>
          <cell r="W87">
            <v>7681392.9110366115</v>
          </cell>
          <cell r="X87">
            <v>5035835.9000000004</v>
          </cell>
          <cell r="Y87">
            <v>172314.02</v>
          </cell>
          <cell r="Z87">
            <v>220219.69</v>
          </cell>
          <cell r="AA87">
            <v>9107.43971534308</v>
          </cell>
          <cell r="AB87">
            <v>0</v>
          </cell>
          <cell r="AC87">
            <v>179678.87619897869</v>
          </cell>
          <cell r="AD87">
            <v>0</v>
          </cell>
          <cell r="AE87">
            <v>5437477.0497153439</v>
          </cell>
          <cell r="AF87">
            <v>5600601.3612068044</v>
          </cell>
          <cell r="AG87">
            <v>2080791.5498298071</v>
          </cell>
          <cell r="AH87">
            <v>-365826.75017019268</v>
          </cell>
          <cell r="AJ87">
            <v>2446618.2999999998</v>
          </cell>
        </row>
        <row r="88">
          <cell r="A88" t="str">
            <v>100689210U</v>
          </cell>
          <cell r="E88" t="str">
            <v>010</v>
          </cell>
          <cell r="F88" t="str">
            <v>Yes</v>
          </cell>
          <cell r="G88" t="str">
            <v>Private</v>
          </cell>
          <cell r="H88" t="str">
            <v>OU MEDICAL CENTER</v>
          </cell>
          <cell r="I88" t="str">
            <v>940 NE 13 ST</v>
          </cell>
          <cell r="J88" t="str">
            <v>OKLAHOMA CITY,OK 73104-</v>
          </cell>
          <cell r="K88" t="str">
            <v>OK</v>
          </cell>
          <cell r="L88" t="str">
            <v>370093</v>
          </cell>
          <cell r="M88">
            <v>42614</v>
          </cell>
          <cell r="N88">
            <v>42978</v>
          </cell>
          <cell r="O88">
            <v>0</v>
          </cell>
          <cell r="P88">
            <v>0.83333333333333337</v>
          </cell>
          <cell r="Q88">
            <v>0.10026748954244534</v>
          </cell>
          <cell r="S88">
            <v>311295876.13</v>
          </cell>
          <cell r="T88">
            <v>35720048.100000001</v>
          </cell>
          <cell r="U88">
            <v>34794429.865974993</v>
          </cell>
          <cell r="V88">
            <v>34794429.865974993</v>
          </cell>
          <cell r="W88">
            <v>35519313.821516141</v>
          </cell>
          <cell r="X88">
            <v>20581923.699999999</v>
          </cell>
          <cell r="Y88">
            <v>1570105.31</v>
          </cell>
          <cell r="Z88">
            <v>2785235.75</v>
          </cell>
          <cell r="AA88">
            <v>381497.19550572964</v>
          </cell>
          <cell r="AB88">
            <v>10587914</v>
          </cell>
          <cell r="AC88">
            <v>0</v>
          </cell>
          <cell r="AD88">
            <v>142.74</v>
          </cell>
          <cell r="AE88">
            <v>25318904.695505727</v>
          </cell>
          <cell r="AF88">
            <v>36984023.256370895</v>
          </cell>
          <cell r="AG88">
            <v>0</v>
          </cell>
          <cell r="AH88">
            <v>0</v>
          </cell>
          <cell r="AJ88">
            <v>0</v>
          </cell>
        </row>
        <row r="89">
          <cell r="A89" t="str">
            <v>200231400B</v>
          </cell>
          <cell r="E89" t="str">
            <v>014</v>
          </cell>
          <cell r="F89" t="str">
            <v>No</v>
          </cell>
          <cell r="G89" t="str">
            <v>Private</v>
          </cell>
          <cell r="H89" t="str">
            <v>PRAGUE COMMUNITY HOSPITAL</v>
          </cell>
          <cell r="I89" t="str">
            <v>1322 KLABZUBA AVE</v>
          </cell>
          <cell r="J89" t="str">
            <v>PRAGUE,OK 74864-1090</v>
          </cell>
          <cell r="K89" t="str">
            <v>OK</v>
          </cell>
          <cell r="L89" t="str">
            <v>371301</v>
          </cell>
          <cell r="M89">
            <v>42644</v>
          </cell>
          <cell r="N89">
            <v>43008</v>
          </cell>
          <cell r="O89">
            <v>0</v>
          </cell>
          <cell r="P89">
            <v>0.75</v>
          </cell>
          <cell r="Q89">
            <v>0.37652979273350479</v>
          </cell>
          <cell r="S89">
            <v>1154077.57</v>
          </cell>
          <cell r="T89">
            <v>175242</v>
          </cell>
          <cell r="U89">
            <v>500528.42216869176</v>
          </cell>
          <cell r="V89">
            <v>500528.42216869176</v>
          </cell>
          <cell r="W89">
            <v>509913.33008435473</v>
          </cell>
          <cell r="X89">
            <v>168706.89</v>
          </cell>
          <cell r="Y89">
            <v>12266.96</v>
          </cell>
          <cell r="Z89">
            <v>18726.2</v>
          </cell>
          <cell r="AA89">
            <v>2919.7396440056868</v>
          </cell>
          <cell r="AB89">
            <v>0</v>
          </cell>
          <cell r="AC89">
            <v>0</v>
          </cell>
          <cell r="AD89">
            <v>0</v>
          </cell>
          <cell r="AE89">
            <v>202619.78964400571</v>
          </cell>
          <cell r="AF89">
            <v>208698.38333332588</v>
          </cell>
          <cell r="AG89">
            <v>301214.94675102888</v>
          </cell>
          <cell r="AH89">
            <v>-84579.053248971119</v>
          </cell>
          <cell r="AJ89">
            <v>385794</v>
          </cell>
        </row>
        <row r="90">
          <cell r="A90" t="str">
            <v>200740630B</v>
          </cell>
          <cell r="B90" t="str">
            <v>100699750A</v>
          </cell>
          <cell r="E90" t="str">
            <v>014</v>
          </cell>
          <cell r="F90" t="str">
            <v>No</v>
          </cell>
          <cell r="G90" t="str">
            <v>Private</v>
          </cell>
          <cell r="H90" t="str">
            <v>QUARTZ MOUNTAIN MEDICAL CENTER</v>
          </cell>
          <cell r="I90" t="str">
            <v>ONE WICKERSHAM DRIVE</v>
          </cell>
          <cell r="J90" t="str">
            <v>MANGUM,OK 73554-</v>
          </cell>
          <cell r="K90" t="str">
            <v>OK</v>
          </cell>
          <cell r="L90" t="str">
            <v>371330</v>
          </cell>
          <cell r="M90">
            <v>42736</v>
          </cell>
          <cell r="N90">
            <v>43100</v>
          </cell>
          <cell r="O90">
            <v>0</v>
          </cell>
          <cell r="P90">
            <v>0.5</v>
          </cell>
          <cell r="Q90">
            <v>0.3125040091448803</v>
          </cell>
          <cell r="S90">
            <v>2130237.4299999997</v>
          </cell>
          <cell r="T90">
            <v>139064.5</v>
          </cell>
          <cell r="U90">
            <v>709165.95108521439</v>
          </cell>
          <cell r="V90">
            <v>709165.95108521439</v>
          </cell>
          <cell r="W90">
            <v>718030.52547377953</v>
          </cell>
          <cell r="X90">
            <v>208977.85</v>
          </cell>
          <cell r="Y90">
            <v>6512.5199999999995</v>
          </cell>
          <cell r="Z90">
            <v>19393.900000000001</v>
          </cell>
          <cell r="AA90">
            <v>5765.9528911899597</v>
          </cell>
          <cell r="AB90">
            <v>0</v>
          </cell>
          <cell r="AC90">
            <v>0</v>
          </cell>
          <cell r="AD90">
            <v>0</v>
          </cell>
          <cell r="AE90">
            <v>240650.22289118994</v>
          </cell>
          <cell r="AF90">
            <v>247869.72957792564</v>
          </cell>
          <cell r="AG90">
            <v>470160.79589585389</v>
          </cell>
          <cell r="AH90">
            <v>139237.79589585389</v>
          </cell>
          <cell r="AJ90">
            <v>330923</v>
          </cell>
        </row>
        <row r="91">
          <cell r="A91" t="str">
            <v>100699570A</v>
          </cell>
          <cell r="E91" t="str">
            <v>010</v>
          </cell>
          <cell r="F91" t="str">
            <v>Yes</v>
          </cell>
          <cell r="G91" t="str">
            <v>Private</v>
          </cell>
          <cell r="H91" t="str">
            <v>SAINT FRANCIS HOSPITAL</v>
          </cell>
          <cell r="I91" t="str">
            <v>6161 S YALE</v>
          </cell>
          <cell r="J91" t="str">
            <v>TULSA,OK 74136-0001</v>
          </cell>
          <cell r="K91" t="str">
            <v>OK</v>
          </cell>
          <cell r="L91" t="str">
            <v>370091</v>
          </cell>
          <cell r="M91">
            <v>42552</v>
          </cell>
          <cell r="N91">
            <v>42916</v>
          </cell>
          <cell r="O91">
            <v>0</v>
          </cell>
          <cell r="P91">
            <v>1</v>
          </cell>
          <cell r="Q91">
            <v>0.16534153305320334</v>
          </cell>
          <cell r="S91">
            <v>134856947.46000001</v>
          </cell>
          <cell r="T91">
            <v>10189943.5</v>
          </cell>
          <cell r="U91">
            <v>24703622.194292672</v>
          </cell>
          <cell r="V91">
            <v>24703622.194292672</v>
          </cell>
          <cell r="W91">
            <v>25321212.749149989</v>
          </cell>
          <cell r="X91">
            <v>19299655.98</v>
          </cell>
          <cell r="Y91">
            <v>848053.02</v>
          </cell>
          <cell r="Z91">
            <v>1246703.19</v>
          </cell>
          <cell r="AA91">
            <v>116705.41699096997</v>
          </cell>
          <cell r="AB91">
            <v>59707.959999999992</v>
          </cell>
          <cell r="AC91">
            <v>711474.67272356979</v>
          </cell>
          <cell r="AD91">
            <v>59707.959999999992</v>
          </cell>
          <cell r="AE91">
            <v>21570825.566990972</v>
          </cell>
          <cell r="AF91">
            <v>22279449.532800701</v>
          </cell>
          <cell r="AG91">
            <v>3041763.2163492888</v>
          </cell>
          <cell r="AH91">
            <v>-5823977.373650711</v>
          </cell>
          <cell r="AJ91">
            <v>8865740.5899999999</v>
          </cell>
        </row>
        <row r="92">
          <cell r="A92" t="str">
            <v>200700900A</v>
          </cell>
          <cell r="B92" t="str">
            <v>100700630A</v>
          </cell>
          <cell r="C92" t="str">
            <v>100700630H</v>
          </cell>
          <cell r="E92" t="str">
            <v>010</v>
          </cell>
          <cell r="F92" t="str">
            <v>Yes</v>
          </cell>
          <cell r="G92" t="str">
            <v>Private</v>
          </cell>
          <cell r="H92" t="str">
            <v>SAINT FRANCIS HOSPITAL MUSKOGEE INC</v>
          </cell>
          <cell r="I92" t="str">
            <v>300 ROCKEFELLER DRIVE</v>
          </cell>
          <cell r="J92" t="str">
            <v>MUSKOGEE,OK 74401-5075</v>
          </cell>
          <cell r="K92" t="str">
            <v>OK</v>
          </cell>
          <cell r="L92" t="str">
            <v>370025</v>
          </cell>
          <cell r="M92">
            <v>42826</v>
          </cell>
          <cell r="N92">
            <v>42916</v>
          </cell>
          <cell r="P92">
            <v>0.25</v>
          </cell>
          <cell r="Q92">
            <v>0.20563052509101476</v>
          </cell>
          <cell r="S92">
            <v>45394886.050000004</v>
          </cell>
          <cell r="T92">
            <v>3601078.43</v>
          </cell>
          <cell r="U92">
            <v>10305627.727141</v>
          </cell>
          <cell r="V92">
            <v>10305627.727141</v>
          </cell>
          <cell r="W92">
            <v>10370037.900435632</v>
          </cell>
          <cell r="X92">
            <v>5999115.4000000004</v>
          </cell>
          <cell r="Y92">
            <v>189726.96</v>
          </cell>
          <cell r="Z92">
            <v>390638.02</v>
          </cell>
          <cell r="AA92">
            <v>43568.72083718935</v>
          </cell>
          <cell r="AB92">
            <v>0</v>
          </cell>
          <cell r="AC92">
            <v>230561.82377789202</v>
          </cell>
          <cell r="AD92">
            <v>0</v>
          </cell>
          <cell r="AE92">
            <v>6623049.1008371897</v>
          </cell>
          <cell r="AF92">
            <v>6821740.5738623058</v>
          </cell>
          <cell r="AG92">
            <v>3548297.3265733263</v>
          </cell>
          <cell r="AH92">
            <v>1261690.4665733259</v>
          </cell>
          <cell r="AJ92">
            <v>2286606.8600000003</v>
          </cell>
        </row>
        <row r="93">
          <cell r="A93" t="str">
            <v>100700450A</v>
          </cell>
          <cell r="E93" t="str">
            <v>014</v>
          </cell>
          <cell r="F93" t="str">
            <v>Yes</v>
          </cell>
          <cell r="G93" t="str">
            <v>Private</v>
          </cell>
          <cell r="H93" t="str">
            <v>SEILING MUNICIPAL HOSPITAL</v>
          </cell>
          <cell r="I93" t="str">
            <v>NE HWY 60</v>
          </cell>
          <cell r="J93" t="str">
            <v>SEILING,OK 73663-</v>
          </cell>
          <cell r="K93" t="str">
            <v>OK</v>
          </cell>
          <cell r="L93" t="str">
            <v>371332</v>
          </cell>
          <cell r="M93">
            <v>42552</v>
          </cell>
          <cell r="N93">
            <v>42916</v>
          </cell>
          <cell r="O93">
            <v>0</v>
          </cell>
          <cell r="P93">
            <v>1</v>
          </cell>
          <cell r="Q93">
            <v>0.64321287224572199</v>
          </cell>
          <cell r="S93">
            <v>257022.5</v>
          </cell>
          <cell r="T93">
            <v>51416.5</v>
          </cell>
          <cell r="U93">
            <v>198391.93510259825</v>
          </cell>
          <cell r="V93">
            <v>198391.93510259825</v>
          </cell>
          <cell r="W93">
            <v>203351.73348016321</v>
          </cell>
          <cell r="X93">
            <v>49872.78</v>
          </cell>
          <cell r="Y93">
            <v>2457.14</v>
          </cell>
          <cell r="Z93">
            <v>309.29000000000002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52639.21</v>
          </cell>
          <cell r="AF93">
            <v>54218.386299999998</v>
          </cell>
          <cell r="AG93">
            <v>149133.3471801632</v>
          </cell>
          <cell r="AH93">
            <v>47398.847180163197</v>
          </cell>
          <cell r="AJ93">
            <v>101734.5</v>
          </cell>
        </row>
        <row r="94">
          <cell r="A94" t="str">
            <v>200196450C</v>
          </cell>
          <cell r="E94" t="str">
            <v>010</v>
          </cell>
          <cell r="F94" t="str">
            <v>Yes</v>
          </cell>
          <cell r="G94" t="str">
            <v>Private</v>
          </cell>
          <cell r="H94" t="str">
            <v>SEMINOLE HMA LLC</v>
          </cell>
          <cell r="I94" t="str">
            <v>2401 WRANGLER BLVD</v>
          </cell>
          <cell r="J94" t="str">
            <v>SEMINOLE,OK 74868-1917</v>
          </cell>
          <cell r="K94" t="str">
            <v>OK</v>
          </cell>
          <cell r="L94" t="str">
            <v>370229</v>
          </cell>
          <cell r="M94">
            <v>42461</v>
          </cell>
          <cell r="N94">
            <v>42825</v>
          </cell>
          <cell r="O94">
            <v>0.25</v>
          </cell>
          <cell r="P94">
            <v>1</v>
          </cell>
          <cell r="Q94">
            <v>0.17291161929681026</v>
          </cell>
          <cell r="S94">
            <v>8586054.3599999994</v>
          </cell>
          <cell r="T94">
            <v>659286.80000000005</v>
          </cell>
          <cell r="U94">
            <v>1644399.5612655384</v>
          </cell>
          <cell r="V94">
            <v>1653443.7588524988</v>
          </cell>
          <cell r="W94">
            <v>1694779.8528238114</v>
          </cell>
          <cell r="X94">
            <v>1267721.68</v>
          </cell>
          <cell r="Y94">
            <v>40189.32</v>
          </cell>
          <cell r="Z94">
            <v>71762.14</v>
          </cell>
          <cell r="AA94">
            <v>3593.7742294904347</v>
          </cell>
          <cell r="AB94">
            <v>0</v>
          </cell>
          <cell r="AC94">
            <v>45772.650338488245</v>
          </cell>
          <cell r="AD94">
            <v>0</v>
          </cell>
          <cell r="AE94">
            <v>1383266.9142294903</v>
          </cell>
          <cell r="AF94">
            <v>1424764.9216563751</v>
          </cell>
          <cell r="AG94">
            <v>270014.9311674363</v>
          </cell>
          <cell r="AH94">
            <v>-311779.60883256374</v>
          </cell>
          <cell r="AJ94">
            <v>581794.54</v>
          </cell>
        </row>
        <row r="95">
          <cell r="A95" t="str">
            <v>100697950B</v>
          </cell>
          <cell r="B95" t="str">
            <v>100697950I</v>
          </cell>
          <cell r="C95" t="str">
            <v>100697950F</v>
          </cell>
          <cell r="E95" t="str">
            <v>010</v>
          </cell>
          <cell r="F95" t="str">
            <v>Yes</v>
          </cell>
          <cell r="G95" t="str">
            <v>Private</v>
          </cell>
          <cell r="H95" t="str">
            <v>SOUTHWESTERN MEDICAL CENTER</v>
          </cell>
          <cell r="I95" t="str">
            <v>5602 SW LEE BLVD</v>
          </cell>
          <cell r="J95" t="str">
            <v>LAWTON,OK 73505-9635</v>
          </cell>
          <cell r="K95" t="str">
            <v>OK</v>
          </cell>
          <cell r="L95" t="str">
            <v>370097</v>
          </cell>
          <cell r="M95">
            <v>42675</v>
          </cell>
          <cell r="N95">
            <v>43039</v>
          </cell>
          <cell r="O95">
            <v>0</v>
          </cell>
          <cell r="P95">
            <v>0.66666666666666663</v>
          </cell>
          <cell r="Q95">
            <v>0.12460571659786503</v>
          </cell>
          <cell r="S95">
            <v>22734925.609999999</v>
          </cell>
          <cell r="T95">
            <v>1682141.71</v>
          </cell>
          <cell r="U95">
            <v>3123469.3829176174</v>
          </cell>
          <cell r="V95">
            <v>3123469.3829176174</v>
          </cell>
          <cell r="W95">
            <v>3175527.2059662445</v>
          </cell>
          <cell r="X95">
            <v>2157175.41</v>
          </cell>
          <cell r="Y95">
            <v>57419.37</v>
          </cell>
          <cell r="Z95">
            <v>255054.51</v>
          </cell>
          <cell r="AA95">
            <v>12666.963855620164</v>
          </cell>
          <cell r="AB95">
            <v>0</v>
          </cell>
          <cell r="AC95">
            <v>80963.212290705866</v>
          </cell>
          <cell r="AD95">
            <v>0</v>
          </cell>
          <cell r="AE95">
            <v>2482316.25385562</v>
          </cell>
          <cell r="AF95">
            <v>2556785.7414712887</v>
          </cell>
          <cell r="AG95">
            <v>618741.46449495573</v>
          </cell>
          <cell r="AH95">
            <v>-711966.8155050443</v>
          </cell>
          <cell r="AJ95">
            <v>1330708.28</v>
          </cell>
        </row>
        <row r="96">
          <cell r="A96" t="str">
            <v>100699540A</v>
          </cell>
          <cell r="B96" t="str">
            <v>100699540T</v>
          </cell>
          <cell r="C96" t="str">
            <v>100699540H</v>
          </cell>
          <cell r="E96" t="str">
            <v>010</v>
          </cell>
          <cell r="F96" t="str">
            <v>Yes</v>
          </cell>
          <cell r="G96" t="str">
            <v>Private</v>
          </cell>
          <cell r="H96" t="str">
            <v>ST ANTHONY HSP</v>
          </cell>
          <cell r="I96" t="str">
            <v>1000 N LEE AVE</v>
          </cell>
          <cell r="J96" t="str">
            <v>OKLAHOMA CITY,OK 73102-1036</v>
          </cell>
          <cell r="K96" t="str">
            <v>OK</v>
          </cell>
          <cell r="L96" t="str">
            <v>370037</v>
          </cell>
          <cell r="M96">
            <v>42736</v>
          </cell>
          <cell r="N96">
            <v>43100</v>
          </cell>
          <cell r="O96">
            <v>0</v>
          </cell>
          <cell r="P96">
            <v>0.5</v>
          </cell>
          <cell r="Q96">
            <v>0.13749739409171141</v>
          </cell>
          <cell r="S96">
            <v>119832131.58000001</v>
          </cell>
          <cell r="T96">
            <v>4947611.99</v>
          </cell>
          <cell r="U96">
            <v>17559747.194035847</v>
          </cell>
          <cell r="V96">
            <v>17559747.194035847</v>
          </cell>
          <cell r="W96">
            <v>17779244.033961296</v>
          </cell>
          <cell r="X96">
            <v>10951933.720000001</v>
          </cell>
          <cell r="Y96">
            <v>202701.93</v>
          </cell>
          <cell r="Z96">
            <v>872703.29</v>
          </cell>
          <cell r="AA96">
            <v>185919.10295597769</v>
          </cell>
          <cell r="AB96">
            <v>0</v>
          </cell>
          <cell r="AC96">
            <v>402857.61772886361</v>
          </cell>
          <cell r="AD96">
            <v>0</v>
          </cell>
          <cell r="AE96">
            <v>12213258.04295598</v>
          </cell>
          <cell r="AF96">
            <v>12579655.78424466</v>
          </cell>
          <cell r="AG96">
            <v>5199588.2497166358</v>
          </cell>
          <cell r="AH96">
            <v>9516.8797166356817</v>
          </cell>
          <cell r="AJ96">
            <v>5190071.37</v>
          </cell>
        </row>
        <row r="97">
          <cell r="A97" t="str">
            <v>200310990A</v>
          </cell>
          <cell r="E97" t="str">
            <v>010</v>
          </cell>
          <cell r="F97" t="str">
            <v>Yes</v>
          </cell>
          <cell r="G97" t="str">
            <v>Private</v>
          </cell>
          <cell r="H97" t="str">
            <v>ST JOHN BROKEN ARROW, INC</v>
          </cell>
          <cell r="I97" t="str">
            <v>1000 W BOISE CIRCLE</v>
          </cell>
          <cell r="J97" t="str">
            <v>BROKEN ARROW,OK 74012-4900</v>
          </cell>
          <cell r="K97" t="str">
            <v>OK</v>
          </cell>
          <cell r="L97" t="str">
            <v>370235</v>
          </cell>
          <cell r="M97">
            <v>42370</v>
          </cell>
          <cell r="N97">
            <v>42735</v>
          </cell>
          <cell r="O97">
            <v>0.5</v>
          </cell>
          <cell r="P97">
            <v>1</v>
          </cell>
          <cell r="Q97">
            <v>0.20181344220197073</v>
          </cell>
          <cell r="S97">
            <v>14180019.970000001</v>
          </cell>
          <cell r="T97">
            <v>418128.76</v>
          </cell>
          <cell r="U97">
            <v>3016271.6889594649</v>
          </cell>
          <cell r="V97">
            <v>3049450.6775380191</v>
          </cell>
          <cell r="W97">
            <v>3125686.9444764694</v>
          </cell>
          <cell r="X97">
            <v>1839708.5</v>
          </cell>
          <cell r="Y97">
            <v>45496.75</v>
          </cell>
          <cell r="Z97">
            <v>248694.95</v>
          </cell>
          <cell r="AA97">
            <v>5257.5985050728332</v>
          </cell>
          <cell r="AB97">
            <v>0</v>
          </cell>
          <cell r="AC97">
            <v>70169.0439818374</v>
          </cell>
          <cell r="AD97">
            <v>0</v>
          </cell>
          <cell r="AE97">
            <v>2139157.7985050729</v>
          </cell>
          <cell r="AF97">
            <v>2203332.5324602253</v>
          </cell>
          <cell r="AG97">
            <v>922354.41201624414</v>
          </cell>
          <cell r="AH97">
            <v>-55633.547983755823</v>
          </cell>
          <cell r="AJ97">
            <v>977987.96</v>
          </cell>
        </row>
        <row r="98">
          <cell r="A98" t="str">
            <v>100699400A</v>
          </cell>
          <cell r="E98" t="str">
            <v>010</v>
          </cell>
          <cell r="F98" t="str">
            <v>Yes</v>
          </cell>
          <cell r="G98" t="str">
            <v>Private</v>
          </cell>
          <cell r="H98" t="str">
            <v>ST JOHN MED CTR</v>
          </cell>
          <cell r="I98" t="str">
            <v>1923 S UTICA AVENUE</v>
          </cell>
          <cell r="J98" t="str">
            <v>TULSA,OK 74104-6520</v>
          </cell>
          <cell r="K98" t="str">
            <v>OK</v>
          </cell>
          <cell r="L98" t="str">
            <v>370114</v>
          </cell>
          <cell r="M98">
            <v>42644</v>
          </cell>
          <cell r="N98">
            <v>43008</v>
          </cell>
          <cell r="O98">
            <v>0</v>
          </cell>
          <cell r="P98">
            <v>0.75</v>
          </cell>
          <cell r="Q98">
            <v>0.21722240554421413</v>
          </cell>
          <cell r="S98">
            <v>44403272.280000001</v>
          </cell>
          <cell r="T98">
            <v>2548083.81</v>
          </cell>
          <cell r="U98">
            <v>10401898.207905926</v>
          </cell>
          <cell r="V98">
            <v>10401898.207905926</v>
          </cell>
          <cell r="W98">
            <v>10596933.799304161</v>
          </cell>
          <cell r="X98">
            <v>5448911.5499999998</v>
          </cell>
          <cell r="Y98">
            <v>267643.88</v>
          </cell>
          <cell r="Z98">
            <v>399519.54</v>
          </cell>
          <cell r="AA98">
            <v>59496.425998208768</v>
          </cell>
          <cell r="AB98">
            <v>0</v>
          </cell>
          <cell r="AC98">
            <v>203011.69447313721</v>
          </cell>
          <cell r="AD98">
            <v>0</v>
          </cell>
          <cell r="AE98">
            <v>6175571.3959982088</v>
          </cell>
          <cell r="AF98">
            <v>6360838.5378781548</v>
          </cell>
          <cell r="AG98">
            <v>4236095.2614260064</v>
          </cell>
          <cell r="AH98">
            <v>1312222.531426006</v>
          </cell>
          <cell r="AJ98">
            <v>2923872.7300000004</v>
          </cell>
        </row>
        <row r="99">
          <cell r="A99" t="str">
            <v>200106410A</v>
          </cell>
          <cell r="E99" t="str">
            <v>010</v>
          </cell>
          <cell r="F99" t="str">
            <v>Yes</v>
          </cell>
          <cell r="G99" t="str">
            <v>Private</v>
          </cell>
          <cell r="H99" t="str">
            <v>ST JOHN OWASSO</v>
          </cell>
          <cell r="I99" t="str">
            <v>12451 E 100TH ST NORTH</v>
          </cell>
          <cell r="J99" t="str">
            <v>OWASSO,OK 74055-4600</v>
          </cell>
          <cell r="K99" t="str">
            <v>OK</v>
          </cell>
          <cell r="L99" t="str">
            <v>370227</v>
          </cell>
          <cell r="M99">
            <v>42370</v>
          </cell>
          <cell r="N99">
            <v>42735</v>
          </cell>
          <cell r="O99">
            <v>0.5</v>
          </cell>
          <cell r="P99">
            <v>1</v>
          </cell>
          <cell r="Q99">
            <v>0.19957093438686918</v>
          </cell>
          <cell r="S99">
            <v>9455717.2100000009</v>
          </cell>
          <cell r="T99">
            <v>498786.18</v>
          </cell>
          <cell r="U99">
            <v>2036459.721035884</v>
          </cell>
          <cell r="V99">
            <v>2058860.7779672786</v>
          </cell>
          <cell r="W99">
            <v>2110332.2974164607</v>
          </cell>
          <cell r="X99">
            <v>1246678.55</v>
          </cell>
          <cell r="Y99">
            <v>59170.81</v>
          </cell>
          <cell r="Z99">
            <v>205808.62</v>
          </cell>
          <cell r="AA99">
            <v>8542.7797159307484</v>
          </cell>
          <cell r="AB99">
            <v>0</v>
          </cell>
          <cell r="AC99">
            <v>49830.178136327013</v>
          </cell>
          <cell r="AD99">
            <v>0</v>
          </cell>
          <cell r="AE99">
            <v>1520200.7597159308</v>
          </cell>
          <cell r="AF99">
            <v>1565806.7825074086</v>
          </cell>
          <cell r="AG99">
            <v>544525.51490905206</v>
          </cell>
          <cell r="AH99">
            <v>-138402.73509094794</v>
          </cell>
          <cell r="AJ99">
            <v>682928.25</v>
          </cell>
        </row>
        <row r="100">
          <cell r="A100" t="str">
            <v>100699550A</v>
          </cell>
          <cell r="E100" t="str">
            <v>014</v>
          </cell>
          <cell r="F100" t="str">
            <v>No</v>
          </cell>
          <cell r="G100" t="str">
            <v>Private</v>
          </cell>
          <cell r="H100" t="str">
            <v>ST JOHN SAPULPA INC</v>
          </cell>
          <cell r="I100" t="str">
            <v>1004 E BRYAN</v>
          </cell>
          <cell r="J100" t="str">
            <v>SAPULPA,OK 74066-4513</v>
          </cell>
          <cell r="K100" t="str">
            <v>OK</v>
          </cell>
          <cell r="L100" t="str">
            <v>371312</v>
          </cell>
          <cell r="M100">
            <v>42644</v>
          </cell>
          <cell r="N100">
            <v>43008</v>
          </cell>
          <cell r="O100">
            <v>0</v>
          </cell>
          <cell r="P100">
            <v>0.75</v>
          </cell>
          <cell r="Q100">
            <v>0.19920687030751827</v>
          </cell>
          <cell r="S100">
            <v>13022219.630000001</v>
          </cell>
          <cell r="T100">
            <v>290509.53000000003</v>
          </cell>
          <cell r="U100">
            <v>2651987.1112152366</v>
          </cell>
          <cell r="V100">
            <v>2651987.1112152366</v>
          </cell>
          <cell r="W100">
            <v>2701711.8695505224</v>
          </cell>
          <cell r="X100">
            <v>1552267.03</v>
          </cell>
          <cell r="Y100">
            <v>26081.99</v>
          </cell>
          <cell r="Z100">
            <v>113294.14</v>
          </cell>
          <cell r="AA100">
            <v>9680.0643780612409</v>
          </cell>
          <cell r="AB100">
            <v>0</v>
          </cell>
          <cell r="AC100">
            <v>0</v>
          </cell>
          <cell r="AD100">
            <v>0</v>
          </cell>
          <cell r="AE100">
            <v>1701323.2243780612</v>
          </cell>
          <cell r="AF100">
            <v>1752362.921109403</v>
          </cell>
          <cell r="AG100">
            <v>949348.9484411194</v>
          </cell>
          <cell r="AH100">
            <v>-456213.0515588806</v>
          </cell>
          <cell r="AJ100">
            <v>1405562</v>
          </cell>
        </row>
        <row r="101">
          <cell r="A101" t="str">
            <v>100690020A</v>
          </cell>
          <cell r="E101" t="str">
            <v>010</v>
          </cell>
          <cell r="F101" t="str">
            <v>Yes</v>
          </cell>
          <cell r="G101" t="str">
            <v>Private</v>
          </cell>
          <cell r="H101" t="str">
            <v>ST MARY'S REGIONAL CTR</v>
          </cell>
          <cell r="I101" t="str">
            <v>305 S 5TH STREET</v>
          </cell>
          <cell r="J101" t="str">
            <v>ENID,OK 73701-</v>
          </cell>
          <cell r="K101" t="str">
            <v>OK</v>
          </cell>
          <cell r="L101" t="str">
            <v>370026</v>
          </cell>
          <cell r="M101">
            <v>42370</v>
          </cell>
          <cell r="N101">
            <v>42735</v>
          </cell>
          <cell r="O101">
            <v>0.5</v>
          </cell>
          <cell r="P101">
            <v>1</v>
          </cell>
          <cell r="Q101">
            <v>0.13837536185843902</v>
          </cell>
          <cell r="S101">
            <v>12643331.390000001</v>
          </cell>
          <cell r="T101">
            <v>1174611.25</v>
          </cell>
          <cell r="U101">
            <v>1956952.8416358051</v>
          </cell>
          <cell r="V101">
            <v>1978479.322893799</v>
          </cell>
          <cell r="W101">
            <v>2027941.305966144</v>
          </cell>
          <cell r="X101">
            <v>1288663.3600000001</v>
          </cell>
          <cell r="Y101">
            <v>45237.62</v>
          </cell>
          <cell r="Z101">
            <v>34553.449999999997</v>
          </cell>
          <cell r="AA101">
            <v>5377.3006724650822</v>
          </cell>
          <cell r="AB101">
            <v>0</v>
          </cell>
          <cell r="AC101">
            <v>44890.028686650701</v>
          </cell>
          <cell r="AD101">
            <v>0</v>
          </cell>
          <cell r="AE101">
            <v>1373831.7306724652</v>
          </cell>
          <cell r="AF101">
            <v>1415046.6825926392</v>
          </cell>
          <cell r="AG101">
            <v>612894.62337350473</v>
          </cell>
          <cell r="AH101">
            <v>5941.403373504756</v>
          </cell>
          <cell r="AJ101">
            <v>606953.22</v>
          </cell>
        </row>
        <row r="102">
          <cell r="A102" t="str">
            <v>200125010B</v>
          </cell>
          <cell r="E102" t="str">
            <v>014</v>
          </cell>
          <cell r="F102" t="str">
            <v>No</v>
          </cell>
          <cell r="G102" t="str">
            <v>Private</v>
          </cell>
          <cell r="H102" t="str">
            <v>STROUD REGIONAL MEDICAL CENTER</v>
          </cell>
          <cell r="I102" t="str">
            <v>2308 W HIGHWAY 66</v>
          </cell>
          <cell r="J102" t="str">
            <v>STROUD,OK 74079-</v>
          </cell>
          <cell r="K102" t="str">
            <v>OK</v>
          </cell>
          <cell r="L102" t="str">
            <v>371316</v>
          </cell>
          <cell r="M102">
            <v>42644</v>
          </cell>
          <cell r="N102">
            <v>43008</v>
          </cell>
          <cell r="O102">
            <v>0</v>
          </cell>
          <cell r="P102">
            <v>0.75</v>
          </cell>
          <cell r="Q102">
            <v>1.0433070740316459</v>
          </cell>
          <cell r="S102">
            <v>1535076.43</v>
          </cell>
          <cell r="T102">
            <v>84920.37</v>
          </cell>
          <cell r="U102">
            <v>1690154.1213486292</v>
          </cell>
          <cell r="V102">
            <v>1690154.1213486292</v>
          </cell>
          <cell r="W102">
            <v>1721844.5111239161</v>
          </cell>
          <cell r="X102">
            <v>254462.01</v>
          </cell>
          <cell r="Y102">
            <v>5169.7</v>
          </cell>
          <cell r="Z102">
            <v>7525.09</v>
          </cell>
          <cell r="AA102">
            <v>2113.2023938873017</v>
          </cell>
          <cell r="AB102">
            <v>0</v>
          </cell>
          <cell r="AC102">
            <v>0</v>
          </cell>
          <cell r="AD102">
            <v>0</v>
          </cell>
          <cell r="AE102">
            <v>269270.00239388732</v>
          </cell>
          <cell r="AF102">
            <v>277348.10246570397</v>
          </cell>
          <cell r="AG102">
            <v>1444496.4086582121</v>
          </cell>
          <cell r="AH102">
            <v>-288930.09134178795</v>
          </cell>
          <cell r="AJ102">
            <v>1733426.5</v>
          </cell>
        </row>
        <row r="103">
          <cell r="A103" t="str">
            <v>200292720A</v>
          </cell>
          <cell r="E103" t="str">
            <v>010</v>
          </cell>
          <cell r="F103" t="str">
            <v>Yes</v>
          </cell>
          <cell r="G103" t="str">
            <v>Private</v>
          </cell>
          <cell r="H103" t="str">
            <v>SUMMIT MEDICAL CENTER, LLC</v>
          </cell>
          <cell r="I103" t="str">
            <v>1800 S RENAISSANCE BLVD</v>
          </cell>
          <cell r="J103" t="str">
            <v>EDMOND,OK 73013-3023</v>
          </cell>
          <cell r="K103" t="str">
            <v>OK</v>
          </cell>
          <cell r="L103" t="str">
            <v>370225</v>
          </cell>
          <cell r="M103">
            <v>42370</v>
          </cell>
          <cell r="N103">
            <v>42735</v>
          </cell>
          <cell r="O103">
            <v>0.5</v>
          </cell>
          <cell r="P103">
            <v>1</v>
          </cell>
          <cell r="Q103">
            <v>9.7857977101098226E-2</v>
          </cell>
          <cell r="S103">
            <v>56746529.710000001</v>
          </cell>
          <cell r="T103">
            <v>2296021.9300000002</v>
          </cell>
          <cell r="U103">
            <v>5777784.6663775295</v>
          </cell>
          <cell r="V103">
            <v>5841340.2977076825</v>
          </cell>
          <cell r="W103">
            <v>5987373.8051503748</v>
          </cell>
          <cell r="X103">
            <v>4453935.99</v>
          </cell>
          <cell r="Y103">
            <v>187834.31</v>
          </cell>
          <cell r="Z103">
            <v>718771.94</v>
          </cell>
          <cell r="AA103">
            <v>46225.981029804796</v>
          </cell>
          <cell r="AB103">
            <v>0</v>
          </cell>
          <cell r="AC103">
            <v>0</v>
          </cell>
          <cell r="AD103">
            <v>0</v>
          </cell>
          <cell r="AE103">
            <v>5406768.221029805</v>
          </cell>
          <cell r="AF103">
            <v>5568971.2676606989</v>
          </cell>
          <cell r="AG103">
            <v>418402.53748967592</v>
          </cell>
          <cell r="AH103">
            <v>418402.53748967592</v>
          </cell>
          <cell r="AJ103">
            <v>0</v>
          </cell>
        </row>
        <row r="104">
          <cell r="A104" t="str">
            <v>200125200B</v>
          </cell>
          <cell r="E104" t="str">
            <v>014</v>
          </cell>
          <cell r="F104" t="str">
            <v>No</v>
          </cell>
          <cell r="G104" t="str">
            <v>Private</v>
          </cell>
          <cell r="H104" t="str">
            <v>THE PHYSICIANS HOSPITAL IN ANADARKO</v>
          </cell>
          <cell r="I104" t="str">
            <v>1002 E CENTRAL BLVD</v>
          </cell>
          <cell r="J104" t="str">
            <v>ANADARKO,OK 73005-</v>
          </cell>
          <cell r="K104" t="str">
            <v>OK</v>
          </cell>
          <cell r="L104" t="str">
            <v>371314</v>
          </cell>
          <cell r="M104">
            <v>42644</v>
          </cell>
          <cell r="N104">
            <v>43008</v>
          </cell>
          <cell r="O104">
            <v>0</v>
          </cell>
          <cell r="P104">
            <v>0.75</v>
          </cell>
          <cell r="Q104">
            <v>0.88251654823584658</v>
          </cell>
          <cell r="S104">
            <v>3256463.61</v>
          </cell>
          <cell r="T104">
            <v>83661.740000000005</v>
          </cell>
          <cell r="U104">
            <v>2947715.894557049</v>
          </cell>
          <cell r="V104">
            <v>2947715.894557049</v>
          </cell>
          <cell r="W104">
            <v>3002985.5675799935</v>
          </cell>
          <cell r="X104">
            <v>454004.05</v>
          </cell>
          <cell r="Y104">
            <v>5115.46</v>
          </cell>
          <cell r="Z104">
            <v>33418.81</v>
          </cell>
          <cell r="AA104">
            <v>2176.353414809882</v>
          </cell>
          <cell r="AB104">
            <v>0</v>
          </cell>
          <cell r="AC104">
            <v>0</v>
          </cell>
          <cell r="AD104">
            <v>0</v>
          </cell>
          <cell r="AE104">
            <v>494714.67341480986</v>
          </cell>
          <cell r="AF104">
            <v>509556.11361725419</v>
          </cell>
          <cell r="AG104">
            <v>2493429.4539627396</v>
          </cell>
          <cell r="AH104">
            <v>-398835.54603726044</v>
          </cell>
          <cell r="AJ104">
            <v>2892265</v>
          </cell>
        </row>
        <row r="105">
          <cell r="A105" t="str">
            <v>100740840B</v>
          </cell>
          <cell r="E105" t="str">
            <v>010</v>
          </cell>
          <cell r="F105" t="str">
            <v>Yes</v>
          </cell>
          <cell r="G105" t="str">
            <v>Private</v>
          </cell>
          <cell r="H105" t="str">
            <v>UNITY HEALTH CENTER</v>
          </cell>
          <cell r="I105" t="str">
            <v>1102 W MACARTHUR</v>
          </cell>
          <cell r="J105" t="str">
            <v>SHAWNEE,OK 74804-1743</v>
          </cell>
          <cell r="K105" t="str">
            <v>OK</v>
          </cell>
          <cell r="L105" t="str">
            <v>370149</v>
          </cell>
          <cell r="M105">
            <v>42370</v>
          </cell>
          <cell r="N105">
            <v>42735</v>
          </cell>
          <cell r="O105">
            <v>0.5</v>
          </cell>
          <cell r="P105">
            <v>1</v>
          </cell>
          <cell r="Q105">
            <v>0.19000149256318363</v>
          </cell>
          <cell r="S105">
            <v>21571426.059999999</v>
          </cell>
          <cell r="T105">
            <v>793101.32</v>
          </cell>
          <cell r="U105">
            <v>4381530.2255175933</v>
          </cell>
          <cell r="V105">
            <v>4429727.0579982866</v>
          </cell>
          <cell r="W105">
            <v>4540470.2344482439</v>
          </cell>
          <cell r="X105">
            <v>3735033.16</v>
          </cell>
          <cell r="Y105">
            <v>67913.429999999993</v>
          </cell>
          <cell r="Z105">
            <v>272285.52</v>
          </cell>
          <cell r="AA105">
            <v>30306.615339776185</v>
          </cell>
          <cell r="AB105">
            <v>0</v>
          </cell>
          <cell r="AC105">
            <v>132236.64284740621</v>
          </cell>
          <cell r="AD105">
            <v>0</v>
          </cell>
          <cell r="AE105">
            <v>4105538.7253397764</v>
          </cell>
          <cell r="AF105">
            <v>4228704.8870999701</v>
          </cell>
          <cell r="AG105">
            <v>311765.34734827373</v>
          </cell>
          <cell r="AH105">
            <v>-1654862.3526517265</v>
          </cell>
          <cell r="AJ105">
            <v>1966627.7000000002</v>
          </cell>
        </row>
        <row r="106">
          <cell r="A106" t="str">
            <v>200019120A</v>
          </cell>
          <cell r="E106" t="str">
            <v>010</v>
          </cell>
          <cell r="F106" t="str">
            <v>Yes</v>
          </cell>
          <cell r="G106" t="str">
            <v>Private</v>
          </cell>
          <cell r="H106" t="str">
            <v>WOODWARD HEALTH SYSTEM LLC</v>
          </cell>
          <cell r="I106" t="str">
            <v>900 17TH ST</v>
          </cell>
          <cell r="J106" t="str">
            <v>WOODWARD,OK 73801-2448</v>
          </cell>
          <cell r="K106" t="str">
            <v>OK</v>
          </cell>
          <cell r="L106" t="str">
            <v>370002</v>
          </cell>
          <cell r="M106">
            <v>42522</v>
          </cell>
          <cell r="N106">
            <v>42886</v>
          </cell>
          <cell r="O106">
            <v>8.3333333333333329E-2</v>
          </cell>
          <cell r="P106">
            <v>1</v>
          </cell>
          <cell r="Q106">
            <v>0.14410776025628186</v>
          </cell>
          <cell r="S106">
            <v>12825328.85</v>
          </cell>
          <cell r="T106">
            <v>1487457.47</v>
          </cell>
          <cell r="U106">
            <v>2110506.9228399387</v>
          </cell>
          <cell r="V106">
            <v>2114376.1855318118</v>
          </cell>
          <cell r="W106">
            <v>2167235.5901701069</v>
          </cell>
          <cell r="X106">
            <v>962528.17</v>
          </cell>
          <cell r="Y106">
            <v>58662.6</v>
          </cell>
          <cell r="Z106">
            <v>428604.86</v>
          </cell>
          <cell r="AA106">
            <v>30732.156504115665</v>
          </cell>
          <cell r="AB106">
            <v>0</v>
          </cell>
          <cell r="AC106">
            <v>47923.343237988076</v>
          </cell>
          <cell r="AD106">
            <v>0</v>
          </cell>
          <cell r="AE106">
            <v>1480527.7865041154</v>
          </cell>
          <cell r="AF106">
            <v>1524943.6200992391</v>
          </cell>
          <cell r="AG106">
            <v>642291.9700708678</v>
          </cell>
          <cell r="AH106">
            <v>-49059.809929132229</v>
          </cell>
          <cell r="AJ106">
            <v>691351.78</v>
          </cell>
        </row>
        <row r="107">
          <cell r="A107" t="str">
            <v>200028650A</v>
          </cell>
          <cell r="E107" t="str">
            <v>012</v>
          </cell>
          <cell r="F107" t="str">
            <v>No</v>
          </cell>
          <cell r="G107" t="str">
            <v>Private Rehabilitation</v>
          </cell>
          <cell r="H107" t="str">
            <v>VALIR REHABILITATION HOSPITAL OF OKC</v>
          </cell>
          <cell r="I107" t="str">
            <v>700 NW 7TH ST</v>
          </cell>
          <cell r="J107" t="str">
            <v>OKLAHOMA CITY,OK 73102-</v>
          </cell>
          <cell r="K107" t="str">
            <v>OK</v>
          </cell>
          <cell r="L107" t="str">
            <v>373025</v>
          </cell>
          <cell r="M107">
            <v>42370</v>
          </cell>
          <cell r="N107">
            <v>42735</v>
          </cell>
          <cell r="O107">
            <v>0.5</v>
          </cell>
          <cell r="P107">
            <v>1</v>
          </cell>
          <cell r="Q107">
            <v>0.46586850307231337</v>
          </cell>
          <cell r="S107">
            <v>20028.939999999999</v>
          </cell>
          <cell r="T107">
            <v>0</v>
          </cell>
          <cell r="U107">
            <v>9468.621399859976</v>
          </cell>
          <cell r="V107">
            <v>9572.7762352584359</v>
          </cell>
          <cell r="W107">
            <v>9812.0956411398965</v>
          </cell>
          <cell r="X107">
            <v>4263.25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137.76910393479713</v>
          </cell>
          <cell r="AD107">
            <v>0</v>
          </cell>
          <cell r="AE107">
            <v>4263.25</v>
          </cell>
          <cell r="AF107">
            <v>4391.1475</v>
          </cell>
          <cell r="AG107">
            <v>5420.9481411398965</v>
          </cell>
          <cell r="AH107">
            <v>3764.4681411398965</v>
          </cell>
          <cell r="AJ107">
            <v>1656.48</v>
          </cell>
        </row>
        <row r="108">
          <cell r="A108" t="str">
            <v>100746230B</v>
          </cell>
          <cell r="E108" t="str">
            <v>010</v>
          </cell>
          <cell r="F108" t="str">
            <v>Yes</v>
          </cell>
          <cell r="G108" t="str">
            <v>Private - Sp</v>
          </cell>
          <cell r="H108" t="str">
            <v>COMMUNITY HOSPITAL</v>
          </cell>
          <cell r="I108" t="str">
            <v>3100 SW 89TH ST</v>
          </cell>
          <cell r="J108" t="str">
            <v>OKLAHOMA CITY,OK 73159-7900</v>
          </cell>
          <cell r="K108" t="str">
            <v>OK</v>
          </cell>
          <cell r="L108" t="str">
            <v>370203</v>
          </cell>
          <cell r="M108">
            <v>42736</v>
          </cell>
          <cell r="N108">
            <v>43100</v>
          </cell>
          <cell r="O108">
            <v>0</v>
          </cell>
          <cell r="P108">
            <v>0.5</v>
          </cell>
          <cell r="Q108">
            <v>0.16048802039878199</v>
          </cell>
          <cell r="S108">
            <v>12846297.32</v>
          </cell>
          <cell r="T108">
            <v>783396.24</v>
          </cell>
          <cell r="U108">
            <v>2187402.5380864274</v>
          </cell>
          <cell r="V108">
            <v>2187402.5380864274</v>
          </cell>
          <cell r="W108">
            <v>2214745.0698125078</v>
          </cell>
          <cell r="X108">
            <v>1336997.02</v>
          </cell>
          <cell r="Y108">
            <v>52904.97</v>
          </cell>
          <cell r="Z108">
            <v>144244.29999999999</v>
          </cell>
          <cell r="AA108">
            <v>7678.1513486370141</v>
          </cell>
          <cell r="AB108">
            <v>0</v>
          </cell>
          <cell r="AC108">
            <v>0</v>
          </cell>
          <cell r="AD108">
            <v>0</v>
          </cell>
          <cell r="AE108">
            <v>1541824.441348637</v>
          </cell>
          <cell r="AF108">
            <v>1588079.1745890961</v>
          </cell>
          <cell r="AG108">
            <v>626665.89522341173</v>
          </cell>
          <cell r="AH108">
            <v>626665.89522341173</v>
          </cell>
          <cell r="AJ108">
            <v>0</v>
          </cell>
        </row>
        <row r="109">
          <cell r="A109" t="str">
            <v>100745350B</v>
          </cell>
          <cell r="E109" t="str">
            <v>010</v>
          </cell>
          <cell r="F109" t="str">
            <v>Yes</v>
          </cell>
          <cell r="G109" t="str">
            <v>Private - Sp</v>
          </cell>
          <cell r="H109" t="str">
            <v>LAKESIDE WOMENS CENTER OF</v>
          </cell>
          <cell r="I109" t="str">
            <v>11200 N PORTLAND AVE</v>
          </cell>
          <cell r="J109" t="str">
            <v>OKLAHOMA CITY,OK 73120-</v>
          </cell>
          <cell r="K109" t="str">
            <v>OK</v>
          </cell>
          <cell r="L109" t="str">
            <v>370199</v>
          </cell>
          <cell r="M109">
            <v>42552</v>
          </cell>
          <cell r="N109">
            <v>42916</v>
          </cell>
          <cell r="O109">
            <v>0</v>
          </cell>
          <cell r="P109">
            <v>1</v>
          </cell>
          <cell r="Q109">
            <v>0.17633513420821686</v>
          </cell>
          <cell r="S109">
            <v>956417.89</v>
          </cell>
          <cell r="T109">
            <v>108067</v>
          </cell>
          <cell r="U109">
            <v>187706.085940769</v>
          </cell>
          <cell r="V109">
            <v>187706.085940769</v>
          </cell>
          <cell r="W109">
            <v>192398.73808928824</v>
          </cell>
          <cell r="X109">
            <v>121657.5</v>
          </cell>
          <cell r="Y109">
            <v>12201</v>
          </cell>
          <cell r="Z109">
            <v>16430.37</v>
          </cell>
          <cell r="AA109">
            <v>2871.3038987151531</v>
          </cell>
          <cell r="AB109">
            <v>0</v>
          </cell>
          <cell r="AC109">
            <v>0</v>
          </cell>
          <cell r="AD109">
            <v>0</v>
          </cell>
          <cell r="AE109">
            <v>153160.17389871515</v>
          </cell>
          <cell r="AF109">
            <v>157754.9791156766</v>
          </cell>
          <cell r="AG109">
            <v>34643.758973611635</v>
          </cell>
          <cell r="AH109">
            <v>34643.758973611635</v>
          </cell>
          <cell r="AJ109">
            <v>0</v>
          </cell>
        </row>
        <row r="110">
          <cell r="A110" t="str">
            <v>200069370A</v>
          </cell>
          <cell r="E110" t="str">
            <v>010</v>
          </cell>
          <cell r="F110" t="str">
            <v>Yes</v>
          </cell>
          <cell r="G110" t="str">
            <v>Private - Sp</v>
          </cell>
          <cell r="H110" t="str">
            <v>MCBRIDE CLINIC ORTHOPEDIC HOSPITAL</v>
          </cell>
          <cell r="I110" t="str">
            <v>9600 BROADWAY EXTENSION</v>
          </cell>
          <cell r="J110" t="str">
            <v>OKLAHOMA CITY,OK 73114-7408</v>
          </cell>
          <cell r="K110" t="str">
            <v>OK</v>
          </cell>
          <cell r="L110" t="str">
            <v>370222</v>
          </cell>
          <cell r="M110">
            <v>42736</v>
          </cell>
          <cell r="N110">
            <v>43100</v>
          </cell>
          <cell r="O110">
            <v>0</v>
          </cell>
          <cell r="P110">
            <v>0.5</v>
          </cell>
          <cell r="Q110">
            <v>0.32058259334819539</v>
          </cell>
          <cell r="S110">
            <v>1237754.8899999999</v>
          </cell>
          <cell r="T110">
            <v>133984.97</v>
          </cell>
          <cell r="U110">
            <v>439755.92171789042</v>
          </cell>
          <cell r="V110">
            <v>439755.92171789042</v>
          </cell>
          <cell r="W110">
            <v>445252.87073936407</v>
          </cell>
          <cell r="X110">
            <v>204693.74</v>
          </cell>
          <cell r="Y110">
            <v>14664.36</v>
          </cell>
          <cell r="Z110">
            <v>34512.36</v>
          </cell>
          <cell r="AA110">
            <v>1947.7573929411697</v>
          </cell>
          <cell r="AB110">
            <v>0</v>
          </cell>
          <cell r="AC110">
            <v>0</v>
          </cell>
          <cell r="AD110">
            <v>0</v>
          </cell>
          <cell r="AE110">
            <v>255818.21739294112</v>
          </cell>
          <cell r="AF110">
            <v>263492.76391472935</v>
          </cell>
          <cell r="AG110">
            <v>181760.10682463471</v>
          </cell>
          <cell r="AH110">
            <v>181760.10682463471</v>
          </cell>
          <cell r="AJ110">
            <v>0</v>
          </cell>
        </row>
        <row r="111">
          <cell r="A111" t="str">
            <v>200265330A</v>
          </cell>
          <cell r="E111" t="str">
            <v>010</v>
          </cell>
          <cell r="F111" t="str">
            <v>Yes</v>
          </cell>
          <cell r="G111" t="str">
            <v>Private - Sp</v>
          </cell>
          <cell r="H111" t="str">
            <v>NORTHEAST OKLAHOMA EYE INSTITUTE LLC</v>
          </cell>
          <cell r="I111" t="str">
            <v>2408 E 81ST STE 600</v>
          </cell>
          <cell r="J111" t="str">
            <v>TULSA,OK 74137-4200</v>
          </cell>
          <cell r="K111" t="str">
            <v>OK</v>
          </cell>
          <cell r="L111" t="str">
            <v>370210</v>
          </cell>
          <cell r="M111">
            <v>42370</v>
          </cell>
          <cell r="N111">
            <v>42735</v>
          </cell>
          <cell r="O111">
            <v>0.5</v>
          </cell>
          <cell r="P111">
            <v>1</v>
          </cell>
          <cell r="Q111">
            <v>0.25120631471630417</v>
          </cell>
          <cell r="S111">
            <v>666924.82999999996</v>
          </cell>
          <cell r="T111">
            <v>954.06</v>
          </cell>
          <cell r="U111">
            <v>167775.39463371588</v>
          </cell>
          <cell r="V111">
            <v>169620.92397468677</v>
          </cell>
          <cell r="W111">
            <v>173861.44707405393</v>
          </cell>
          <cell r="X111">
            <v>94577.98</v>
          </cell>
          <cell r="Y111">
            <v>592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95169.98</v>
          </cell>
          <cell r="AF111">
            <v>98025.079400000002</v>
          </cell>
          <cell r="AG111">
            <v>75836.367674053923</v>
          </cell>
          <cell r="AH111">
            <v>75836.367674053923</v>
          </cell>
          <cell r="AJ111">
            <v>0</v>
          </cell>
        </row>
        <row r="112">
          <cell r="A112" t="str">
            <v>200066700A</v>
          </cell>
          <cell r="E112" t="str">
            <v>010</v>
          </cell>
          <cell r="F112" t="str">
            <v>Yes</v>
          </cell>
          <cell r="G112" t="str">
            <v>Private - Sp</v>
          </cell>
          <cell r="H112" t="str">
            <v>OKLAHOMA CENTER FOR ORTHOPAEDIC &amp; MULTI SPECIALTY</v>
          </cell>
          <cell r="I112" t="str">
            <v>8100 S WALKER AVE  BLDG C</v>
          </cell>
          <cell r="J112" t="str">
            <v>OKLAHOMA CITY,OK 73139-</v>
          </cell>
          <cell r="K112" t="str">
            <v>OK</v>
          </cell>
          <cell r="L112" t="str">
            <v>370212</v>
          </cell>
          <cell r="M112">
            <v>42370</v>
          </cell>
          <cell r="N112">
            <v>42735</v>
          </cell>
          <cell r="O112">
            <v>0.5</v>
          </cell>
          <cell r="P112">
            <v>1</v>
          </cell>
          <cell r="Q112">
            <v>0.19533001220427398</v>
          </cell>
          <cell r="S112">
            <v>15735913.220000001</v>
          </cell>
          <cell r="T112">
            <v>2213023.79</v>
          </cell>
          <cell r="U112">
            <v>3505966.0852170452</v>
          </cell>
          <cell r="V112">
            <v>3544531.7121544327</v>
          </cell>
          <cell r="W112">
            <v>3633145.0049582934</v>
          </cell>
          <cell r="X112">
            <v>2255000.31</v>
          </cell>
          <cell r="Y112">
            <v>187979.71</v>
          </cell>
          <cell r="Z112">
            <v>249524.05</v>
          </cell>
          <cell r="AA112">
            <v>16852.001282163372</v>
          </cell>
          <cell r="AB112">
            <v>0</v>
          </cell>
          <cell r="AC112">
            <v>0</v>
          </cell>
          <cell r="AD112">
            <v>0</v>
          </cell>
          <cell r="AE112">
            <v>2709356.0712821633</v>
          </cell>
          <cell r="AF112">
            <v>2790636.7534206281</v>
          </cell>
          <cell r="AG112">
            <v>842508.25153766526</v>
          </cell>
          <cell r="AH112">
            <v>842508.25153766526</v>
          </cell>
          <cell r="AJ112">
            <v>0</v>
          </cell>
        </row>
        <row r="113">
          <cell r="A113" t="str">
            <v>200009170A</v>
          </cell>
          <cell r="E113" t="str">
            <v>010</v>
          </cell>
          <cell r="F113" t="str">
            <v>Yes</v>
          </cell>
          <cell r="G113" t="str">
            <v>Private - Sp</v>
          </cell>
          <cell r="H113" t="str">
            <v>OKLAHOMA HEART HOSPITAL LLC</v>
          </cell>
          <cell r="I113" t="str">
            <v>4050 W MEMORIAL ROAD</v>
          </cell>
          <cell r="J113" t="str">
            <v>OKLAHOMA CITY,OK 73120-8382</v>
          </cell>
          <cell r="K113" t="str">
            <v>OK</v>
          </cell>
          <cell r="L113" t="str">
            <v>370215</v>
          </cell>
          <cell r="M113">
            <v>42370</v>
          </cell>
          <cell r="N113">
            <v>42735</v>
          </cell>
          <cell r="O113">
            <v>0.5</v>
          </cell>
          <cell r="P113">
            <v>1</v>
          </cell>
          <cell r="Q113">
            <v>0.18247332767626587</v>
          </cell>
          <cell r="S113">
            <v>11548244.33</v>
          </cell>
          <cell r="T113">
            <v>1017657.01</v>
          </cell>
          <cell r="U113">
            <v>2292941.8327614483</v>
          </cell>
          <cell r="V113">
            <v>2318164.1929218243</v>
          </cell>
          <cell r="W113">
            <v>2376118.2977448697</v>
          </cell>
          <cell r="X113">
            <v>907206.71</v>
          </cell>
          <cell r="Y113">
            <v>133721.45000000001</v>
          </cell>
          <cell r="Z113">
            <v>47176.66</v>
          </cell>
          <cell r="AA113">
            <v>3176.906603860984</v>
          </cell>
          <cell r="AB113">
            <v>0</v>
          </cell>
          <cell r="AC113">
            <v>0</v>
          </cell>
          <cell r="AD113">
            <v>0</v>
          </cell>
          <cell r="AE113">
            <v>1091281.7266038607</v>
          </cell>
          <cell r="AF113">
            <v>1124020.1784019766</v>
          </cell>
          <cell r="AG113">
            <v>1252098.1193428931</v>
          </cell>
          <cell r="AH113">
            <v>1252098.1193428931</v>
          </cell>
          <cell r="AJ113">
            <v>0</v>
          </cell>
        </row>
        <row r="114">
          <cell r="A114" t="str">
            <v>100747140B</v>
          </cell>
          <cell r="E114" t="str">
            <v>010</v>
          </cell>
          <cell r="F114" t="str">
            <v>Yes</v>
          </cell>
          <cell r="G114" t="str">
            <v>Private - Sp</v>
          </cell>
          <cell r="H114" t="str">
            <v>OKLAHOMA SPINE HOSPITAL</v>
          </cell>
          <cell r="I114" t="str">
            <v>14101 PARKWAY COMMONS DR</v>
          </cell>
          <cell r="J114" t="str">
            <v>OKLAHOMA CITY,OK 73134-6012</v>
          </cell>
          <cell r="K114" t="str">
            <v>OK</v>
          </cell>
          <cell r="L114" t="str">
            <v>370206</v>
          </cell>
          <cell r="M114">
            <v>42370</v>
          </cell>
          <cell r="N114">
            <v>42735</v>
          </cell>
          <cell r="O114">
            <v>0.5</v>
          </cell>
          <cell r="P114">
            <v>1</v>
          </cell>
          <cell r="Q114">
            <v>0.21005468841234859</v>
          </cell>
          <cell r="S114">
            <v>845479.5</v>
          </cell>
          <cell r="T114">
            <v>19517</v>
          </cell>
          <cell r="U114">
            <v>181696.57028527209</v>
          </cell>
          <cell r="V114">
            <v>183695.23255841009</v>
          </cell>
          <cell r="W114">
            <v>188287.61337237034</v>
          </cell>
          <cell r="X114">
            <v>139308.07999999999</v>
          </cell>
          <cell r="Y114">
            <v>1120.03</v>
          </cell>
          <cell r="Z114">
            <v>25577.22</v>
          </cell>
          <cell r="AA114">
            <v>709.62501957155939</v>
          </cell>
          <cell r="AB114">
            <v>0</v>
          </cell>
          <cell r="AC114">
            <v>0</v>
          </cell>
          <cell r="AD114">
            <v>0</v>
          </cell>
          <cell r="AE114">
            <v>166714.95501957156</v>
          </cell>
          <cell r="AF114">
            <v>171716.4036701587</v>
          </cell>
          <cell r="AG114">
            <v>16571.209702211636</v>
          </cell>
          <cell r="AH114">
            <v>16571.209702211636</v>
          </cell>
          <cell r="AJ114">
            <v>0</v>
          </cell>
        </row>
        <row r="115">
          <cell r="A115" t="str">
            <v>200108340A</v>
          </cell>
          <cell r="E115" t="str">
            <v>010</v>
          </cell>
          <cell r="F115" t="str">
            <v>Yes</v>
          </cell>
          <cell r="G115" t="str">
            <v>Private - Sp</v>
          </cell>
          <cell r="H115" t="str">
            <v>ONECORE HEALTH</v>
          </cell>
          <cell r="I115" t="str">
            <v>1044 SW 44TH ST  STE 350</v>
          </cell>
          <cell r="J115" t="str">
            <v>OKLAHOMA CITY,OK 73109-</v>
          </cell>
          <cell r="K115" t="str">
            <v>OK</v>
          </cell>
          <cell r="L115" t="str">
            <v>370220</v>
          </cell>
          <cell r="M115">
            <v>42736</v>
          </cell>
          <cell r="N115">
            <v>43100</v>
          </cell>
          <cell r="O115">
            <v>0</v>
          </cell>
          <cell r="P115">
            <v>0.5</v>
          </cell>
          <cell r="Q115">
            <v>0.13186318456218901</v>
          </cell>
          <cell r="S115">
            <v>3224846.99</v>
          </cell>
          <cell r="T115">
            <v>278289.93</v>
          </cell>
          <cell r="U115">
            <v>461934.79022857844</v>
          </cell>
          <cell r="V115">
            <v>461934.79022857844</v>
          </cell>
          <cell r="W115">
            <v>467708.97510643565</v>
          </cell>
          <cell r="X115">
            <v>229903.56</v>
          </cell>
          <cell r="Y115">
            <v>32134.18</v>
          </cell>
          <cell r="Z115">
            <v>48889.85</v>
          </cell>
          <cell r="AA115">
            <v>719.71630908999248</v>
          </cell>
          <cell r="AB115">
            <v>0</v>
          </cell>
          <cell r="AC115">
            <v>0</v>
          </cell>
          <cell r="AD115">
            <v>0</v>
          </cell>
          <cell r="AE115">
            <v>311647.30630908994</v>
          </cell>
          <cell r="AF115">
            <v>320996.72549836262</v>
          </cell>
          <cell r="AG115">
            <v>146712.24960807303</v>
          </cell>
          <cell r="AH115">
            <v>146712.24960807303</v>
          </cell>
          <cell r="AJ115">
            <v>0</v>
          </cell>
        </row>
        <row r="116">
          <cell r="A116" t="str">
            <v>100748450B</v>
          </cell>
          <cell r="E116" t="str">
            <v>010</v>
          </cell>
          <cell r="F116" t="str">
            <v>Yes</v>
          </cell>
          <cell r="G116" t="str">
            <v>Private - Sp</v>
          </cell>
          <cell r="H116" t="str">
            <v>ORTHOPEDIC HOSPITAL OF OKLAHOMA</v>
          </cell>
          <cell r="I116" t="str">
            <v>2408 E. 81ST STREET</v>
          </cell>
          <cell r="J116" t="str">
            <v>TULSA,OK 74137-</v>
          </cell>
          <cell r="K116" t="str">
            <v>OK</v>
          </cell>
          <cell r="L116" t="str">
            <v>370210</v>
          </cell>
          <cell r="M116">
            <v>42370</v>
          </cell>
          <cell r="N116">
            <v>42735</v>
          </cell>
          <cell r="O116">
            <v>0.5</v>
          </cell>
          <cell r="P116">
            <v>1</v>
          </cell>
          <cell r="Q116">
            <v>0.25120631471630417</v>
          </cell>
          <cell r="S116">
            <v>11724283</v>
          </cell>
          <cell r="T116">
            <v>646698</v>
          </cell>
          <cell r="U116">
            <v>3107668.5464354195</v>
          </cell>
          <cell r="V116">
            <v>3141852.9004462091</v>
          </cell>
          <cell r="W116">
            <v>3220399.2229573643</v>
          </cell>
          <cell r="X116">
            <v>2720355.93</v>
          </cell>
          <cell r="Y116">
            <v>57517.04</v>
          </cell>
          <cell r="Z116">
            <v>316381.99</v>
          </cell>
          <cell r="AA116">
            <v>9807.6212108517684</v>
          </cell>
          <cell r="AB116">
            <v>0</v>
          </cell>
          <cell r="AC116">
            <v>0</v>
          </cell>
          <cell r="AD116">
            <v>0</v>
          </cell>
          <cell r="AE116">
            <v>3104062.5812108517</v>
          </cell>
          <cell r="AF116">
            <v>3197184.4586471771</v>
          </cell>
          <cell r="AG116">
            <v>23214.764310187194</v>
          </cell>
          <cell r="AH116">
            <v>23214.764310187194</v>
          </cell>
          <cell r="AJ116">
            <v>0</v>
          </cell>
        </row>
        <row r="117">
          <cell r="A117" t="str">
            <v>200031310A</v>
          </cell>
          <cell r="E117" t="str">
            <v>010</v>
          </cell>
          <cell r="F117" t="str">
            <v>Yes</v>
          </cell>
          <cell r="G117" t="str">
            <v>Private</v>
          </cell>
          <cell r="H117" t="str">
            <v>SAINT FRANCIS HOSPITAL SOUTH</v>
          </cell>
          <cell r="I117" t="str">
            <v>10501 E 91ST S</v>
          </cell>
          <cell r="J117" t="str">
            <v>TULSA,OK 74133-</v>
          </cell>
          <cell r="K117" t="str">
            <v>OK</v>
          </cell>
          <cell r="L117" t="str">
            <v>370218</v>
          </cell>
          <cell r="M117">
            <v>42552</v>
          </cell>
          <cell r="N117">
            <v>42916</v>
          </cell>
          <cell r="O117">
            <v>0</v>
          </cell>
          <cell r="P117">
            <v>1</v>
          </cell>
          <cell r="Q117">
            <v>0.15279502847985857</v>
          </cell>
          <cell r="S117">
            <v>13601090.59</v>
          </cell>
          <cell r="T117">
            <v>2530021.79</v>
          </cell>
          <cell r="U117">
            <v>2534451.8410103801</v>
          </cell>
          <cell r="V117">
            <v>2534451.8410103801</v>
          </cell>
          <cell r="W117">
            <v>2597813.1370356395</v>
          </cell>
          <cell r="X117">
            <v>1734811.7</v>
          </cell>
          <cell r="Y117">
            <v>187621.3</v>
          </cell>
          <cell r="Z117">
            <v>180234.72</v>
          </cell>
          <cell r="AA117">
            <v>22805.356922463496</v>
          </cell>
          <cell r="AB117">
            <v>0</v>
          </cell>
          <cell r="AC117">
            <v>69698.06549648082</v>
          </cell>
          <cell r="AD117">
            <v>0</v>
          </cell>
          <cell r="AE117">
            <v>2125473.0769224637</v>
          </cell>
          <cell r="AF117">
            <v>2189237.2692301376</v>
          </cell>
          <cell r="AG117">
            <v>408575.86780550191</v>
          </cell>
          <cell r="AH117">
            <v>-438673.11219449807</v>
          </cell>
          <cell r="AJ117">
            <v>847248.98</v>
          </cell>
        </row>
        <row r="118">
          <cell r="A118" t="str">
            <v>100700530A</v>
          </cell>
          <cell r="E118" t="str">
            <v>010</v>
          </cell>
          <cell r="F118" t="str">
            <v>Yes</v>
          </cell>
          <cell r="G118" t="str">
            <v>Private - Sp</v>
          </cell>
          <cell r="H118" t="str">
            <v>SURGICAL HOSPITAL OF OKLAHOMA LLC</v>
          </cell>
          <cell r="I118" t="str">
            <v>100 SE 59TH ST</v>
          </cell>
          <cell r="J118" t="str">
            <v>OKLAHOMA CITY,OK 73129-0000</v>
          </cell>
          <cell r="K118" t="str">
            <v>OK</v>
          </cell>
          <cell r="L118" t="str">
            <v>370201</v>
          </cell>
          <cell r="M118">
            <v>42370</v>
          </cell>
          <cell r="N118">
            <v>42735</v>
          </cell>
          <cell r="O118">
            <v>0.5</v>
          </cell>
          <cell r="P118">
            <v>1</v>
          </cell>
          <cell r="Q118">
            <v>0.1717017943060889</v>
          </cell>
          <cell r="S118">
            <v>9820493.2799999993</v>
          </cell>
          <cell r="T118">
            <v>218493.31</v>
          </cell>
          <cell r="U118">
            <v>1723712.0105177648</v>
          </cell>
          <cell r="V118">
            <v>1742672.8426334602</v>
          </cell>
          <cell r="W118">
            <v>1786239.6636992968</v>
          </cell>
          <cell r="X118">
            <v>1328643.79</v>
          </cell>
          <cell r="Y118">
            <v>25576.32</v>
          </cell>
          <cell r="Z118">
            <v>49275.66</v>
          </cell>
          <cell r="AA118">
            <v>367.46226915386001</v>
          </cell>
          <cell r="AB118">
            <v>0</v>
          </cell>
          <cell r="AC118">
            <v>0</v>
          </cell>
          <cell r="AD118">
            <v>0</v>
          </cell>
          <cell r="AE118">
            <v>1403863.2322691539</v>
          </cell>
          <cell r="AF118">
            <v>1445979.1292372285</v>
          </cell>
          <cell r="AG118">
            <v>340260.53446206823</v>
          </cell>
          <cell r="AH118">
            <v>340260.53446206823</v>
          </cell>
          <cell r="AJ118">
            <v>0</v>
          </cell>
        </row>
        <row r="119">
          <cell r="A119" t="str">
            <v>200006260A</v>
          </cell>
          <cell r="E119" t="str">
            <v>010</v>
          </cell>
          <cell r="F119" t="str">
            <v>Yes</v>
          </cell>
          <cell r="G119" t="str">
            <v>Private - Sp</v>
          </cell>
          <cell r="H119" t="str">
            <v>TULSA SPINE HOSPITAL</v>
          </cell>
          <cell r="I119" t="str">
            <v>6901 S OLYMPIA AVENUE</v>
          </cell>
          <cell r="J119" t="str">
            <v>TULSA,OK 74132-</v>
          </cell>
          <cell r="K119" t="str">
            <v>OK</v>
          </cell>
          <cell r="L119" t="str">
            <v>370216</v>
          </cell>
          <cell r="M119">
            <v>42370</v>
          </cell>
          <cell r="N119">
            <v>42735</v>
          </cell>
          <cell r="O119">
            <v>0.5</v>
          </cell>
          <cell r="P119">
            <v>1</v>
          </cell>
          <cell r="Q119">
            <v>0.1612436408595804</v>
          </cell>
          <cell r="S119">
            <v>25914835.989999998</v>
          </cell>
          <cell r="T119">
            <v>359312.88</v>
          </cell>
          <cell r="U119">
            <v>4369069.3433750961</v>
          </cell>
          <cell r="V119">
            <v>4417129.1061522225</v>
          </cell>
          <cell r="W119">
            <v>4527557.3338060277</v>
          </cell>
          <cell r="X119">
            <v>3630055.61</v>
          </cell>
          <cell r="Y119">
            <v>21133.82</v>
          </cell>
          <cell r="Z119">
            <v>390363.08</v>
          </cell>
          <cell r="AA119">
            <v>3147.9853021688741</v>
          </cell>
          <cell r="AB119">
            <v>0</v>
          </cell>
          <cell r="AC119">
            <v>132529.91908966622</v>
          </cell>
          <cell r="AD119">
            <v>0</v>
          </cell>
          <cell r="AE119">
            <v>4044700.4953021687</v>
          </cell>
          <cell r="AF119">
            <v>4166041.5101612336</v>
          </cell>
          <cell r="AG119">
            <v>361515.82364479406</v>
          </cell>
          <cell r="AH119">
            <v>-1363937.2963552061</v>
          </cell>
          <cell r="AJ119">
            <v>1725453.12</v>
          </cell>
        </row>
        <row r="120">
          <cell r="AG120">
            <v>80441764.537321761</v>
          </cell>
          <cell r="AH120">
            <v>-2157063.852678231</v>
          </cell>
          <cell r="AJ120">
            <v>82598828.390000001</v>
          </cell>
        </row>
        <row r="122">
          <cell r="A122" t="str">
            <v>100700670A</v>
          </cell>
          <cell r="E122" t="str">
            <v>012</v>
          </cell>
          <cell r="F122" t="str">
            <v>No</v>
          </cell>
          <cell r="G122" t="str">
            <v>Public Rehabilitation</v>
          </cell>
          <cell r="H122" t="str">
            <v>J D MCCARTY C P CTR</v>
          </cell>
          <cell r="I122" t="str">
            <v>2002 EAST ROBINSON</v>
          </cell>
          <cell r="J122" t="str">
            <v>NORMAN,OK 73071-</v>
          </cell>
          <cell r="K122" t="str">
            <v>OK</v>
          </cell>
          <cell r="L122">
            <v>373300</v>
          </cell>
          <cell r="M122">
            <v>42552</v>
          </cell>
          <cell r="N122">
            <v>42916</v>
          </cell>
          <cell r="O122">
            <v>0</v>
          </cell>
          <cell r="P122">
            <v>1</v>
          </cell>
          <cell r="Q122">
            <v>1.7233000000000001</v>
          </cell>
          <cell r="S122">
            <v>12897.25</v>
          </cell>
          <cell r="T122">
            <v>74</v>
          </cell>
          <cell r="U122">
            <v>22353.355125000002</v>
          </cell>
          <cell r="V122">
            <v>22353.355125000002</v>
          </cell>
          <cell r="W122">
            <v>22912.189003125</v>
          </cell>
          <cell r="X122">
            <v>8240.73</v>
          </cell>
          <cell r="Y122">
            <v>54.14</v>
          </cell>
          <cell r="Z122">
            <v>210.06</v>
          </cell>
          <cell r="AA122">
            <v>10.87883346622101</v>
          </cell>
          <cell r="AB122">
            <v>0</v>
          </cell>
          <cell r="AC122">
            <v>0</v>
          </cell>
          <cell r="AD122">
            <v>0</v>
          </cell>
          <cell r="AE122">
            <v>8515.8088334662189</v>
          </cell>
          <cell r="AF122">
            <v>8771.283098470205</v>
          </cell>
          <cell r="AG122">
            <v>14140.905904654795</v>
          </cell>
          <cell r="AH122">
            <v>14140.905904654795</v>
          </cell>
          <cell r="AJ122">
            <v>0</v>
          </cell>
        </row>
        <row r="123">
          <cell r="AG123">
            <v>14140.905904654795</v>
          </cell>
          <cell r="AH123">
            <v>14140.905904654795</v>
          </cell>
          <cell r="AJ123">
            <v>0</v>
          </cell>
        </row>
      </sheetData>
      <sheetData sheetId="7"/>
      <sheetData sheetId="8" refreshError="1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8"/>
      <sheetName val="DRG UPL SFY18 Combined"/>
      <sheetName val="SHOPP UPL SFY2018 Combined INP"/>
      <sheetName val="SHOPP UPL SFY2018 Combined OUT"/>
      <sheetName val="Cost UPL SFY18 Combine"/>
      <sheetName val="CCR SHOPP 18"/>
      <sheetName val="HCRIS CR data"/>
      <sheetName val="Sheet1"/>
    </sheetNames>
    <sheetDataSet>
      <sheetData sheetId="0">
        <row r="81">
          <cell r="AD81">
            <v>512039682.16597998</v>
          </cell>
        </row>
      </sheetData>
      <sheetData sheetId="1">
        <row r="43">
          <cell r="AP43">
            <v>4888958</v>
          </cell>
          <cell r="AV43">
            <v>18240322</v>
          </cell>
        </row>
      </sheetData>
      <sheetData sheetId="2" refreshError="1"/>
      <sheetData sheetId="3">
        <row r="14">
          <cell r="D14">
            <v>0.82681619006548146</v>
          </cell>
        </row>
        <row r="15">
          <cell r="D15">
            <v>0.17318380993451854</v>
          </cell>
        </row>
        <row r="19">
          <cell r="D19">
            <v>0.12945680034134396</v>
          </cell>
          <cell r="F19">
            <v>0.14403673107127363</v>
          </cell>
        </row>
        <row r="20">
          <cell r="D20">
            <v>0.87054319965865601</v>
          </cell>
          <cell r="F20">
            <v>0.85596326892872643</v>
          </cell>
        </row>
      </sheetData>
      <sheetData sheetId="4">
        <row r="1">
          <cell r="A1" t="str">
            <v>Billing ID &amp; Service Location</v>
          </cell>
          <cell r="B1" t="str">
            <v>Combined Provider ID</v>
          </cell>
          <cell r="C1" t="str">
            <v>Combined Provider ID</v>
          </cell>
          <cell r="D1" t="str">
            <v>Combined Provider ID</v>
          </cell>
          <cell r="E1" t="str">
            <v>Spec</v>
          </cell>
          <cell r="F1" t="str">
            <v>﻿Billing Full Name</v>
          </cell>
          <cell r="G1" t="str">
            <v>Billing City/St/Zip Code</v>
          </cell>
          <cell r="H1" t="str">
            <v>Zip Code</v>
          </cell>
          <cell r="I1" t="str">
            <v>Ownership Ind</v>
          </cell>
          <cell r="J1" t="str">
            <v>Use DRG UPL Not Cost</v>
          </cell>
          <cell r="K1" t="str">
            <v>T18 Number</v>
          </cell>
          <cell r="L1" t="str">
            <v>Cost Report End</v>
          </cell>
          <cell r="M1" t="str">
            <v>Wage Index</v>
          </cell>
          <cell r="N1" t="str">
            <v>Wage Index by Zip 1st 4</v>
          </cell>
          <cell r="O1" t="str">
            <v>Wage Index 1st 3 dig Zip</v>
          </cell>
          <cell r="P1" t="str">
            <v xml:space="preserve"> Inpt Days</v>
          </cell>
          <cell r="Q1" t="str">
            <v>Medicaid FFS Payments</v>
          </cell>
          <cell r="R1" t="str">
            <v>TPL  Amount</v>
          </cell>
          <cell r="S1" t="str">
            <v>Medicaid GME Payments</v>
          </cell>
          <cell r="T1" t="str">
            <v>IME</v>
          </cell>
          <cell r="U1" t="str">
            <v>Cost Settlements</v>
          </cell>
          <cell r="V1" t="str">
            <v xml:space="preserve">Expenditures  </v>
          </cell>
          <cell r="X1" t="str">
            <v>Outlier</v>
          </cell>
          <cell r="Y1" t="str">
            <v>IME</v>
          </cell>
          <cell r="Z1" t="str">
            <v>DSH</v>
          </cell>
          <cell r="AA1" t="str">
            <v>UCC DSH</v>
          </cell>
          <cell r="AB1" t="str">
            <v>ESRD Disch</v>
          </cell>
          <cell r="AC1" t="str">
            <v>SCH and MDH</v>
          </cell>
          <cell r="AD1" t="str">
            <v>Cap Adj</v>
          </cell>
          <cell r="AE1" t="str">
            <v>DGME</v>
          </cell>
          <cell r="AF1" t="str">
            <v>Organ Acq</v>
          </cell>
          <cell r="AG1" t="str">
            <v>Routine Srvcs Pass Through</v>
          </cell>
          <cell r="AH1" t="str">
            <v>Ancillary Other Pass Through</v>
          </cell>
          <cell r="AI1" t="str">
            <v>Bad Debt</v>
          </cell>
          <cell r="AJ1" t="str">
            <v>Prospective Payments</v>
          </cell>
          <cell r="AK1" t="str">
            <v>Sum of Medicare Pass-Through Payments</v>
          </cell>
          <cell r="AL1" t="str">
            <v>Medicare DRG Base Rate</v>
          </cell>
          <cell r="AM1" t="str">
            <v>Total Medicare DRG Weight Sum</v>
          </cell>
          <cell r="AN1" t="str">
            <v>Case Mix Index</v>
          </cell>
          <cell r="AO1" t="str">
            <v>Medicare Pass-Through Pymts/Discharges</v>
          </cell>
          <cell r="AP1" t="str">
            <v>Medicare Equivalent Reimb Amount</v>
          </cell>
          <cell r="AQ1" t="str">
            <v>T18 Disch</v>
          </cell>
          <cell r="AR1" t="str">
            <v>Medicaid Discharges</v>
          </cell>
          <cell r="AS1" t="str">
            <v>Medicaid UPL</v>
          </cell>
          <cell r="AT1" t="str">
            <v>Total Medicaid Payments</v>
          </cell>
          <cell r="AV1" t="str">
            <v>UPL Gap (Over)/Under WITHOUT SHOPP</v>
          </cell>
          <cell r="AW1" t="str">
            <v>UPL Gap (Over)/Under INCLUDING SHOPP</v>
          </cell>
          <cell r="AX1" t="str">
            <v>SHOPP</v>
          </cell>
        </row>
        <row r="2">
          <cell r="A2" t="str">
            <v>100700720A</v>
          </cell>
          <cell r="E2" t="str">
            <v>010</v>
          </cell>
          <cell r="F2" t="str">
            <v>CHOCTAW MEMORIAL HOSPITAL</v>
          </cell>
          <cell r="G2" t="str">
            <v>HUGO,OK 74743-0000</v>
          </cell>
          <cell r="H2" t="str">
            <v>74743</v>
          </cell>
          <cell r="I2" t="str">
            <v>NSGO</v>
          </cell>
          <cell r="J2" t="str">
            <v>Yes</v>
          </cell>
          <cell r="K2">
            <v>370100</v>
          </cell>
          <cell r="L2">
            <v>42916</v>
          </cell>
          <cell r="M2">
            <v>0.77239999999999998</v>
          </cell>
          <cell r="N2">
            <v>0.77239999999999998</v>
          </cell>
          <cell r="O2">
            <v>0.77239999999999998</v>
          </cell>
          <cell r="P2">
            <v>670</v>
          </cell>
          <cell r="Q2">
            <v>538335.61</v>
          </cell>
          <cell r="R2">
            <v>2415.7800000000002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X2">
            <v>0</v>
          </cell>
          <cell r="Y2">
            <v>0</v>
          </cell>
          <cell r="Z2">
            <v>85888</v>
          </cell>
          <cell r="AA2">
            <v>239310</v>
          </cell>
          <cell r="AB2">
            <v>0</v>
          </cell>
          <cell r="AC2">
            <v>2957681</v>
          </cell>
          <cell r="AD2">
            <v>213091</v>
          </cell>
          <cell r="AE2">
            <v>0</v>
          </cell>
          <cell r="AF2">
            <v>0</v>
          </cell>
          <cell r="AG2">
            <v>0</v>
          </cell>
          <cell r="AH2">
            <v>16210</v>
          </cell>
          <cell r="AI2">
            <v>37291</v>
          </cell>
          <cell r="AJ2">
            <v>3023967</v>
          </cell>
          <cell r="AK2">
            <v>607768.32999999996</v>
          </cell>
          <cell r="AL2">
            <v>4786.1788280000001</v>
          </cell>
          <cell r="AM2">
            <v>133.37129999999996</v>
          </cell>
          <cell r="AN2">
            <v>0.96645869565217368</v>
          </cell>
          <cell r="AO2">
            <v>983.44389967637528</v>
          </cell>
          <cell r="AP2">
            <v>5609.088046943305</v>
          </cell>
          <cell r="AQ2">
            <v>618</v>
          </cell>
          <cell r="AR2">
            <v>138</v>
          </cell>
          <cell r="AS2">
            <v>774054.15047817607</v>
          </cell>
          <cell r="AT2">
            <v>556973.93170000007</v>
          </cell>
          <cell r="AV2">
            <v>217080.218778176</v>
          </cell>
          <cell r="AW2">
            <v>-444284.04122182401</v>
          </cell>
          <cell r="AX2">
            <v>661364.26</v>
          </cell>
        </row>
        <row r="3">
          <cell r="A3" t="str">
            <v>100749570S</v>
          </cell>
          <cell r="B3" t="str">
            <v>100749570Y</v>
          </cell>
          <cell r="C3" t="str">
            <v>100749570Z</v>
          </cell>
          <cell r="E3" t="str">
            <v>010</v>
          </cell>
          <cell r="F3" t="str">
            <v>COMANCHE CO MEM HSP</v>
          </cell>
          <cell r="G3" t="str">
            <v>LAWTON,OK 73505-6332</v>
          </cell>
          <cell r="H3" t="str">
            <v>73505</v>
          </cell>
          <cell r="I3" t="str">
            <v>NSGO</v>
          </cell>
          <cell r="J3" t="str">
            <v>Yes</v>
          </cell>
          <cell r="K3">
            <v>370056</v>
          </cell>
          <cell r="L3">
            <v>42916</v>
          </cell>
          <cell r="M3">
            <v>0.77239999999999998</v>
          </cell>
          <cell r="N3">
            <v>0.77239999999999998</v>
          </cell>
          <cell r="O3">
            <v>0.77239999999999998</v>
          </cell>
          <cell r="P3">
            <v>9273</v>
          </cell>
          <cell r="Q3">
            <v>8809667.5</v>
          </cell>
          <cell r="R3">
            <v>737901.07</v>
          </cell>
          <cell r="S3">
            <v>50513</v>
          </cell>
          <cell r="T3">
            <v>0</v>
          </cell>
          <cell r="U3">
            <v>0</v>
          </cell>
          <cell r="V3">
            <v>3130.2200000000003</v>
          </cell>
          <cell r="X3">
            <v>2532349</v>
          </cell>
          <cell r="Y3">
            <v>667705</v>
          </cell>
          <cell r="Z3">
            <v>982411</v>
          </cell>
          <cell r="AA3">
            <v>1616009</v>
          </cell>
          <cell r="AB3">
            <v>0</v>
          </cell>
          <cell r="AC3">
            <v>0</v>
          </cell>
          <cell r="AD3">
            <v>3102693</v>
          </cell>
          <cell r="AE3">
            <v>1177531</v>
          </cell>
          <cell r="AF3">
            <v>0</v>
          </cell>
          <cell r="AG3">
            <v>0</v>
          </cell>
          <cell r="AH3">
            <v>84687</v>
          </cell>
          <cell r="AI3">
            <v>406242</v>
          </cell>
          <cell r="AJ3">
            <v>39242226</v>
          </cell>
          <cell r="AK3">
            <v>10855006.929</v>
          </cell>
          <cell r="AL3">
            <v>4786.1788280000001</v>
          </cell>
          <cell r="AM3">
            <v>2606.8798800000191</v>
          </cell>
          <cell r="AN3">
            <v>1.0662085398773085</v>
          </cell>
          <cell r="AO3">
            <v>2992.0085250826901</v>
          </cell>
          <cell r="AP3">
            <v>8095.0732648762569</v>
          </cell>
          <cell r="AQ3">
            <v>3628</v>
          </cell>
          <cell r="AR3">
            <v>2445</v>
          </cell>
          <cell r="AS3">
            <v>19792454.132622447</v>
          </cell>
          <cell r="AT3">
            <v>9889248.1437000018</v>
          </cell>
          <cell r="AV3">
            <v>9903205.9889224451</v>
          </cell>
          <cell r="AW3">
            <v>-3237097.5010775551</v>
          </cell>
          <cell r="AX3">
            <v>13140303.49</v>
          </cell>
        </row>
        <row r="4">
          <cell r="A4" t="str">
            <v>100700730A</v>
          </cell>
          <cell r="E4" t="str">
            <v>010</v>
          </cell>
          <cell r="F4" t="str">
            <v>EASTERN OKLAHOMA MEDICAL CENTER</v>
          </cell>
          <cell r="G4" t="str">
            <v>POTEAU,OK 74953-</v>
          </cell>
          <cell r="H4" t="str">
            <v>74953</v>
          </cell>
          <cell r="I4" t="str">
            <v>NSGO</v>
          </cell>
          <cell r="J4" t="str">
            <v>Yes</v>
          </cell>
          <cell r="K4">
            <v>370040</v>
          </cell>
          <cell r="L4">
            <v>42632</v>
          </cell>
          <cell r="M4">
            <v>0.77239999999999998</v>
          </cell>
          <cell r="N4">
            <v>0.77239999999999998</v>
          </cell>
          <cell r="O4">
            <v>0.77239999999999998</v>
          </cell>
          <cell r="P4">
            <v>1446</v>
          </cell>
          <cell r="Q4">
            <v>933443.24</v>
          </cell>
          <cell r="R4">
            <v>23912.85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Z4">
            <v>10340</v>
          </cell>
          <cell r="AA4">
            <v>86556</v>
          </cell>
          <cell r="AB4">
            <v>0</v>
          </cell>
          <cell r="AC4">
            <v>0</v>
          </cell>
          <cell r="AD4">
            <v>27079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441552</v>
          </cell>
          <cell r="AK4">
            <v>127322.32499999998</v>
          </cell>
          <cell r="AL4">
            <v>4786.1788280000001</v>
          </cell>
          <cell r="AM4">
            <v>375.68919999999963</v>
          </cell>
          <cell r="AN4">
            <v>0.72247923076923004</v>
          </cell>
          <cell r="AO4">
            <v>2708.9856382978719</v>
          </cell>
          <cell r="AP4">
            <v>6166.9004362752876</v>
          </cell>
          <cell r="AQ4">
            <v>47</v>
          </cell>
          <cell r="AR4">
            <v>520</v>
          </cell>
          <cell r="AS4">
            <v>3206788.2268631496</v>
          </cell>
          <cell r="AT4">
            <v>986076.77269999997</v>
          </cell>
          <cell r="AV4">
            <v>2220711.4541631495</v>
          </cell>
          <cell r="AW4">
            <v>2189534.4541631495</v>
          </cell>
          <cell r="AX4">
            <v>31177</v>
          </cell>
        </row>
        <row r="5">
          <cell r="A5" t="str">
            <v>100700880A</v>
          </cell>
          <cell r="E5" t="str">
            <v>010</v>
          </cell>
          <cell r="F5" t="str">
            <v>ELKVIEW GEN HSP</v>
          </cell>
          <cell r="G5" t="str">
            <v>HOBART,OK 73651-</v>
          </cell>
          <cell r="H5" t="str">
            <v>73651</v>
          </cell>
          <cell r="I5" t="str">
            <v>NSGO</v>
          </cell>
          <cell r="J5" t="str">
            <v>Yes</v>
          </cell>
          <cell r="K5">
            <v>370153</v>
          </cell>
          <cell r="L5">
            <v>42916</v>
          </cell>
          <cell r="M5">
            <v>0.77739999999999998</v>
          </cell>
          <cell r="N5">
            <v>0.77739999999999998</v>
          </cell>
          <cell r="O5">
            <v>0.77739999999999998</v>
          </cell>
          <cell r="P5">
            <v>204</v>
          </cell>
          <cell r="Q5">
            <v>309619.07</v>
          </cell>
          <cell r="R5">
            <v>17203.61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X5">
            <v>94668</v>
          </cell>
          <cell r="Y5">
            <v>0</v>
          </cell>
          <cell r="Z5">
            <v>48827</v>
          </cell>
          <cell r="AA5">
            <v>84475</v>
          </cell>
          <cell r="AB5">
            <v>0</v>
          </cell>
          <cell r="AC5">
            <v>1766561</v>
          </cell>
          <cell r="AD5">
            <v>150801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30338</v>
          </cell>
          <cell r="AJ5">
            <v>2137129</v>
          </cell>
          <cell r="AK5">
            <v>420154.94299999997</v>
          </cell>
          <cell r="AL5">
            <v>4803.4536779999999</v>
          </cell>
          <cell r="AM5">
            <v>83.84190000000001</v>
          </cell>
          <cell r="AN5">
            <v>1.1178920000000001</v>
          </cell>
          <cell r="AO5">
            <v>1221.3806482558139</v>
          </cell>
          <cell r="AP5">
            <v>6591.1230872625902</v>
          </cell>
          <cell r="AQ5">
            <v>344</v>
          </cell>
          <cell r="AR5">
            <v>75</v>
          </cell>
          <cell r="AS5">
            <v>494334.23154469428</v>
          </cell>
          <cell r="AT5">
            <v>336627.36040000001</v>
          </cell>
          <cell r="AV5">
            <v>157706.87114469428</v>
          </cell>
          <cell r="AW5">
            <v>-386199.72885530582</v>
          </cell>
          <cell r="AX5">
            <v>543906.60000000009</v>
          </cell>
        </row>
        <row r="6">
          <cell r="A6" t="str">
            <v>100700820A</v>
          </cell>
          <cell r="E6" t="str">
            <v>010</v>
          </cell>
          <cell r="F6" t="str">
            <v>GRADY MEMORIAL HOSPITAL</v>
          </cell>
          <cell r="G6" t="str">
            <v>CHICKASHA,OK 73018-2738</v>
          </cell>
          <cell r="H6" t="str">
            <v>73018</v>
          </cell>
          <cell r="I6" t="str">
            <v>NSGO</v>
          </cell>
          <cell r="J6" t="str">
            <v>Yes</v>
          </cell>
          <cell r="K6">
            <v>370054</v>
          </cell>
          <cell r="L6">
            <v>43100</v>
          </cell>
          <cell r="M6">
            <v>0.8982</v>
          </cell>
          <cell r="N6">
            <v>0.8982</v>
          </cell>
          <cell r="O6">
            <v>0.8982</v>
          </cell>
          <cell r="P6">
            <v>324</v>
          </cell>
          <cell r="Q6">
            <v>494190.88</v>
          </cell>
          <cell r="R6">
            <v>33856.97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X6">
            <v>5894</v>
          </cell>
          <cell r="Y6">
            <v>0</v>
          </cell>
          <cell r="Z6">
            <v>41784</v>
          </cell>
          <cell r="AA6">
            <v>305122</v>
          </cell>
          <cell r="AB6">
            <v>0</v>
          </cell>
          <cell r="AC6">
            <v>3761178</v>
          </cell>
          <cell r="AD6">
            <v>238039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33975</v>
          </cell>
          <cell r="AJ6">
            <v>3310928</v>
          </cell>
          <cell r="AK6">
            <v>1104090.7279999999</v>
          </cell>
          <cell r="AL6">
            <v>5220.8140540000004</v>
          </cell>
          <cell r="AM6">
            <v>124.17019999999999</v>
          </cell>
          <cell r="AN6">
            <v>1.1186504504504504</v>
          </cell>
          <cell r="AO6">
            <v>2304.9910814196242</v>
          </cell>
          <cell r="AP6">
            <v>8145.2570746447673</v>
          </cell>
          <cell r="AQ6">
            <v>479</v>
          </cell>
          <cell r="AR6">
            <v>111</v>
          </cell>
          <cell r="AS6">
            <v>904123.53528556915</v>
          </cell>
          <cell r="AT6">
            <v>543889.2855</v>
          </cell>
          <cell r="AV6">
            <v>360234.24978556915</v>
          </cell>
          <cell r="AW6">
            <v>-962067.79021443089</v>
          </cell>
          <cell r="AX6">
            <v>1322302.04</v>
          </cell>
        </row>
        <row r="7">
          <cell r="A7" t="str">
            <v>100700780B</v>
          </cell>
          <cell r="E7" t="str">
            <v>014</v>
          </cell>
          <cell r="F7" t="str">
            <v>HARMON MEM HSP</v>
          </cell>
          <cell r="G7" t="str">
            <v>HOLLIS,OK 73550-2032</v>
          </cell>
          <cell r="H7" t="str">
            <v>73550</v>
          </cell>
          <cell r="I7" t="str">
            <v>NSGO</v>
          </cell>
          <cell r="J7" t="str">
            <v>Yes</v>
          </cell>
          <cell r="K7">
            <v>370036</v>
          </cell>
          <cell r="L7">
            <v>42691</v>
          </cell>
          <cell r="M7">
            <v>0.77239999999999998</v>
          </cell>
          <cell r="N7">
            <v>0.77239999999999998</v>
          </cell>
          <cell r="O7">
            <v>0.77239999999999998</v>
          </cell>
          <cell r="P7">
            <v>156</v>
          </cell>
          <cell r="Q7">
            <v>162535.10999999999</v>
          </cell>
          <cell r="R7">
            <v>3269.87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9061</v>
          </cell>
          <cell r="AA7">
            <v>19851</v>
          </cell>
          <cell r="AB7">
            <v>0</v>
          </cell>
          <cell r="AC7">
            <v>313051</v>
          </cell>
          <cell r="AD7">
            <v>25524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3977</v>
          </cell>
          <cell r="AJ7">
            <v>353069</v>
          </cell>
          <cell r="AK7">
            <v>59990.150999999998</v>
          </cell>
          <cell r="AL7">
            <v>4786.1788280000001</v>
          </cell>
          <cell r="AM7">
            <v>43.754199999999997</v>
          </cell>
          <cell r="AN7">
            <v>0.87508399999999997</v>
          </cell>
          <cell r="AO7">
            <v>749.87688749999995</v>
          </cell>
          <cell r="AP7">
            <v>4938.1854010215511</v>
          </cell>
          <cell r="AQ7">
            <v>80</v>
          </cell>
          <cell r="AR7">
            <v>50</v>
          </cell>
          <cell r="AS7">
            <v>246909.27005107756</v>
          </cell>
          <cell r="AT7">
            <v>170779.12939999998</v>
          </cell>
          <cell r="AV7">
            <v>76130.140651077585</v>
          </cell>
          <cell r="AW7">
            <v>-54945.98934892242</v>
          </cell>
          <cell r="AX7">
            <v>131076.13</v>
          </cell>
        </row>
        <row r="8">
          <cell r="A8" t="str">
            <v>100699350A</v>
          </cell>
          <cell r="E8" t="str">
            <v>010</v>
          </cell>
          <cell r="F8" t="str">
            <v>JACKSON CO MEM HSP</v>
          </cell>
          <cell r="G8" t="str">
            <v>ALTUS,OK 73521-</v>
          </cell>
          <cell r="H8" t="str">
            <v>73521</v>
          </cell>
          <cell r="I8" t="str">
            <v>NSGO</v>
          </cell>
          <cell r="J8" t="str">
            <v>Yes</v>
          </cell>
          <cell r="K8">
            <v>370022</v>
          </cell>
          <cell r="L8">
            <v>42916</v>
          </cell>
          <cell r="M8">
            <v>0.77239999999999998</v>
          </cell>
          <cell r="N8">
            <v>0.77239999999999998</v>
          </cell>
          <cell r="O8">
            <v>0.77239999999999998</v>
          </cell>
          <cell r="P8">
            <v>1697</v>
          </cell>
          <cell r="Q8">
            <v>1764745.23</v>
          </cell>
          <cell r="R8">
            <v>200204.84</v>
          </cell>
          <cell r="S8">
            <v>0</v>
          </cell>
          <cell r="T8">
            <v>0</v>
          </cell>
          <cell r="U8">
            <v>0</v>
          </cell>
          <cell r="V8">
            <v>20384.89</v>
          </cell>
          <cell r="X8">
            <v>99983</v>
          </cell>
          <cell r="Y8">
            <v>0</v>
          </cell>
          <cell r="Z8">
            <v>177454</v>
          </cell>
          <cell r="AA8">
            <v>458179</v>
          </cell>
          <cell r="AB8">
            <v>0</v>
          </cell>
          <cell r="AC8">
            <v>10295307</v>
          </cell>
          <cell r="AD8">
            <v>634471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158912</v>
          </cell>
          <cell r="AJ8">
            <v>8711061</v>
          </cell>
          <cell r="AK8">
            <v>3197302.6149999998</v>
          </cell>
          <cell r="AL8">
            <v>4786.1788280000001</v>
          </cell>
          <cell r="AM8">
            <v>562.10429999999951</v>
          </cell>
          <cell r="AN8">
            <v>0.83771132637853873</v>
          </cell>
          <cell r="AO8">
            <v>2671.0965873015871</v>
          </cell>
          <cell r="AP8">
            <v>6680.5328015903469</v>
          </cell>
          <cell r="AQ8">
            <v>1197</v>
          </cell>
          <cell r="AR8">
            <v>671</v>
          </cell>
          <cell r="AS8">
            <v>4482637.5098671224</v>
          </cell>
          <cell r="AT8">
            <v>2044895.0088</v>
          </cell>
          <cell r="AV8">
            <v>2437742.5010671224</v>
          </cell>
          <cell r="AW8">
            <v>-537938.228932878</v>
          </cell>
          <cell r="AX8">
            <v>2975680.7300000004</v>
          </cell>
        </row>
        <row r="9">
          <cell r="A9" t="str">
            <v>100700860A</v>
          </cell>
          <cell r="E9" t="str">
            <v>010</v>
          </cell>
          <cell r="F9" t="str">
            <v>LATIMER CO GEN HSP</v>
          </cell>
          <cell r="G9" t="str">
            <v>WILBURTON,OK 74578-</v>
          </cell>
          <cell r="H9" t="str">
            <v>74578</v>
          </cell>
          <cell r="I9" t="str">
            <v>NSGO</v>
          </cell>
          <cell r="J9" t="str">
            <v>Yes</v>
          </cell>
          <cell r="K9">
            <v>370072</v>
          </cell>
          <cell r="L9">
            <v>42551</v>
          </cell>
          <cell r="M9">
            <v>0.77239999999999998</v>
          </cell>
          <cell r="N9">
            <v>0.77239999999999998</v>
          </cell>
          <cell r="O9">
            <v>0.77239999999999998</v>
          </cell>
          <cell r="P9">
            <v>15</v>
          </cell>
          <cell r="Q9">
            <v>16879.439999999999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X9">
            <v>31687</v>
          </cell>
          <cell r="Y9">
            <v>0</v>
          </cell>
          <cell r="Z9">
            <v>9707</v>
          </cell>
          <cell r="AA9">
            <v>55217</v>
          </cell>
          <cell r="AB9">
            <v>0</v>
          </cell>
          <cell r="AC9">
            <v>329002</v>
          </cell>
          <cell r="AD9">
            <v>29598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15579</v>
          </cell>
          <cell r="AJ9">
            <v>474294</v>
          </cell>
          <cell r="AK9">
            <v>145616.27599999998</v>
          </cell>
          <cell r="AL9">
            <v>4786.1788280000001</v>
          </cell>
          <cell r="AM9">
            <v>5.3029000000000002</v>
          </cell>
          <cell r="AN9">
            <v>0.75755714285714293</v>
          </cell>
          <cell r="AO9">
            <v>1516.8362083333332</v>
          </cell>
          <cell r="AP9">
            <v>5142.6401664763616</v>
          </cell>
          <cell r="AQ9">
            <v>96</v>
          </cell>
          <cell r="AR9">
            <v>7</v>
          </cell>
          <cell r="AS9">
            <v>35998.481165334531</v>
          </cell>
          <cell r="AT9">
            <v>17385.823199999999</v>
          </cell>
          <cell r="AV9">
            <v>18612.657965334532</v>
          </cell>
          <cell r="AW9">
            <v>-32946.89203466547</v>
          </cell>
          <cell r="AX9">
            <v>51559.55</v>
          </cell>
        </row>
        <row r="10">
          <cell r="A10" t="str">
            <v>100818200B</v>
          </cell>
          <cell r="E10" t="str">
            <v>010</v>
          </cell>
          <cell r="F10" t="str">
            <v>LINDSAY MUNICIPAL HOSPITAL</v>
          </cell>
          <cell r="G10" t="str">
            <v>LINDSAY,OK 73052-0888</v>
          </cell>
          <cell r="H10" t="str">
            <v>73052</v>
          </cell>
          <cell r="I10" t="str">
            <v>NSGO</v>
          </cell>
          <cell r="J10" t="str">
            <v>Yes</v>
          </cell>
          <cell r="K10">
            <v>370214</v>
          </cell>
          <cell r="L10">
            <v>42551</v>
          </cell>
          <cell r="M10">
            <v>0.79369999999999996</v>
          </cell>
          <cell r="N10">
            <v>0.79369999999999996</v>
          </cell>
          <cell r="O10">
            <v>0.79369999999999996</v>
          </cell>
          <cell r="P10">
            <v>1523</v>
          </cell>
          <cell r="Q10">
            <v>809339.41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Z10">
            <v>3065</v>
          </cell>
          <cell r="AA10">
            <v>569423</v>
          </cell>
          <cell r="AB10">
            <v>0</v>
          </cell>
          <cell r="AC10">
            <v>0</v>
          </cell>
          <cell r="AD10">
            <v>8135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324</v>
          </cell>
          <cell r="AJ10">
            <v>674651</v>
          </cell>
          <cell r="AK10">
            <v>596632.5689999999</v>
          </cell>
          <cell r="AL10">
            <v>4859.7696889999997</v>
          </cell>
          <cell r="AM10">
            <v>203.05679999999995</v>
          </cell>
          <cell r="AN10">
            <v>1.1035695652173911</v>
          </cell>
          <cell r="AO10">
            <v>25940.546478260865</v>
          </cell>
          <cell r="AP10">
            <v>31303.640401007251</v>
          </cell>
          <cell r="AQ10">
            <v>23</v>
          </cell>
          <cell r="AR10">
            <v>184</v>
          </cell>
          <cell r="AS10">
            <v>5759869.8337853346</v>
          </cell>
          <cell r="AT10">
            <v>833619.59230000002</v>
          </cell>
          <cell r="AV10">
            <v>4926250.2414853349</v>
          </cell>
          <cell r="AW10">
            <v>4926250.2414853349</v>
          </cell>
          <cell r="AX10">
            <v>0</v>
          </cell>
        </row>
        <row r="11">
          <cell r="A11" t="str">
            <v>100710530D</v>
          </cell>
          <cell r="E11" t="str">
            <v>010</v>
          </cell>
          <cell r="F11" t="str">
            <v>MCALESTER REGIONAL</v>
          </cell>
          <cell r="G11" t="str">
            <v>MCALESTER,OK 74502-</v>
          </cell>
          <cell r="H11" t="str">
            <v>74502</v>
          </cell>
          <cell r="I11" t="str">
            <v>NSGO</v>
          </cell>
          <cell r="J11" t="str">
            <v>Yes</v>
          </cell>
          <cell r="K11">
            <v>370034</v>
          </cell>
          <cell r="L11">
            <v>42916</v>
          </cell>
          <cell r="M11">
            <v>0.83299999999999996</v>
          </cell>
          <cell r="N11">
            <v>0.83299999999999996</v>
          </cell>
          <cell r="O11">
            <v>0.83299999999999996</v>
          </cell>
          <cell r="P11">
            <v>2773</v>
          </cell>
          <cell r="Q11">
            <v>3813207.37</v>
          </cell>
          <cell r="R11">
            <v>366226.41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22979</v>
          </cell>
          <cell r="Y11">
            <v>582033</v>
          </cell>
          <cell r="Z11">
            <v>485926</v>
          </cell>
          <cell r="AA11">
            <v>727091</v>
          </cell>
          <cell r="AB11">
            <v>0</v>
          </cell>
          <cell r="AC11">
            <v>18873360</v>
          </cell>
          <cell r="AD11">
            <v>1268590</v>
          </cell>
          <cell r="AE11">
            <v>365119</v>
          </cell>
          <cell r="AF11">
            <v>0</v>
          </cell>
          <cell r="AG11">
            <v>0</v>
          </cell>
          <cell r="AH11">
            <v>0</v>
          </cell>
          <cell r="AI11">
            <v>328086</v>
          </cell>
          <cell r="AJ11">
            <v>16792636</v>
          </cell>
          <cell r="AK11">
            <v>6018782.7959999992</v>
          </cell>
          <cell r="AL11">
            <v>4995.550009999999</v>
          </cell>
          <cell r="AM11">
            <v>1055.7397200000003</v>
          </cell>
          <cell r="AN11">
            <v>0.91248031114952488</v>
          </cell>
          <cell r="AO11">
            <v>2857.9215555555552</v>
          </cell>
          <cell r="AP11">
            <v>7416.2625830433662</v>
          </cell>
          <cell r="AQ11">
            <v>2106</v>
          </cell>
          <cell r="AR11">
            <v>1157</v>
          </cell>
          <cell r="AS11">
            <v>8580615.8085811753</v>
          </cell>
          <cell r="AT11">
            <v>4304816.7934000008</v>
          </cell>
          <cell r="AV11">
            <v>4275799.0151811745</v>
          </cell>
          <cell r="AW11">
            <v>-1682184.3148188256</v>
          </cell>
          <cell r="AX11">
            <v>5957983.3300000001</v>
          </cell>
        </row>
        <row r="12">
          <cell r="A12" t="str">
            <v>100699630A</v>
          </cell>
          <cell r="E12" t="str">
            <v>010</v>
          </cell>
          <cell r="F12" t="str">
            <v>MEMORIAL HOSPITAL OF TEXAS COUNTY</v>
          </cell>
          <cell r="G12" t="str">
            <v>GUYMON,OK 73942-0520</v>
          </cell>
          <cell r="H12" t="str">
            <v>73942</v>
          </cell>
          <cell r="I12" t="str">
            <v>NSGO</v>
          </cell>
          <cell r="J12" t="str">
            <v>Yes</v>
          </cell>
          <cell r="K12">
            <v>370138</v>
          </cell>
          <cell r="L12">
            <v>42899</v>
          </cell>
          <cell r="M12">
            <v>0.77469999999999994</v>
          </cell>
          <cell r="N12">
            <v>0.77469999999999994</v>
          </cell>
          <cell r="O12">
            <v>0.77469999999999994</v>
          </cell>
          <cell r="P12">
            <v>848</v>
          </cell>
          <cell r="Q12">
            <v>596717.18000000005</v>
          </cell>
          <cell r="R12">
            <v>219744.29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13171</v>
          </cell>
          <cell r="Y12">
            <v>0</v>
          </cell>
          <cell r="Z12">
            <v>24747</v>
          </cell>
          <cell r="AA12">
            <v>178236</v>
          </cell>
          <cell r="AB12">
            <v>0</v>
          </cell>
          <cell r="AC12">
            <v>1166500</v>
          </cell>
          <cell r="AD12">
            <v>68984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10952</v>
          </cell>
          <cell r="AJ12">
            <v>1041046</v>
          </cell>
          <cell r="AK12">
            <v>432925.68799999997</v>
          </cell>
          <cell r="AL12">
            <v>4794.1252589999995</v>
          </cell>
          <cell r="AM12">
            <v>278.26749999999959</v>
          </cell>
          <cell r="AN12">
            <v>0.66891225961538359</v>
          </cell>
          <cell r="AO12">
            <v>2302.7962127659571</v>
          </cell>
          <cell r="AP12">
            <v>5509.6453726428326</v>
          </cell>
          <cell r="AQ12">
            <v>188</v>
          </cell>
          <cell r="AR12">
            <v>416</v>
          </cell>
          <cell r="AS12">
            <v>2292012.4750194182</v>
          </cell>
          <cell r="AT12">
            <v>840955.31410000008</v>
          </cell>
          <cell r="AV12">
            <v>1451057.1609194181</v>
          </cell>
          <cell r="AW12">
            <v>614654.64091941807</v>
          </cell>
          <cell r="AX12">
            <v>836402.52</v>
          </cell>
        </row>
        <row r="13">
          <cell r="A13" t="str">
            <v>100700690A</v>
          </cell>
          <cell r="B13" t="str">
            <v>100700690Q</v>
          </cell>
          <cell r="C13" t="str">
            <v>100700690R</v>
          </cell>
          <cell r="E13" t="str">
            <v>010</v>
          </cell>
          <cell r="F13" t="str">
            <v>NORMAN REGIONAL HOSPITAL</v>
          </cell>
          <cell r="G13" t="str">
            <v>NORMAN,OK 73071-</v>
          </cell>
          <cell r="H13" t="str">
            <v>73071</v>
          </cell>
          <cell r="I13" t="str">
            <v>NSGO</v>
          </cell>
          <cell r="J13" t="str">
            <v>Yes</v>
          </cell>
          <cell r="K13">
            <v>370008</v>
          </cell>
          <cell r="L13">
            <v>42916</v>
          </cell>
          <cell r="M13">
            <v>0.8982</v>
          </cell>
          <cell r="N13">
            <v>0.8982</v>
          </cell>
          <cell r="O13">
            <v>0.8982</v>
          </cell>
          <cell r="P13">
            <v>14417</v>
          </cell>
          <cell r="Q13">
            <v>12186008.720000001</v>
          </cell>
          <cell r="R13">
            <v>2359111.54</v>
          </cell>
          <cell r="S13">
            <v>33592</v>
          </cell>
          <cell r="T13">
            <v>0</v>
          </cell>
          <cell r="U13">
            <v>0</v>
          </cell>
          <cell r="V13">
            <v>2301.4499999999998</v>
          </cell>
          <cell r="X13">
            <v>2141522</v>
          </cell>
          <cell r="Y13">
            <v>1362710</v>
          </cell>
          <cell r="Z13">
            <v>1148451</v>
          </cell>
          <cell r="AA13">
            <v>2481685</v>
          </cell>
          <cell r="AB13">
            <v>0</v>
          </cell>
          <cell r="AC13">
            <v>0</v>
          </cell>
          <cell r="AD13">
            <v>4897060</v>
          </cell>
          <cell r="AE13">
            <v>449826</v>
          </cell>
          <cell r="AF13">
            <v>0</v>
          </cell>
          <cell r="AG13">
            <v>358</v>
          </cell>
          <cell r="AH13">
            <v>152800</v>
          </cell>
          <cell r="AI13">
            <v>571116</v>
          </cell>
          <cell r="AJ13">
            <v>58063462</v>
          </cell>
          <cell r="AK13">
            <v>13562077.255999999</v>
          </cell>
          <cell r="AL13">
            <v>5220.8140540000004</v>
          </cell>
          <cell r="AM13">
            <v>4227.917900000034</v>
          </cell>
          <cell r="AN13">
            <v>1.1140758629776111</v>
          </cell>
          <cell r="AO13">
            <v>2337.0803474065137</v>
          </cell>
          <cell r="AP13">
            <v>8153.4632700622042</v>
          </cell>
          <cell r="AQ13">
            <v>5803</v>
          </cell>
          <cell r="AR13">
            <v>3795</v>
          </cell>
          <cell r="AS13">
            <v>30942393.109886065</v>
          </cell>
          <cell r="AT13">
            <v>15018444.121300001</v>
          </cell>
          <cell r="AV13">
            <v>15923948.988586064</v>
          </cell>
          <cell r="AW13">
            <v>-3665771.9014139362</v>
          </cell>
          <cell r="AX13">
            <v>19589720.890000001</v>
          </cell>
        </row>
        <row r="14">
          <cell r="A14" t="str">
            <v>100700680A</v>
          </cell>
          <cell r="B14" t="str">
            <v>100700680I</v>
          </cell>
          <cell r="E14" t="str">
            <v>010</v>
          </cell>
          <cell r="F14" t="str">
            <v>NORTHEASTERN HEALTH SYSTEM</v>
          </cell>
          <cell r="G14" t="str">
            <v>TAHLEQUAH,OK 74464-1008</v>
          </cell>
          <cell r="H14" t="str">
            <v>74464</v>
          </cell>
          <cell r="I14" t="str">
            <v>NSGO</v>
          </cell>
          <cell r="J14" t="str">
            <v>Yes</v>
          </cell>
          <cell r="K14">
            <v>370089</v>
          </cell>
          <cell r="L14">
            <v>42916</v>
          </cell>
          <cell r="M14">
            <v>0.77239999999999998</v>
          </cell>
          <cell r="N14">
            <v>0.77239999999999998</v>
          </cell>
          <cell r="O14">
            <v>0.77239999999999998</v>
          </cell>
          <cell r="P14">
            <v>2000</v>
          </cell>
          <cell r="Q14">
            <v>2970319.4699999997</v>
          </cell>
          <cell r="R14">
            <v>76104.45</v>
          </cell>
          <cell r="S14">
            <v>0</v>
          </cell>
          <cell r="T14">
            <v>0</v>
          </cell>
          <cell r="U14">
            <v>0</v>
          </cell>
          <cell r="V14">
            <v>103720.66</v>
          </cell>
          <cell r="X14">
            <v>854589</v>
          </cell>
          <cell r="Y14">
            <v>610338</v>
          </cell>
          <cell r="Z14">
            <v>386156</v>
          </cell>
          <cell r="AA14">
            <v>554743</v>
          </cell>
          <cell r="AB14">
            <v>0</v>
          </cell>
          <cell r="AC14">
            <v>19915507</v>
          </cell>
          <cell r="AD14">
            <v>1306237</v>
          </cell>
          <cell r="AE14">
            <v>168859</v>
          </cell>
          <cell r="AF14">
            <v>0</v>
          </cell>
          <cell r="AG14">
            <v>0</v>
          </cell>
          <cell r="AH14">
            <v>0</v>
          </cell>
          <cell r="AI14">
            <v>127013</v>
          </cell>
          <cell r="AJ14">
            <v>18215650</v>
          </cell>
          <cell r="AK14">
            <v>5861902.3839999996</v>
          </cell>
          <cell r="AL14">
            <v>4786.1788280000001</v>
          </cell>
          <cell r="AM14">
            <v>750.9295000000003</v>
          </cell>
          <cell r="AN14">
            <v>1.1464572519083973</v>
          </cell>
          <cell r="AO14">
            <v>2887.6366423645318</v>
          </cell>
          <cell r="AP14">
            <v>8374.786068655565</v>
          </cell>
          <cell r="AQ14">
            <v>2030</v>
          </cell>
          <cell r="AR14">
            <v>655</v>
          </cell>
          <cell r="AS14">
            <v>5485484.8749693949</v>
          </cell>
          <cell r="AT14">
            <v>3244648.9174000002</v>
          </cell>
          <cell r="AV14">
            <v>2240835.9575693947</v>
          </cell>
          <cell r="AW14">
            <v>-2358043.8324306053</v>
          </cell>
          <cell r="AX14">
            <v>4598879.79</v>
          </cell>
        </row>
        <row r="15">
          <cell r="A15" t="str">
            <v>100699890A</v>
          </cell>
          <cell r="E15" t="str">
            <v>010</v>
          </cell>
          <cell r="F15" t="str">
            <v>PAULS VALLEY GENERAL HOSPITAL</v>
          </cell>
          <cell r="G15" t="str">
            <v>PAULS VALLEY,OK 73075-</v>
          </cell>
          <cell r="H15" t="str">
            <v>73075</v>
          </cell>
          <cell r="I15" t="str">
            <v>NSGO</v>
          </cell>
          <cell r="J15" t="str">
            <v>Yes</v>
          </cell>
          <cell r="K15">
            <v>370156</v>
          </cell>
          <cell r="L15">
            <v>42916</v>
          </cell>
          <cell r="M15">
            <v>0.79369999999999996</v>
          </cell>
          <cell r="N15">
            <v>0.79369999999999996</v>
          </cell>
          <cell r="O15">
            <v>0.79369999999999996</v>
          </cell>
          <cell r="P15">
            <v>62</v>
          </cell>
          <cell r="Q15">
            <v>97535.14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227499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1249598</v>
          </cell>
          <cell r="AD15">
            <v>177679</v>
          </cell>
          <cell r="AE15">
            <v>0</v>
          </cell>
          <cell r="AF15">
            <v>0</v>
          </cell>
          <cell r="AG15">
            <v>0</v>
          </cell>
          <cell r="AH15">
            <v>3982</v>
          </cell>
          <cell r="AI15">
            <v>14994</v>
          </cell>
          <cell r="AJ15">
            <v>1740969</v>
          </cell>
          <cell r="AK15">
            <v>435606.15799999994</v>
          </cell>
          <cell r="AL15">
            <v>4859.7696889999997</v>
          </cell>
          <cell r="AM15">
            <v>21.119500000000002</v>
          </cell>
          <cell r="AN15">
            <v>1.0559750000000001</v>
          </cell>
          <cell r="AO15">
            <v>1456.8767826086955</v>
          </cell>
          <cell r="AP15">
            <v>6588.672079950471</v>
          </cell>
          <cell r="AQ15">
            <v>299</v>
          </cell>
          <cell r="AR15">
            <v>20</v>
          </cell>
          <cell r="AS15">
            <v>131773.44159900941</v>
          </cell>
          <cell r="AT15">
            <v>100461.1942</v>
          </cell>
          <cell r="AV15">
            <v>31312.247399009415</v>
          </cell>
          <cell r="AW15">
            <v>-107147.48260099057</v>
          </cell>
          <cell r="AX15">
            <v>138459.72999999998</v>
          </cell>
        </row>
        <row r="16">
          <cell r="A16" t="str">
            <v>200417790W</v>
          </cell>
          <cell r="B16" t="str">
            <v>100700900A</v>
          </cell>
          <cell r="E16" t="str">
            <v>010</v>
          </cell>
          <cell r="F16" t="str">
            <v>PERRY MEM HSP AUTH</v>
          </cell>
          <cell r="G16" t="str">
            <v>PERRY,OK 73077-5021</v>
          </cell>
          <cell r="H16" t="str">
            <v>73077</v>
          </cell>
          <cell r="I16" t="str">
            <v>NSGO</v>
          </cell>
          <cell r="J16" t="str">
            <v>Yes</v>
          </cell>
          <cell r="K16">
            <v>370139</v>
          </cell>
          <cell r="L16">
            <v>42916</v>
          </cell>
          <cell r="M16">
            <v>0.79289999999999994</v>
          </cell>
          <cell r="N16">
            <v>0.79289999999999994</v>
          </cell>
          <cell r="O16">
            <v>0.79289999999999994</v>
          </cell>
          <cell r="P16">
            <v>50</v>
          </cell>
          <cell r="Q16">
            <v>60591.91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X16">
            <v>14530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1307817</v>
          </cell>
          <cell r="AD16">
            <v>79898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7727</v>
          </cell>
          <cell r="AJ16">
            <v>998121</v>
          </cell>
          <cell r="AK16">
            <v>422970.97699999996</v>
          </cell>
          <cell r="AL16">
            <v>4857.0057129999996</v>
          </cell>
          <cell r="AM16">
            <v>14.199199999999999</v>
          </cell>
          <cell r="AN16">
            <v>0.94661333333333331</v>
          </cell>
          <cell r="AO16">
            <v>2014.1475095238093</v>
          </cell>
          <cell r="AP16">
            <v>6611.8538775257821</v>
          </cell>
          <cell r="AQ16">
            <v>210</v>
          </cell>
          <cell r="AR16">
            <v>15</v>
          </cell>
          <cell r="AS16">
            <v>99177.808162886737</v>
          </cell>
          <cell r="AT16">
            <v>62409.667300000008</v>
          </cell>
          <cell r="AV16">
            <v>36768.140862886728</v>
          </cell>
          <cell r="AW16">
            <v>-27915.559137113269</v>
          </cell>
          <cell r="AX16">
            <v>64683.7</v>
          </cell>
        </row>
        <row r="17">
          <cell r="A17" t="str">
            <v>100699900A</v>
          </cell>
          <cell r="E17" t="str">
            <v>010</v>
          </cell>
          <cell r="F17" t="str">
            <v>PURCELL MUNICIPAL HOSPITAL</v>
          </cell>
          <cell r="G17" t="str">
            <v>PURCELL,OK 73080-9998</v>
          </cell>
          <cell r="H17" t="str">
            <v>73080</v>
          </cell>
          <cell r="I17" t="str">
            <v>NSGO</v>
          </cell>
          <cell r="J17" t="str">
            <v>Yes</v>
          </cell>
          <cell r="K17">
            <v>370158</v>
          </cell>
          <cell r="L17">
            <v>42916</v>
          </cell>
          <cell r="M17">
            <v>0.8982</v>
          </cell>
          <cell r="N17">
            <v>0.8982</v>
          </cell>
          <cell r="O17">
            <v>0.8982</v>
          </cell>
          <cell r="P17">
            <v>110</v>
          </cell>
          <cell r="Q17">
            <v>141079.17000000001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140202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14078</v>
          </cell>
          <cell r="AJ17">
            <v>1750088</v>
          </cell>
          <cell r="AK17">
            <v>158445.56</v>
          </cell>
          <cell r="AL17">
            <v>5220.8140540000004</v>
          </cell>
          <cell r="AM17">
            <v>36.397199999999998</v>
          </cell>
          <cell r="AN17">
            <v>1.0110333333333332</v>
          </cell>
          <cell r="AO17">
            <v>474.38790419161677</v>
          </cell>
          <cell r="AP17">
            <v>5752.8049399207503</v>
          </cell>
          <cell r="AQ17">
            <v>334</v>
          </cell>
          <cell r="AR17">
            <v>36</v>
          </cell>
          <cell r="AS17">
            <v>207100.97783714702</v>
          </cell>
          <cell r="AT17">
            <v>145311.54510000002</v>
          </cell>
          <cell r="AV17">
            <v>61789.432737146999</v>
          </cell>
          <cell r="AW17">
            <v>-127867.35726285301</v>
          </cell>
          <cell r="AX17">
            <v>189656.79</v>
          </cell>
        </row>
        <row r="18">
          <cell r="A18" t="str">
            <v>100700770A</v>
          </cell>
          <cell r="E18" t="str">
            <v>010</v>
          </cell>
          <cell r="F18" t="str">
            <v>PUSHMATAHA HSP</v>
          </cell>
          <cell r="G18" t="str">
            <v>ANTLERS,OK 74523-</v>
          </cell>
          <cell r="H18" t="str">
            <v>74523</v>
          </cell>
          <cell r="I18" t="str">
            <v>NSGO</v>
          </cell>
          <cell r="J18" t="str">
            <v>Yes</v>
          </cell>
          <cell r="K18">
            <v>370083</v>
          </cell>
          <cell r="L18">
            <v>42825</v>
          </cell>
          <cell r="M18">
            <v>0.77239999999999998</v>
          </cell>
          <cell r="N18">
            <v>0.77239999999999998</v>
          </cell>
          <cell r="O18">
            <v>0.77239999999999998</v>
          </cell>
          <cell r="P18">
            <v>202</v>
          </cell>
          <cell r="Q18">
            <v>183508.61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30764</v>
          </cell>
          <cell r="AA18">
            <v>58555</v>
          </cell>
          <cell r="AB18">
            <v>0</v>
          </cell>
          <cell r="AC18">
            <v>1026226</v>
          </cell>
          <cell r="AD18">
            <v>75030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1042478</v>
          </cell>
          <cell r="AK18">
            <v>168786.42299999998</v>
          </cell>
          <cell r="AL18">
            <v>4786.1788280000001</v>
          </cell>
          <cell r="AM18">
            <v>50.014200000000002</v>
          </cell>
          <cell r="AN18">
            <v>0.81990491803278698</v>
          </cell>
          <cell r="AO18">
            <v>733.85401304347818</v>
          </cell>
          <cell r="AP18">
            <v>4658.0655727050789</v>
          </cell>
          <cell r="AQ18">
            <v>230</v>
          </cell>
          <cell r="AR18">
            <v>61</v>
          </cell>
          <cell r="AS18">
            <v>284141.99993500981</v>
          </cell>
          <cell r="AT18">
            <v>189013.8683</v>
          </cell>
          <cell r="AV18">
            <v>95128.131635009806</v>
          </cell>
          <cell r="AW18">
            <v>-198937.73836499019</v>
          </cell>
          <cell r="AX18">
            <v>294065.87</v>
          </cell>
        </row>
        <row r="19">
          <cell r="A19" t="str">
            <v>100700190A</v>
          </cell>
          <cell r="E19" t="str">
            <v>010</v>
          </cell>
          <cell r="F19" t="str">
            <v>SEQUOYAH COUNTY CITY OF SALLISAW HOSPITAL AUTHORIT</v>
          </cell>
          <cell r="G19" t="str">
            <v>SALLISAW,OK 74955-2811</v>
          </cell>
          <cell r="H19" t="str">
            <v>74955</v>
          </cell>
          <cell r="I19" t="str">
            <v>NSGO</v>
          </cell>
          <cell r="J19" t="str">
            <v>Yes</v>
          </cell>
          <cell r="K19">
            <v>370112</v>
          </cell>
          <cell r="L19">
            <v>42825</v>
          </cell>
          <cell r="M19">
            <v>0.77239999999999998</v>
          </cell>
          <cell r="N19">
            <v>0.77239999999999998</v>
          </cell>
          <cell r="O19">
            <v>0.77239999999999998</v>
          </cell>
          <cell r="P19">
            <v>149</v>
          </cell>
          <cell r="Q19">
            <v>226950.2</v>
          </cell>
          <cell r="R19">
            <v>3344.22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X19">
            <v>43575</v>
          </cell>
          <cell r="Y19">
            <v>0</v>
          </cell>
          <cell r="Z19">
            <v>35241</v>
          </cell>
          <cell r="AA19">
            <v>81457</v>
          </cell>
          <cell r="AB19">
            <v>0</v>
          </cell>
          <cell r="AC19">
            <v>0</v>
          </cell>
          <cell r="AD19">
            <v>117800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17863</v>
          </cell>
          <cell r="AJ19">
            <v>1625575</v>
          </cell>
          <cell r="AK19">
            <v>303926.272</v>
          </cell>
          <cell r="AL19">
            <v>4786.1788280000001</v>
          </cell>
          <cell r="AM19">
            <v>52.538060000000002</v>
          </cell>
          <cell r="AN19">
            <v>1.0507612</v>
          </cell>
          <cell r="AO19">
            <v>1009.7218338870432</v>
          </cell>
          <cell r="AP19">
            <v>6038.8528426109169</v>
          </cell>
          <cell r="AQ19">
            <v>301</v>
          </cell>
          <cell r="AR19">
            <v>50</v>
          </cell>
          <cell r="AS19">
            <v>301942.64213054586</v>
          </cell>
          <cell r="AT19">
            <v>237203.25260000001</v>
          </cell>
          <cell r="AV19">
            <v>64739.389530545857</v>
          </cell>
          <cell r="AW19">
            <v>-365143.53046945418</v>
          </cell>
          <cell r="AX19">
            <v>429882.92000000004</v>
          </cell>
        </row>
        <row r="20">
          <cell r="A20" t="str">
            <v>100699830A</v>
          </cell>
          <cell r="E20" t="str">
            <v>010</v>
          </cell>
          <cell r="F20" t="str">
            <v>SHARE MEMORIAL HOSPITAL</v>
          </cell>
          <cell r="G20" t="str">
            <v>ALVA,OK 73717-3618</v>
          </cell>
          <cell r="H20" t="str">
            <v>73717</v>
          </cell>
          <cell r="I20" t="str">
            <v>NSGO</v>
          </cell>
          <cell r="J20" t="str">
            <v>Yes</v>
          </cell>
          <cell r="K20">
            <v>370080</v>
          </cell>
          <cell r="L20">
            <v>42916</v>
          </cell>
          <cell r="M20">
            <v>0.77239999999999998</v>
          </cell>
          <cell r="N20">
            <v>0.77239999999999998</v>
          </cell>
          <cell r="O20">
            <v>0.77239999999999998</v>
          </cell>
          <cell r="P20">
            <v>48</v>
          </cell>
          <cell r="Q20">
            <v>20683.400000000001</v>
          </cell>
          <cell r="R20">
            <v>4715.45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X20">
            <v>1664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1425808</v>
          </cell>
          <cell r="AD20">
            <v>82032</v>
          </cell>
          <cell r="AE20">
            <v>0</v>
          </cell>
          <cell r="AF20">
            <v>0</v>
          </cell>
          <cell r="AG20">
            <v>0</v>
          </cell>
          <cell r="AH20">
            <v>2786</v>
          </cell>
          <cell r="AI20">
            <v>6381</v>
          </cell>
          <cell r="AJ20">
            <v>1027192</v>
          </cell>
          <cell r="AK20">
            <v>504748.93299999996</v>
          </cell>
          <cell r="AL20">
            <v>4786.1788280000001</v>
          </cell>
          <cell r="AM20">
            <v>6.1783999999999999</v>
          </cell>
          <cell r="AN20">
            <v>0.88262857142857143</v>
          </cell>
          <cell r="AO20">
            <v>2243.3285911111111</v>
          </cell>
          <cell r="AP20">
            <v>6467.7467726704253</v>
          </cell>
          <cell r="AQ20">
            <v>225</v>
          </cell>
          <cell r="AR20">
            <v>7</v>
          </cell>
          <cell r="AS20">
            <v>45274.227408692976</v>
          </cell>
          <cell r="AT20">
            <v>26160.815500000004</v>
          </cell>
          <cell r="AV20">
            <v>19113.411908692971</v>
          </cell>
          <cell r="AW20">
            <v>5653.1519086929729</v>
          </cell>
          <cell r="AX20">
            <v>13460.259999999998</v>
          </cell>
        </row>
        <row r="21">
          <cell r="A21" t="str">
            <v>100699950A</v>
          </cell>
          <cell r="E21" t="str">
            <v>010</v>
          </cell>
          <cell r="F21" t="str">
            <v>STILLWATER MEDICAL CENTER</v>
          </cell>
          <cell r="G21" t="str">
            <v>STILLWATER,OK 74074-4399</v>
          </cell>
          <cell r="H21" t="str">
            <v>74074</v>
          </cell>
          <cell r="I21" t="str">
            <v>NSGO</v>
          </cell>
          <cell r="J21" t="str">
            <v>Yes</v>
          </cell>
          <cell r="K21">
            <v>370049</v>
          </cell>
          <cell r="L21">
            <v>43100</v>
          </cell>
          <cell r="M21">
            <v>0.8849999999999999</v>
          </cell>
          <cell r="N21">
            <v>0.8849999999999999</v>
          </cell>
          <cell r="O21">
            <v>0.8849999999999999</v>
          </cell>
          <cell r="P21">
            <v>2138</v>
          </cell>
          <cell r="Q21">
            <v>2526010.83</v>
          </cell>
          <cell r="R21">
            <v>625034.88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154757</v>
          </cell>
          <cell r="Y21">
            <v>0</v>
          </cell>
          <cell r="Z21">
            <v>259818</v>
          </cell>
          <cell r="AA21">
            <v>644583</v>
          </cell>
          <cell r="AB21">
            <v>0</v>
          </cell>
          <cell r="AC21">
            <v>14643911</v>
          </cell>
          <cell r="AD21">
            <v>1011336</v>
          </cell>
          <cell r="AE21" t="str">
            <v xml:space="preserve"> </v>
          </cell>
          <cell r="AF21">
            <v>0</v>
          </cell>
          <cell r="AG21">
            <v>0</v>
          </cell>
          <cell r="AH21">
            <v>0</v>
          </cell>
          <cell r="AI21">
            <v>114185</v>
          </cell>
          <cell r="AJ21">
            <v>13461002</v>
          </cell>
          <cell r="AK21">
            <v>3458512.8759999997</v>
          </cell>
          <cell r="AL21">
            <v>5175.2084500000001</v>
          </cell>
          <cell r="AM21">
            <v>790.97349999999892</v>
          </cell>
          <cell r="AN21">
            <v>0.77698772102160996</v>
          </cell>
          <cell r="AO21">
            <v>2225.555261261261</v>
          </cell>
          <cell r="AP21">
            <v>6246.6286806385397</v>
          </cell>
          <cell r="AQ21">
            <v>1554</v>
          </cell>
          <cell r="AR21">
            <v>1018</v>
          </cell>
          <cell r="AS21">
            <v>6359067.9968900336</v>
          </cell>
          <cell r="AT21">
            <v>3245577.0813000002</v>
          </cell>
          <cell r="AV21">
            <v>3113490.9155900334</v>
          </cell>
          <cell r="AW21">
            <v>-1260101.0344099668</v>
          </cell>
          <cell r="AX21">
            <v>4373591.95</v>
          </cell>
        </row>
        <row r="22">
          <cell r="A22" t="str">
            <v>200100890B</v>
          </cell>
          <cell r="E22" t="str">
            <v>010</v>
          </cell>
          <cell r="F22" t="str">
            <v>WAGONER COMMUNITY HOSPITAL</v>
          </cell>
          <cell r="G22" t="str">
            <v>WAGONER,OK 74467-4624</v>
          </cell>
          <cell r="H22" t="str">
            <v>74467</v>
          </cell>
          <cell r="I22" t="str">
            <v>NSGO</v>
          </cell>
          <cell r="J22" t="str">
            <v>Yes</v>
          </cell>
          <cell r="K22">
            <v>370166</v>
          </cell>
          <cell r="L22">
            <v>43008</v>
          </cell>
          <cell r="M22">
            <v>0.83299999999999996</v>
          </cell>
          <cell r="N22">
            <v>0.83299999999999996</v>
          </cell>
          <cell r="O22">
            <v>0.83299999999999996</v>
          </cell>
          <cell r="P22">
            <v>4799</v>
          </cell>
          <cell r="Q22">
            <v>2239050.66</v>
          </cell>
          <cell r="R22">
            <v>23367.82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X22">
            <v>23005</v>
          </cell>
          <cell r="Y22">
            <v>0</v>
          </cell>
          <cell r="Z22">
            <v>308727</v>
          </cell>
          <cell r="AA22">
            <v>657481</v>
          </cell>
          <cell r="AB22">
            <v>0</v>
          </cell>
          <cell r="AC22">
            <v>0</v>
          </cell>
          <cell r="AD22">
            <v>317189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77603</v>
          </cell>
          <cell r="AJ22">
            <v>4535762</v>
          </cell>
          <cell r="AK22">
            <v>1421373.1349999998</v>
          </cell>
          <cell r="AL22">
            <v>4995.550009999999</v>
          </cell>
          <cell r="AM22">
            <v>870.18729999999618</v>
          </cell>
          <cell r="AN22">
            <v>1.1743418353576196</v>
          </cell>
          <cell r="AO22">
            <v>2124.623520179372</v>
          </cell>
          <cell r="AP22">
            <v>7991.1068875435467</v>
          </cell>
          <cell r="AQ22">
            <v>669</v>
          </cell>
          <cell r="AR22">
            <v>741</v>
          </cell>
          <cell r="AS22">
            <v>5921410.2036697678</v>
          </cell>
          <cell r="AT22">
            <v>2330291.0344000002</v>
          </cell>
          <cell r="AV22">
            <v>3591119.1692697676</v>
          </cell>
          <cell r="AW22">
            <v>1344746.0492697675</v>
          </cell>
          <cell r="AX22">
            <v>2246373.12</v>
          </cell>
        </row>
        <row r="23">
          <cell r="AV23">
            <v>51222776.285152055</v>
          </cell>
          <cell r="AW23">
            <v>-6367754.3848479539</v>
          </cell>
          <cell r="AX23">
            <v>57590530.670000002</v>
          </cell>
        </row>
        <row r="26">
          <cell r="A26" t="str">
            <v>200439230A</v>
          </cell>
          <cell r="E26" t="str">
            <v>010</v>
          </cell>
          <cell r="F26" t="str">
            <v>AHS SOUTHCREST HOSPITAL, LLC</v>
          </cell>
          <cell r="G26" t="str">
            <v>TULSA,OK 74133-5716</v>
          </cell>
          <cell r="H26" t="str">
            <v>74133</v>
          </cell>
          <cell r="I26" t="str">
            <v>Private</v>
          </cell>
          <cell r="J26" t="str">
            <v>Yes</v>
          </cell>
          <cell r="K26">
            <v>370202</v>
          </cell>
          <cell r="L26">
            <v>43100</v>
          </cell>
          <cell r="M26">
            <v>0.83299999999999996</v>
          </cell>
          <cell r="N26">
            <v>0.83299999999999996</v>
          </cell>
          <cell r="O26">
            <v>0.83299999999999996</v>
          </cell>
          <cell r="P26">
            <v>7666</v>
          </cell>
          <cell r="Q26">
            <v>7007455.6100000003</v>
          </cell>
          <cell r="R26">
            <v>679528.37</v>
          </cell>
          <cell r="S26">
            <v>0</v>
          </cell>
          <cell r="T26">
            <v>0</v>
          </cell>
          <cell r="U26">
            <v>0</v>
          </cell>
          <cell r="V26">
            <v>1376.51</v>
          </cell>
          <cell r="X26">
            <v>973224</v>
          </cell>
          <cell r="Y26">
            <v>0</v>
          </cell>
          <cell r="Z26">
            <v>405556</v>
          </cell>
          <cell r="AA26">
            <v>1555337</v>
          </cell>
          <cell r="AB26">
            <v>0</v>
          </cell>
          <cell r="AC26">
            <v>0</v>
          </cell>
          <cell r="AD26">
            <v>2271375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278644</v>
          </cell>
          <cell r="AJ26">
            <v>27002727</v>
          </cell>
          <cell r="AK26">
            <v>5632207.6719999993</v>
          </cell>
          <cell r="AL26">
            <v>4995.550009999999</v>
          </cell>
          <cell r="AM26">
            <v>2146.6198000000109</v>
          </cell>
          <cell r="AN26">
            <v>1.0410377303588803</v>
          </cell>
          <cell r="AO26">
            <v>1932.1467142367064</v>
          </cell>
          <cell r="AP26">
            <v>7132.7027585413871</v>
          </cell>
          <cell r="AQ26">
            <v>2915</v>
          </cell>
          <cell r="AR26">
            <v>2062</v>
          </cell>
          <cell r="AS26">
            <v>14707633.088112339</v>
          </cell>
          <cell r="AT26">
            <v>7919011.3047000002</v>
          </cell>
          <cell r="AV26">
            <v>6788621.7834123392</v>
          </cell>
          <cell r="AW26">
            <v>618555.37341233902</v>
          </cell>
          <cell r="AX26">
            <v>6170066.4100000001</v>
          </cell>
        </row>
        <row r="27">
          <cell r="A27" t="str">
            <v>100696610B</v>
          </cell>
          <cell r="E27" t="str">
            <v>010</v>
          </cell>
          <cell r="F27" t="str">
            <v>ALLIANCEHEALTH DURANT</v>
          </cell>
          <cell r="G27" t="str">
            <v>DURANT,OK 74701-</v>
          </cell>
          <cell r="H27" t="str">
            <v>74701</v>
          </cell>
          <cell r="I27" t="str">
            <v>Private</v>
          </cell>
          <cell r="J27" t="str">
            <v>Yes</v>
          </cell>
          <cell r="K27">
            <v>370014</v>
          </cell>
          <cell r="L27">
            <v>43008</v>
          </cell>
          <cell r="M27">
            <v>0.8748999999999999</v>
          </cell>
          <cell r="N27">
            <v>0.8748999999999999</v>
          </cell>
          <cell r="O27">
            <v>0.8748999999999999</v>
          </cell>
          <cell r="P27">
            <v>5315</v>
          </cell>
          <cell r="Q27">
            <v>5271339.3499999996</v>
          </cell>
          <cell r="R27">
            <v>731564.03</v>
          </cell>
          <cell r="S27">
            <v>9876</v>
          </cell>
          <cell r="T27">
            <v>0</v>
          </cell>
          <cell r="U27">
            <v>0</v>
          </cell>
          <cell r="V27">
            <v>0</v>
          </cell>
          <cell r="X27">
            <v>140022</v>
          </cell>
          <cell r="Y27">
            <v>531724</v>
          </cell>
          <cell r="Z27">
            <v>926019</v>
          </cell>
          <cell r="AA27">
            <v>1578573</v>
          </cell>
          <cell r="AB27">
            <v>0</v>
          </cell>
          <cell r="AC27">
            <v>0</v>
          </cell>
          <cell r="AD27">
            <v>1228487</v>
          </cell>
          <cell r="AE27">
            <v>381318</v>
          </cell>
          <cell r="AF27">
            <v>0</v>
          </cell>
          <cell r="AG27">
            <v>0</v>
          </cell>
          <cell r="AH27">
            <v>0</v>
          </cell>
          <cell r="AI27">
            <v>391232</v>
          </cell>
          <cell r="AJ27">
            <v>17488835</v>
          </cell>
          <cell r="AK27">
            <v>5317164.125</v>
          </cell>
          <cell r="AL27">
            <v>5140.3132529999993</v>
          </cell>
          <cell r="AM27">
            <v>1801.7552000000128</v>
          </cell>
          <cell r="AN27">
            <v>0.88451408934708531</v>
          </cell>
          <cell r="AO27">
            <v>2443.5496897977941</v>
          </cell>
          <cell r="AP27">
            <v>6990.2291857338423</v>
          </cell>
          <cell r="AQ27">
            <v>2176</v>
          </cell>
          <cell r="AR27">
            <v>2037</v>
          </cell>
          <cell r="AS27">
            <v>14239096.851339838</v>
          </cell>
          <cell r="AT27">
            <v>6193162.7614000002</v>
          </cell>
          <cell r="AV27">
            <v>8045934.0899398373</v>
          </cell>
          <cell r="AW27">
            <v>1895825.019939837</v>
          </cell>
          <cell r="AX27">
            <v>6150109.0700000003</v>
          </cell>
        </row>
        <row r="28">
          <cell r="A28" t="str">
            <v>100700440A</v>
          </cell>
          <cell r="B28" t="str">
            <v>100700440F</v>
          </cell>
          <cell r="E28" t="str">
            <v>014</v>
          </cell>
          <cell r="F28" t="str">
            <v>ALLIANCEHEALTH MADILL</v>
          </cell>
          <cell r="G28" t="str">
            <v>MADILL,OK 73446-0604</v>
          </cell>
          <cell r="H28" t="str">
            <v>73446</v>
          </cell>
          <cell r="I28" t="str">
            <v>Private</v>
          </cell>
          <cell r="J28" t="str">
            <v>Yes</v>
          </cell>
          <cell r="K28">
            <v>371326</v>
          </cell>
          <cell r="L28">
            <v>42825</v>
          </cell>
          <cell r="M28" t="e">
            <v>#N/A</v>
          </cell>
          <cell r="N28" t="e">
            <v>#N/A</v>
          </cell>
          <cell r="O28">
            <v>0.8849999999999999</v>
          </cell>
          <cell r="P28">
            <v>64</v>
          </cell>
          <cell r="Q28">
            <v>78200.38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5175.2084500000001</v>
          </cell>
          <cell r="AM28">
            <v>17.262</v>
          </cell>
          <cell r="AN28">
            <v>0.86309999999999998</v>
          </cell>
          <cell r="AO28">
            <v>0</v>
          </cell>
          <cell r="AP28">
            <v>4466.7224131949997</v>
          </cell>
          <cell r="AQ28">
            <v>188</v>
          </cell>
          <cell r="AR28">
            <v>20</v>
          </cell>
          <cell r="AS28">
            <v>89334.448263899991</v>
          </cell>
          <cell r="AT28">
            <v>80546.391400000008</v>
          </cell>
          <cell r="AV28">
            <v>8788.056863899983</v>
          </cell>
          <cell r="AW28">
            <v>-29189.943136100017</v>
          </cell>
          <cell r="AX28">
            <v>37978</v>
          </cell>
        </row>
        <row r="29">
          <cell r="A29" t="str">
            <v>200102450A</v>
          </cell>
          <cell r="E29" t="str">
            <v>010</v>
          </cell>
          <cell r="F29" t="str">
            <v>BAILEY MEDICAL CENTER LLC</v>
          </cell>
          <cell r="G29" t="str">
            <v>OWASSO,OK 74055-6655</v>
          </cell>
          <cell r="H29" t="str">
            <v>74055</v>
          </cell>
          <cell r="I29" t="str">
            <v>Private</v>
          </cell>
          <cell r="J29" t="str">
            <v>Yes</v>
          </cell>
          <cell r="K29">
            <v>370228</v>
          </cell>
          <cell r="L29">
            <v>42735</v>
          </cell>
          <cell r="M29">
            <v>0.83299999999999996</v>
          </cell>
          <cell r="N29">
            <v>0.83299999999999996</v>
          </cell>
          <cell r="O29">
            <v>0.83299999999999996</v>
          </cell>
          <cell r="P29">
            <v>400</v>
          </cell>
          <cell r="Q29">
            <v>358838.83</v>
          </cell>
          <cell r="R29">
            <v>193804.87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X29">
            <v>27296</v>
          </cell>
          <cell r="Y29">
            <v>0</v>
          </cell>
          <cell r="Z29">
            <v>37876</v>
          </cell>
          <cell r="AA29">
            <v>150278</v>
          </cell>
          <cell r="AB29">
            <v>0</v>
          </cell>
          <cell r="AC29">
            <v>0</v>
          </cell>
          <cell r="AD29">
            <v>148023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15363</v>
          </cell>
          <cell r="AJ29">
            <v>2010510</v>
          </cell>
          <cell r="AK29">
            <v>389064.57199999999</v>
          </cell>
          <cell r="AL29">
            <v>4995.550009999999</v>
          </cell>
          <cell r="AM29">
            <v>149.42140000000001</v>
          </cell>
          <cell r="AN29">
            <v>0.70150892018779343</v>
          </cell>
          <cell r="AO29">
            <v>1440.9798962962961</v>
          </cell>
          <cell r="AP29">
            <v>4945.4027895555164</v>
          </cell>
          <cell r="AQ29">
            <v>270</v>
          </cell>
          <cell r="AR29">
            <v>213</v>
          </cell>
          <cell r="AS29">
            <v>1053370.794175325</v>
          </cell>
          <cell r="AT29">
            <v>569223.01099999994</v>
          </cell>
          <cell r="AV29">
            <v>484147.78317532502</v>
          </cell>
          <cell r="AW29">
            <v>-242636.70682467497</v>
          </cell>
          <cell r="AX29">
            <v>726784.49</v>
          </cell>
        </row>
        <row r="30">
          <cell r="A30" t="str">
            <v>200668710A</v>
          </cell>
          <cell r="E30" t="str">
            <v>010</v>
          </cell>
          <cell r="F30" t="str">
            <v>BLACKWELL REGIONAL HOSPITAL</v>
          </cell>
          <cell r="G30" t="str">
            <v>BLACKWELL,OK 74631-0000</v>
          </cell>
          <cell r="H30" t="str">
            <v>74631</v>
          </cell>
          <cell r="I30" t="str">
            <v>Private</v>
          </cell>
          <cell r="J30" t="str">
            <v>Yes</v>
          </cell>
          <cell r="K30">
            <v>370030</v>
          </cell>
          <cell r="L30">
            <v>43100</v>
          </cell>
          <cell r="M30">
            <v>0.77239999999999998</v>
          </cell>
          <cell r="N30">
            <v>0.77239999999999998</v>
          </cell>
          <cell r="O30">
            <v>0.77239999999999998</v>
          </cell>
          <cell r="P30">
            <v>78</v>
          </cell>
          <cell r="Q30">
            <v>103919.76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X30">
            <v>2785</v>
          </cell>
          <cell r="Y30">
            <v>0</v>
          </cell>
          <cell r="Z30">
            <v>8592</v>
          </cell>
          <cell r="AA30">
            <v>71543</v>
          </cell>
          <cell r="AB30">
            <v>0</v>
          </cell>
          <cell r="AC30">
            <v>1394699</v>
          </cell>
          <cell r="AD30">
            <v>108057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1446719</v>
          </cell>
          <cell r="AK30">
            <v>196133.37899999999</v>
          </cell>
          <cell r="AL30">
            <v>4786.1788280000001</v>
          </cell>
          <cell r="AM30">
            <v>23.992699999999999</v>
          </cell>
          <cell r="AN30">
            <v>0.99969583333333334</v>
          </cell>
          <cell r="AO30">
            <v>721.07859926470587</v>
          </cell>
          <cell r="AP30">
            <v>5505.8016312045229</v>
          </cell>
          <cell r="AQ30">
            <v>272</v>
          </cell>
          <cell r="AR30">
            <v>24</v>
          </cell>
          <cell r="AS30">
            <v>132139.23914890856</v>
          </cell>
          <cell r="AT30">
            <v>107037.35279999999</v>
          </cell>
          <cell r="AV30">
            <v>25101.886348908563</v>
          </cell>
          <cell r="AW30">
            <v>-184871.99365109144</v>
          </cell>
          <cell r="AX30">
            <v>209973.88</v>
          </cell>
        </row>
        <row r="31">
          <cell r="A31" t="str">
            <v>200573000A</v>
          </cell>
          <cell r="E31" t="str">
            <v>010</v>
          </cell>
          <cell r="F31" t="str">
            <v>BRISTOW ENDEAVOR HEALTHCARE, LLC</v>
          </cell>
          <cell r="G31" t="str">
            <v>BRISTOW,OK 74010-2301</v>
          </cell>
          <cell r="H31" t="str">
            <v>74010</v>
          </cell>
          <cell r="I31" t="str">
            <v>Private</v>
          </cell>
          <cell r="J31" t="str">
            <v>Yes</v>
          </cell>
          <cell r="K31">
            <v>370041</v>
          </cell>
          <cell r="L31">
            <v>42735</v>
          </cell>
          <cell r="M31">
            <v>0.83299999999999996</v>
          </cell>
          <cell r="N31">
            <v>0.83299999999999996</v>
          </cell>
          <cell r="O31">
            <v>0.83299999999999996</v>
          </cell>
          <cell r="P31">
            <v>142</v>
          </cell>
          <cell r="Q31">
            <v>668904.06999999995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X31">
            <v>5648972</v>
          </cell>
          <cell r="Y31">
            <v>0</v>
          </cell>
          <cell r="Z31">
            <v>45205</v>
          </cell>
          <cell r="AA31">
            <v>18201</v>
          </cell>
          <cell r="AB31">
            <v>0</v>
          </cell>
          <cell r="AC31">
            <v>0</v>
          </cell>
          <cell r="AD31">
            <v>400650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19634</v>
          </cell>
          <cell r="AJ31">
            <v>10652886</v>
          </cell>
          <cell r="AK31">
            <v>6298243.8739999998</v>
          </cell>
          <cell r="AL31">
            <v>4995.550009999999</v>
          </cell>
          <cell r="AM31">
            <v>152.65209999999996</v>
          </cell>
          <cell r="AN31">
            <v>1.8845938271604934</v>
          </cell>
          <cell r="AO31">
            <v>10077.1901984</v>
          </cell>
          <cell r="AP31">
            <v>19491.772910517539</v>
          </cell>
          <cell r="AQ31">
            <v>625</v>
          </cell>
          <cell r="AR31">
            <v>81</v>
          </cell>
          <cell r="AS31">
            <v>1578833.6057519207</v>
          </cell>
          <cell r="AT31">
            <v>688971.19209999999</v>
          </cell>
          <cell r="AV31">
            <v>889862.41365192074</v>
          </cell>
          <cell r="AW31">
            <v>-167951.42634807935</v>
          </cell>
          <cell r="AX31">
            <v>1057813.8400000001</v>
          </cell>
        </row>
        <row r="32">
          <cell r="A32" t="str">
            <v>100700010G</v>
          </cell>
          <cell r="B32" t="str">
            <v>100700010H</v>
          </cell>
          <cell r="E32" t="str">
            <v>010</v>
          </cell>
          <cell r="F32" t="str">
            <v>CLINTON HMA LLC</v>
          </cell>
          <cell r="G32" t="str">
            <v>CLINTON,OK 73601-3117</v>
          </cell>
          <cell r="H32" t="str">
            <v>73601</v>
          </cell>
          <cell r="I32" t="str">
            <v>Private</v>
          </cell>
          <cell r="J32" t="str">
            <v>Yes</v>
          </cell>
          <cell r="K32">
            <v>370029</v>
          </cell>
          <cell r="L32">
            <v>42825</v>
          </cell>
          <cell r="M32">
            <v>0.77239999999999998</v>
          </cell>
          <cell r="N32">
            <v>0.77239999999999998</v>
          </cell>
          <cell r="O32">
            <v>0.77239999999999998</v>
          </cell>
          <cell r="P32">
            <v>996</v>
          </cell>
          <cell r="Q32">
            <v>819605.47</v>
          </cell>
          <cell r="R32">
            <v>534898.55000000005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22798</v>
          </cell>
          <cell r="Y32">
            <v>0</v>
          </cell>
          <cell r="Z32">
            <v>70277</v>
          </cell>
          <cell r="AA32">
            <v>260894</v>
          </cell>
          <cell r="AB32">
            <v>0</v>
          </cell>
          <cell r="AC32">
            <v>0</v>
          </cell>
          <cell r="AD32">
            <v>189403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31591</v>
          </cell>
          <cell r="AJ32">
            <v>2696550</v>
          </cell>
          <cell r="AK32">
            <v>590487.00099999993</v>
          </cell>
          <cell r="AL32">
            <v>4786.1788280000001</v>
          </cell>
          <cell r="AM32">
            <v>344.97390000000019</v>
          </cell>
          <cell r="AN32">
            <v>0.69551189516129075</v>
          </cell>
          <cell r="AO32">
            <v>1433.220876213592</v>
          </cell>
          <cell r="AP32">
            <v>4762.0651834567179</v>
          </cell>
          <cell r="AQ32">
            <v>412</v>
          </cell>
          <cell r="AR32">
            <v>496</v>
          </cell>
          <cell r="AS32">
            <v>2361984.330994532</v>
          </cell>
          <cell r="AT32">
            <v>1395139.1406</v>
          </cell>
          <cell r="AV32">
            <v>966845.19039453194</v>
          </cell>
          <cell r="AW32">
            <v>-171315.38960546814</v>
          </cell>
          <cell r="AX32">
            <v>1138160.58</v>
          </cell>
        </row>
        <row r="33">
          <cell r="A33" t="str">
            <v>100746230C</v>
          </cell>
          <cell r="E33" t="str">
            <v>010</v>
          </cell>
          <cell r="F33" t="str">
            <v>COMMUNITY HOSPITAL, LLC</v>
          </cell>
          <cell r="G33" t="str">
            <v>OKLAHOMA CITY,OK 73114-6303</v>
          </cell>
          <cell r="H33" t="str">
            <v>73114</v>
          </cell>
          <cell r="I33" t="str">
            <v>Private</v>
          </cell>
          <cell r="J33" t="str">
            <v>Yes</v>
          </cell>
          <cell r="L33">
            <v>0</v>
          </cell>
          <cell r="M33" t="e">
            <v>#N/A</v>
          </cell>
          <cell r="N33">
            <v>0.8982</v>
          </cell>
          <cell r="O33">
            <v>0.8982</v>
          </cell>
          <cell r="P33">
            <v>16</v>
          </cell>
          <cell r="Q33">
            <v>45060.36</v>
          </cell>
          <cell r="R33">
            <v>0.01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5220.8140540000004</v>
          </cell>
          <cell r="AM33">
            <v>15.7666</v>
          </cell>
          <cell r="AN33">
            <v>1.7518444444444445</v>
          </cell>
          <cell r="AO33">
            <v>0</v>
          </cell>
          <cell r="AP33">
            <v>9146.0540959773789</v>
          </cell>
          <cell r="AQ33">
            <v>0</v>
          </cell>
          <cell r="AR33">
            <v>9</v>
          </cell>
          <cell r="AS33">
            <v>82314.48686379641</v>
          </cell>
          <cell r="AT33">
            <v>46412.181100000002</v>
          </cell>
          <cell r="AV33">
            <v>35902.305763796408</v>
          </cell>
          <cell r="AW33">
            <v>35902.305763796408</v>
          </cell>
          <cell r="AX33">
            <v>0</v>
          </cell>
        </row>
        <row r="34">
          <cell r="A34" t="str">
            <v>200693850A</v>
          </cell>
          <cell r="E34" t="str">
            <v>010</v>
          </cell>
          <cell r="F34" t="str">
            <v>CURAHEALTH OKLAHOMA CITY</v>
          </cell>
          <cell r="G34" t="str">
            <v>OKLAHOMA CITY,OK 75320-</v>
          </cell>
          <cell r="H34" t="str">
            <v>75320</v>
          </cell>
          <cell r="I34" t="str">
            <v>Private</v>
          </cell>
          <cell r="J34" t="str">
            <v>Yes</v>
          </cell>
          <cell r="K34">
            <v>372004</v>
          </cell>
          <cell r="L34">
            <v>42978</v>
          </cell>
          <cell r="M34" t="e">
            <v>#N/A</v>
          </cell>
          <cell r="N34" t="e">
            <v>#N/A</v>
          </cell>
          <cell r="O34">
            <v>0.97559999999999991</v>
          </cell>
          <cell r="P34">
            <v>28</v>
          </cell>
          <cell r="Q34">
            <v>45060.27</v>
          </cell>
          <cell r="R34">
            <v>656.58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5488.2287319999996</v>
          </cell>
          <cell r="AM34">
            <v>7.7561</v>
          </cell>
          <cell r="AN34">
            <v>2.5853666666666668</v>
          </cell>
          <cell r="AO34">
            <v>0</v>
          </cell>
          <cell r="AP34">
            <v>14189.083622755066</v>
          </cell>
          <cell r="AQ34">
            <v>384</v>
          </cell>
          <cell r="AR34">
            <v>3</v>
          </cell>
          <cell r="AS34">
            <v>42567.250868265197</v>
          </cell>
          <cell r="AT34">
            <v>47088.355499999998</v>
          </cell>
          <cell r="AV34">
            <v>-4521.1046317348009</v>
          </cell>
          <cell r="AW34">
            <v>-4521.1046317348009</v>
          </cell>
          <cell r="AX34">
            <v>0</v>
          </cell>
        </row>
        <row r="35">
          <cell r="A35" t="str">
            <v>200693850B</v>
          </cell>
          <cell r="E35" t="str">
            <v>010</v>
          </cell>
          <cell r="F35" t="str">
            <v>CURAHEALTH OKLAHOMA, LLC</v>
          </cell>
          <cell r="G35" t="str">
            <v>OKLAHOMA CITY,OK 73119-</v>
          </cell>
          <cell r="H35" t="str">
            <v>73119</v>
          </cell>
          <cell r="I35" t="str">
            <v>Private</v>
          </cell>
          <cell r="J35" t="str">
            <v>Yes</v>
          </cell>
          <cell r="L35">
            <v>0</v>
          </cell>
          <cell r="M35" t="e">
            <v>#N/A</v>
          </cell>
          <cell r="N35">
            <v>0.8982</v>
          </cell>
          <cell r="O35">
            <v>0.8982</v>
          </cell>
          <cell r="P35">
            <v>94</v>
          </cell>
          <cell r="Q35">
            <v>101090.16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5220.8140540000004</v>
          </cell>
          <cell r="AM35">
            <v>18.5472</v>
          </cell>
          <cell r="AN35">
            <v>3.7094399999999998</v>
          </cell>
          <cell r="AO35">
            <v>0</v>
          </cell>
          <cell r="AP35">
            <v>19366.29648446976</v>
          </cell>
          <cell r="AQ35">
            <v>0</v>
          </cell>
          <cell r="AR35">
            <v>5</v>
          </cell>
          <cell r="AS35">
            <v>96831.482422348796</v>
          </cell>
          <cell r="AT35">
            <v>104122.86480000001</v>
          </cell>
          <cell r="AV35">
            <v>-7291.3823776512145</v>
          </cell>
          <cell r="AW35">
            <v>-7291.3823776512145</v>
          </cell>
          <cell r="AX35">
            <v>0</v>
          </cell>
        </row>
        <row r="36">
          <cell r="A36" t="str">
            <v>100700120A</v>
          </cell>
          <cell r="E36" t="str">
            <v>010</v>
          </cell>
          <cell r="F36" t="str">
            <v>DUNCAN REGIONAL HOSPITAL</v>
          </cell>
          <cell r="G36" t="str">
            <v>DUNCAN,OK 73533-</v>
          </cell>
          <cell r="H36" t="str">
            <v>73533</v>
          </cell>
          <cell r="I36" t="str">
            <v>Private</v>
          </cell>
          <cell r="J36" t="str">
            <v>Yes</v>
          </cell>
          <cell r="K36">
            <v>374023</v>
          </cell>
          <cell r="L36">
            <v>42916</v>
          </cell>
          <cell r="M36" t="e">
            <v>#N/A</v>
          </cell>
          <cell r="N36">
            <v>0.77529999999999999</v>
          </cell>
          <cell r="O36">
            <v>0.77529999999999999</v>
          </cell>
          <cell r="P36">
            <v>2473</v>
          </cell>
          <cell r="Q36">
            <v>2646373.7200000002</v>
          </cell>
          <cell r="R36">
            <v>384843.5</v>
          </cell>
          <cell r="S36">
            <v>0</v>
          </cell>
          <cell r="T36">
            <v>0</v>
          </cell>
          <cell r="U36">
            <v>0</v>
          </cell>
          <cell r="V36">
            <v>1903.31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4796.1982410000001</v>
          </cell>
          <cell r="AM36">
            <v>885.26690000000076</v>
          </cell>
          <cell r="AN36">
            <v>0.81969157407407478</v>
          </cell>
          <cell r="AO36">
            <v>0</v>
          </cell>
          <cell r="AP36">
            <v>3931.4032857365987</v>
          </cell>
          <cell r="AQ36">
            <v>486</v>
          </cell>
          <cell r="AR36">
            <v>1080</v>
          </cell>
          <cell r="AS36">
            <v>4245915.5485955263</v>
          </cell>
          <cell r="AT36">
            <v>3124114.1459000004</v>
          </cell>
          <cell r="AV36">
            <v>1121801.4026955259</v>
          </cell>
          <cell r="AW36">
            <v>-1651940.3173044738</v>
          </cell>
          <cell r="AX36">
            <v>2773741.7199999997</v>
          </cell>
        </row>
        <row r="37">
          <cell r="A37" t="str">
            <v>100699410A</v>
          </cell>
          <cell r="E37" t="str">
            <v>010</v>
          </cell>
          <cell r="F37" t="str">
            <v>GREAT PLAINS REGIONAL MEDICAL CENTER</v>
          </cell>
          <cell r="G37" t="str">
            <v>ELK CITY,OK 73644-5113</v>
          </cell>
          <cell r="H37" t="str">
            <v>73644</v>
          </cell>
          <cell r="I37" t="str">
            <v>Private</v>
          </cell>
          <cell r="J37" t="str">
            <v>Yes</v>
          </cell>
          <cell r="K37">
            <v>370019</v>
          </cell>
          <cell r="L37">
            <v>42916</v>
          </cell>
          <cell r="M37">
            <v>0.77239999999999998</v>
          </cell>
          <cell r="N37">
            <v>0.77239999999999998</v>
          </cell>
          <cell r="O37">
            <v>0.77239999999999998</v>
          </cell>
          <cell r="P37">
            <v>1146</v>
          </cell>
          <cell r="Q37">
            <v>1089816.8799999999</v>
          </cell>
          <cell r="R37">
            <v>188691.08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X37">
            <v>23220</v>
          </cell>
          <cell r="Y37">
            <v>0</v>
          </cell>
          <cell r="Z37">
            <v>125649</v>
          </cell>
          <cell r="AA37">
            <v>366480</v>
          </cell>
          <cell r="AB37">
            <v>0</v>
          </cell>
          <cell r="AC37">
            <v>0</v>
          </cell>
          <cell r="AD37">
            <v>423592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32325</v>
          </cell>
          <cell r="AJ37">
            <v>5686071</v>
          </cell>
          <cell r="AK37">
            <v>997490.18199999991</v>
          </cell>
          <cell r="AL37">
            <v>4786.1788280000001</v>
          </cell>
          <cell r="AM37">
            <v>393.53049999999996</v>
          </cell>
          <cell r="AN37">
            <v>0.77011839530332671</v>
          </cell>
          <cell r="AO37">
            <v>1333.543024064171</v>
          </cell>
          <cell r="AP37">
            <v>5019.4673827182878</v>
          </cell>
          <cell r="AQ37">
            <v>748</v>
          </cell>
          <cell r="AR37">
            <v>511</v>
          </cell>
          <cell r="AS37">
            <v>2564947.832569045</v>
          </cell>
          <cell r="AT37">
            <v>1316863.1987999999</v>
          </cell>
          <cell r="AV37">
            <v>1248084.6337690451</v>
          </cell>
          <cell r="AW37">
            <v>56244.953769044951</v>
          </cell>
          <cell r="AX37">
            <v>1191839.6800000002</v>
          </cell>
        </row>
        <row r="38">
          <cell r="A38" t="str">
            <v>200045700C</v>
          </cell>
          <cell r="B38" t="str">
            <v>200045700D</v>
          </cell>
          <cell r="E38" t="str">
            <v>010</v>
          </cell>
          <cell r="F38" t="str">
            <v>HENRYETTA MEDICAL CENTER</v>
          </cell>
          <cell r="G38" t="str">
            <v>HENRYETTA,OK 74437-6908</v>
          </cell>
          <cell r="H38" t="str">
            <v>74437</v>
          </cell>
          <cell r="I38" t="str">
            <v>Private</v>
          </cell>
          <cell r="J38" t="str">
            <v>Yes</v>
          </cell>
          <cell r="K38">
            <v>370183</v>
          </cell>
          <cell r="L38">
            <v>43069</v>
          </cell>
          <cell r="M38">
            <v>0.83299999999999996</v>
          </cell>
          <cell r="N38">
            <v>0.83299999999999996</v>
          </cell>
          <cell r="O38">
            <v>0.83299999999999996</v>
          </cell>
          <cell r="P38">
            <v>770</v>
          </cell>
          <cell r="Q38">
            <v>317343.32</v>
          </cell>
          <cell r="R38">
            <v>4471.1000000000004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Z38">
            <v>14923</v>
          </cell>
          <cell r="AA38">
            <v>102774</v>
          </cell>
          <cell r="AB38">
            <v>0</v>
          </cell>
          <cell r="AC38">
            <v>0</v>
          </cell>
          <cell r="AD38">
            <v>80002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24060</v>
          </cell>
          <cell r="AJ38">
            <v>1124328</v>
          </cell>
          <cell r="AK38">
            <v>227746.49299999999</v>
          </cell>
          <cell r="AL38">
            <v>4995.550009999999</v>
          </cell>
          <cell r="AM38">
            <v>111.87900000000002</v>
          </cell>
          <cell r="AN38">
            <v>0.97286086956521756</v>
          </cell>
          <cell r="AO38">
            <v>1021.2847219730941</v>
          </cell>
          <cell r="AP38">
            <v>5881.2598486582237</v>
          </cell>
          <cell r="AQ38">
            <v>223</v>
          </cell>
          <cell r="AR38">
            <v>115</v>
          </cell>
          <cell r="AS38">
            <v>676344.88259569579</v>
          </cell>
          <cell r="AT38">
            <v>331468.85259999998</v>
          </cell>
          <cell r="AV38">
            <v>344876.0299956958</v>
          </cell>
          <cell r="AW38">
            <v>112202.94999569579</v>
          </cell>
          <cell r="AX38">
            <v>232673.08000000002</v>
          </cell>
        </row>
        <row r="39">
          <cell r="A39" t="str">
            <v>200435950A</v>
          </cell>
          <cell r="B39" t="str">
            <v>200435950B</v>
          </cell>
          <cell r="E39" t="str">
            <v>010</v>
          </cell>
          <cell r="F39" t="str">
            <v>HILLCREST HOSPITAL CLAREMORE</v>
          </cell>
          <cell r="G39" t="str">
            <v>CLAREMORE,OK 74017-3058</v>
          </cell>
          <cell r="H39" t="str">
            <v>74017</v>
          </cell>
          <cell r="I39" t="str">
            <v>Private</v>
          </cell>
          <cell r="J39" t="str">
            <v>Yes</v>
          </cell>
          <cell r="K39">
            <v>370039</v>
          </cell>
          <cell r="L39">
            <v>43039</v>
          </cell>
          <cell r="M39">
            <v>0.83299999999999996</v>
          </cell>
          <cell r="N39">
            <v>0.83299999999999996</v>
          </cell>
          <cell r="O39">
            <v>0.83299999999999996</v>
          </cell>
          <cell r="P39">
            <v>2876</v>
          </cell>
          <cell r="Q39">
            <v>2314601.0100000002</v>
          </cell>
          <cell r="R39">
            <v>268572.51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X39">
            <v>15046</v>
          </cell>
          <cell r="Y39">
            <v>0</v>
          </cell>
          <cell r="Z39">
            <v>133132</v>
          </cell>
          <cell r="AA39">
            <v>472228</v>
          </cell>
          <cell r="AB39">
            <v>0</v>
          </cell>
          <cell r="AC39">
            <v>0</v>
          </cell>
          <cell r="AD39">
            <v>357094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83896</v>
          </cell>
          <cell r="AJ39">
            <v>5058146</v>
          </cell>
          <cell r="AK39">
            <v>1090053.6919999998</v>
          </cell>
          <cell r="AL39">
            <v>4995.550009999999</v>
          </cell>
          <cell r="AM39">
            <v>925.43069999999841</v>
          </cell>
          <cell r="AN39">
            <v>0.73156577075098683</v>
          </cell>
          <cell r="AO39">
            <v>1388.6034292993629</v>
          </cell>
          <cell r="AP39">
            <v>5043.1768226901122</v>
          </cell>
          <cell r="AQ39">
            <v>785</v>
          </cell>
          <cell r="AR39">
            <v>1265</v>
          </cell>
          <cell r="AS39">
            <v>6379618.6807029918</v>
          </cell>
          <cell r="AT39">
            <v>2660668.7256000005</v>
          </cell>
          <cell r="AV39">
            <v>3718949.9551029913</v>
          </cell>
          <cell r="AW39">
            <v>1218681.6251029912</v>
          </cell>
          <cell r="AX39">
            <v>2500268.33</v>
          </cell>
        </row>
        <row r="40">
          <cell r="A40" t="str">
            <v>200044190A</v>
          </cell>
          <cell r="B40" t="str">
            <v>200044190D</v>
          </cell>
          <cell r="E40" t="str">
            <v>010</v>
          </cell>
          <cell r="F40" t="str">
            <v>HILLCREST HOSPITAL CUSHING</v>
          </cell>
          <cell r="G40" t="str">
            <v>CUSHING,OK 74023-</v>
          </cell>
          <cell r="H40" t="str">
            <v>74023</v>
          </cell>
          <cell r="I40" t="str">
            <v>Private</v>
          </cell>
          <cell r="J40" t="str">
            <v>Yes</v>
          </cell>
          <cell r="K40">
            <v>370099</v>
          </cell>
          <cell r="L40">
            <v>43069</v>
          </cell>
          <cell r="M40">
            <v>0.8849999999999999</v>
          </cell>
          <cell r="N40">
            <v>0.8849999999999999</v>
          </cell>
          <cell r="O40">
            <v>0.8849999999999999</v>
          </cell>
          <cell r="P40">
            <v>1226</v>
          </cell>
          <cell r="Q40">
            <v>723266.11</v>
          </cell>
          <cell r="R40">
            <v>30411.66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X40">
            <v>2392</v>
          </cell>
          <cell r="Y40">
            <v>0</v>
          </cell>
          <cell r="Z40">
            <v>75516</v>
          </cell>
          <cell r="AA40">
            <v>226681</v>
          </cell>
          <cell r="AB40">
            <v>0</v>
          </cell>
          <cell r="AC40">
            <v>2142069</v>
          </cell>
          <cell r="AD40">
            <v>214493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67137</v>
          </cell>
          <cell r="AJ40">
            <v>2537759</v>
          </cell>
          <cell r="AK40">
            <v>602046.91299999994</v>
          </cell>
          <cell r="AL40">
            <v>5175.2084500000001</v>
          </cell>
          <cell r="AM40">
            <v>234.55750000000006</v>
          </cell>
          <cell r="AN40">
            <v>0.80881896551724164</v>
          </cell>
          <cell r="AO40">
            <v>1110.7876623616235</v>
          </cell>
          <cell r="AP40">
            <v>5296.5944072267102</v>
          </cell>
          <cell r="AQ40">
            <v>542</v>
          </cell>
          <cell r="AR40">
            <v>290</v>
          </cell>
          <cell r="AS40">
            <v>1536012.378095746</v>
          </cell>
          <cell r="AT40">
            <v>776288.10310000007</v>
          </cell>
          <cell r="AV40">
            <v>759724.27499574597</v>
          </cell>
          <cell r="AW40">
            <v>-216863.61500425404</v>
          </cell>
          <cell r="AX40">
            <v>976587.89</v>
          </cell>
        </row>
        <row r="41">
          <cell r="A41" t="str">
            <v>200735850A</v>
          </cell>
          <cell r="E41" t="str">
            <v>010</v>
          </cell>
          <cell r="F41" t="str">
            <v>HILLCREST HOSPITAL PRYOR</v>
          </cell>
          <cell r="G41" t="str">
            <v>PRYOR,OK 74361-</v>
          </cell>
          <cell r="H41" t="str">
            <v>74361</v>
          </cell>
          <cell r="I41" t="str">
            <v>Private</v>
          </cell>
          <cell r="J41" t="str">
            <v>Yes</v>
          </cell>
          <cell r="K41">
            <v>370015</v>
          </cell>
          <cell r="L41">
            <v>42460</v>
          </cell>
          <cell r="M41">
            <v>0.83299999999999996</v>
          </cell>
          <cell r="N41">
            <v>0.83299999999999996</v>
          </cell>
          <cell r="O41">
            <v>0.83299999999999996</v>
          </cell>
          <cell r="P41">
            <v>128</v>
          </cell>
          <cell r="Q41">
            <v>237289.51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X41">
            <v>12117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1652562</v>
          </cell>
          <cell r="AD41">
            <v>122871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28931</v>
          </cell>
          <cell r="AJ41">
            <v>1519423</v>
          </cell>
          <cell r="AK41">
            <v>305078.56599999999</v>
          </cell>
          <cell r="AL41">
            <v>4995.550009999999</v>
          </cell>
          <cell r="AM41">
            <v>58.2605</v>
          </cell>
          <cell r="AN41">
            <v>1.0788981481481481</v>
          </cell>
          <cell r="AO41">
            <v>974.69190415335459</v>
          </cell>
          <cell r="AP41">
            <v>6364.3815589238166</v>
          </cell>
          <cell r="AQ41">
            <v>313</v>
          </cell>
          <cell r="AR41">
            <v>54</v>
          </cell>
          <cell r="AS41">
            <v>343676.60418188607</v>
          </cell>
          <cell r="AT41">
            <v>244408.19530000002</v>
          </cell>
          <cell r="AV41">
            <v>99268.408881886047</v>
          </cell>
          <cell r="AW41">
            <v>-67061.521118113946</v>
          </cell>
          <cell r="AX41">
            <v>166329.93</v>
          </cell>
        </row>
        <row r="42">
          <cell r="A42" t="str">
            <v>200044210A</v>
          </cell>
          <cell r="B42" t="str">
            <v>200044210B</v>
          </cell>
          <cell r="E42" t="str">
            <v>010</v>
          </cell>
          <cell r="F42" t="str">
            <v>HILLCREST MEDICAL CENTER</v>
          </cell>
          <cell r="G42" t="str">
            <v>TULSA,OK 74104-4012</v>
          </cell>
          <cell r="H42" t="str">
            <v>74104</v>
          </cell>
          <cell r="I42" t="str">
            <v>Private</v>
          </cell>
          <cell r="J42" t="str">
            <v>Yes</v>
          </cell>
          <cell r="K42">
            <v>370001</v>
          </cell>
          <cell r="L42">
            <v>42916</v>
          </cell>
          <cell r="M42">
            <v>0.8849999999999999</v>
          </cell>
          <cell r="N42">
            <v>0.8849999999999999</v>
          </cell>
          <cell r="O42">
            <v>0.8849999999999999</v>
          </cell>
          <cell r="P42">
            <v>35276</v>
          </cell>
          <cell r="Q42">
            <v>34911636.900000006</v>
          </cell>
          <cell r="R42">
            <v>1539575.94</v>
          </cell>
          <cell r="S42">
            <v>377643</v>
          </cell>
          <cell r="T42">
            <v>0</v>
          </cell>
          <cell r="U42">
            <v>0</v>
          </cell>
          <cell r="V42">
            <v>5831.5500000000011</v>
          </cell>
          <cell r="X42">
            <v>3220409</v>
          </cell>
          <cell r="Y42">
            <v>4928271</v>
          </cell>
          <cell r="Z42">
            <v>3775428</v>
          </cell>
          <cell r="AA42">
            <v>8869759</v>
          </cell>
          <cell r="AB42">
            <v>0</v>
          </cell>
          <cell r="AC42">
            <v>0</v>
          </cell>
          <cell r="AD42">
            <v>7275356</v>
          </cell>
          <cell r="AE42">
            <v>1899292</v>
          </cell>
          <cell r="AF42">
            <v>0</v>
          </cell>
          <cell r="AG42">
            <v>182915</v>
          </cell>
          <cell r="AH42">
            <v>1287</v>
          </cell>
          <cell r="AI42">
            <v>904188</v>
          </cell>
          <cell r="AJ42">
            <v>95113308</v>
          </cell>
          <cell r="AK42">
            <v>31895441.434999999</v>
          </cell>
          <cell r="AL42">
            <v>5175.2084500000001</v>
          </cell>
          <cell r="AM42">
            <v>10017.172719999853</v>
          </cell>
          <cell r="AN42">
            <v>1.2527729764882258</v>
          </cell>
          <cell r="AO42">
            <v>4194.0093931623933</v>
          </cell>
          <cell r="AP42">
            <v>10677.370687015911</v>
          </cell>
          <cell r="AQ42">
            <v>7605</v>
          </cell>
          <cell r="AR42">
            <v>7996</v>
          </cell>
          <cell r="AS42">
            <v>85376256.013379231</v>
          </cell>
          <cell r="AT42">
            <v>37939728.011700004</v>
          </cell>
          <cell r="AV42">
            <v>47436528.001679227</v>
          </cell>
          <cell r="AW42">
            <v>16073322.971679226</v>
          </cell>
          <cell r="AX42">
            <v>31363205.030000001</v>
          </cell>
        </row>
        <row r="43">
          <cell r="A43" t="str">
            <v>100806400C</v>
          </cell>
          <cell r="B43" t="str">
            <v>100699370A</v>
          </cell>
          <cell r="C43" t="str">
            <v>100699370E</v>
          </cell>
          <cell r="E43" t="str">
            <v>010</v>
          </cell>
          <cell r="F43" t="str">
            <v>INTEGRIS BAPTIST MEDICAL C</v>
          </cell>
          <cell r="G43" t="str">
            <v>OKLAHOMA CITY,OK 73112-</v>
          </cell>
          <cell r="H43" t="str">
            <v>73112</v>
          </cell>
          <cell r="I43" t="str">
            <v>Private</v>
          </cell>
          <cell r="J43" t="str">
            <v>Yes</v>
          </cell>
          <cell r="K43">
            <v>370028</v>
          </cell>
          <cell r="L43">
            <v>42916</v>
          </cell>
          <cell r="M43">
            <v>0.8982</v>
          </cell>
          <cell r="N43">
            <v>0.8982</v>
          </cell>
          <cell r="O43">
            <v>0.8982</v>
          </cell>
          <cell r="P43">
            <v>33357</v>
          </cell>
          <cell r="Q43">
            <v>36048478.5</v>
          </cell>
          <cell r="R43">
            <v>3992531.08</v>
          </cell>
          <cell r="S43">
            <v>463850</v>
          </cell>
          <cell r="T43">
            <v>0</v>
          </cell>
          <cell r="U43">
            <v>128823.63</v>
          </cell>
          <cell r="V43">
            <v>3806.62</v>
          </cell>
          <cell r="X43">
            <v>7749505</v>
          </cell>
          <cell r="Y43">
            <v>4157011</v>
          </cell>
          <cell r="Z43">
            <v>2740943</v>
          </cell>
          <cell r="AA43">
            <v>11606424</v>
          </cell>
          <cell r="AB43">
            <v>0</v>
          </cell>
          <cell r="AC43">
            <v>0</v>
          </cell>
          <cell r="AD43">
            <v>9531213</v>
          </cell>
          <cell r="AE43">
            <v>883826</v>
          </cell>
          <cell r="AF43">
            <v>10737651</v>
          </cell>
          <cell r="AG43">
            <v>7691</v>
          </cell>
          <cell r="AH43">
            <v>34064</v>
          </cell>
          <cell r="AI43">
            <v>648006</v>
          </cell>
          <cell r="AJ43">
            <v>131281209</v>
          </cell>
          <cell r="AK43">
            <v>49394935.017999999</v>
          </cell>
          <cell r="AL43">
            <v>5220.8140540000004</v>
          </cell>
          <cell r="AM43">
            <v>8542.4685799999825</v>
          </cell>
          <cell r="AN43">
            <v>1.2767102944253448</v>
          </cell>
          <cell r="AO43">
            <v>5115.9953410668049</v>
          </cell>
          <cell r="AP43">
            <v>11781.462389089123</v>
          </cell>
          <cell r="AQ43">
            <v>9655</v>
          </cell>
          <cell r="AR43">
            <v>6691</v>
          </cell>
          <cell r="AS43">
            <v>78829764.845395327</v>
          </cell>
          <cell r="AT43">
            <v>41856614.524899997</v>
          </cell>
          <cell r="AV43">
            <v>36973150.32049533</v>
          </cell>
          <cell r="AW43">
            <v>-1634388.4795046672</v>
          </cell>
          <cell r="AX43">
            <v>38607538.799999997</v>
          </cell>
        </row>
        <row r="44">
          <cell r="A44" t="str">
            <v>100699500A</v>
          </cell>
          <cell r="B44" t="str">
            <v>200285100D</v>
          </cell>
          <cell r="E44" t="str">
            <v>010</v>
          </cell>
          <cell r="F44" t="str">
            <v>INTEGRIS BASS MEM BAP</v>
          </cell>
          <cell r="G44" t="str">
            <v>ENID,OK 73701-</v>
          </cell>
          <cell r="H44" t="str">
            <v>73701</v>
          </cell>
          <cell r="I44" t="str">
            <v>Private</v>
          </cell>
          <cell r="J44" t="str">
            <v>Yes</v>
          </cell>
          <cell r="K44">
            <v>370016</v>
          </cell>
          <cell r="L44">
            <v>42916</v>
          </cell>
          <cell r="M44">
            <v>0.90489999999999993</v>
          </cell>
          <cell r="N44">
            <v>0.90489999999999993</v>
          </cell>
          <cell r="O44">
            <v>0.90489999999999993</v>
          </cell>
          <cell r="P44">
            <v>3320</v>
          </cell>
          <cell r="Q44">
            <v>2820980.2</v>
          </cell>
          <cell r="R44">
            <v>469889.28000000003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X44">
            <v>236648</v>
          </cell>
          <cell r="Y44">
            <v>0</v>
          </cell>
          <cell r="Z44">
            <v>479226</v>
          </cell>
          <cell r="AA44">
            <v>3086946</v>
          </cell>
          <cell r="AB44">
            <v>0</v>
          </cell>
          <cell r="AC44">
            <v>0</v>
          </cell>
          <cell r="AD44">
            <v>957033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118765</v>
          </cell>
          <cell r="AJ44">
            <v>14781658</v>
          </cell>
          <cell r="AK44">
            <v>5010340.6859999998</v>
          </cell>
          <cell r="AL44">
            <v>5243.962352999999</v>
          </cell>
          <cell r="AM44">
            <v>979.75720000000263</v>
          </cell>
          <cell r="AN44">
            <v>0.75019693721286573</v>
          </cell>
          <cell r="AO44">
            <v>3750.2550044910176</v>
          </cell>
          <cell r="AP44">
            <v>7684.2595005711901</v>
          </cell>
          <cell r="AQ44">
            <v>1336</v>
          </cell>
          <cell r="AR44">
            <v>1306</v>
          </cell>
          <cell r="AS44">
            <v>10035642.907745974</v>
          </cell>
          <cell r="AT44">
            <v>3389595.5644000005</v>
          </cell>
          <cell r="AV44">
            <v>6646047.3433459736</v>
          </cell>
          <cell r="AW44">
            <v>-41384.446654026397</v>
          </cell>
          <cell r="AX44">
            <v>6687431.79</v>
          </cell>
        </row>
        <row r="45">
          <cell r="A45" t="str">
            <v>100700610A</v>
          </cell>
          <cell r="E45" t="str">
            <v>010</v>
          </cell>
          <cell r="F45" t="str">
            <v>INTEGRIS CANADIAN VALLEY HOSPITAL</v>
          </cell>
          <cell r="G45" t="str">
            <v>YUKON,OK 73099-</v>
          </cell>
          <cell r="H45" t="str">
            <v>73099</v>
          </cell>
          <cell r="I45" t="str">
            <v>Private</v>
          </cell>
          <cell r="J45" t="str">
            <v>Yes</v>
          </cell>
          <cell r="K45">
            <v>370211</v>
          </cell>
          <cell r="L45">
            <v>42916</v>
          </cell>
          <cell r="M45">
            <v>0.8982</v>
          </cell>
          <cell r="N45">
            <v>0.8982</v>
          </cell>
          <cell r="O45">
            <v>0.8982</v>
          </cell>
          <cell r="P45">
            <v>2800</v>
          </cell>
          <cell r="Q45">
            <v>2344679.2599999998</v>
          </cell>
          <cell r="R45">
            <v>353002.79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X45">
            <v>58301</v>
          </cell>
          <cell r="Y45">
            <v>0</v>
          </cell>
          <cell r="Z45">
            <v>201001</v>
          </cell>
          <cell r="AA45">
            <v>541835</v>
          </cell>
          <cell r="AB45">
            <v>0</v>
          </cell>
          <cell r="AC45">
            <v>0</v>
          </cell>
          <cell r="AD45">
            <v>580357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82796</v>
          </cell>
          <cell r="AJ45">
            <v>7501152</v>
          </cell>
          <cell r="AK45">
            <v>1503825.8299999998</v>
          </cell>
          <cell r="AL45">
            <v>5220.8140540000004</v>
          </cell>
          <cell r="AM45">
            <v>841.88679999999897</v>
          </cell>
          <cell r="AN45">
            <v>0.78097105751391371</v>
          </cell>
          <cell r="AO45">
            <v>1674.6390089086858</v>
          </cell>
          <cell r="AP45">
            <v>5751.9436817445694</v>
          </cell>
          <cell r="AQ45">
            <v>898</v>
          </cell>
          <cell r="AR45">
            <v>1078</v>
          </cell>
          <cell r="AS45">
            <v>6200595.2889206456</v>
          </cell>
          <cell r="AT45">
            <v>2778612.5115</v>
          </cell>
          <cell r="AV45">
            <v>3421982.7774206456</v>
          </cell>
          <cell r="AW45">
            <v>1034531.7774206456</v>
          </cell>
          <cell r="AX45">
            <v>2387451</v>
          </cell>
        </row>
        <row r="46">
          <cell r="A46" t="str">
            <v>100699700A</v>
          </cell>
          <cell r="E46" t="str">
            <v>010</v>
          </cell>
          <cell r="F46" t="str">
            <v>INTEGRIS GROVE HOSPITAL</v>
          </cell>
          <cell r="G46" t="str">
            <v>GROVE,OK 74344-5304</v>
          </cell>
          <cell r="H46" t="str">
            <v>74344</v>
          </cell>
          <cell r="I46" t="str">
            <v>Private</v>
          </cell>
          <cell r="J46" t="str">
            <v>Yes</v>
          </cell>
          <cell r="K46">
            <v>370113</v>
          </cell>
          <cell r="L46">
            <v>42916</v>
          </cell>
          <cell r="M46">
            <v>0.8619</v>
          </cell>
          <cell r="N46">
            <v>0.8619</v>
          </cell>
          <cell r="O46">
            <v>0.8619</v>
          </cell>
          <cell r="P46">
            <v>1233</v>
          </cell>
          <cell r="Q46">
            <v>1552701.31</v>
          </cell>
          <cell r="R46">
            <v>100760.31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X46">
            <v>120127</v>
          </cell>
          <cell r="Y46">
            <v>0</v>
          </cell>
          <cell r="Z46">
            <v>181388</v>
          </cell>
          <cell r="AA46">
            <v>381577</v>
          </cell>
          <cell r="AB46">
            <v>0</v>
          </cell>
          <cell r="AC46">
            <v>5856822</v>
          </cell>
          <cell r="AD46">
            <v>517995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64297</v>
          </cell>
          <cell r="AJ46">
            <v>6729340</v>
          </cell>
          <cell r="AK46">
            <v>1299549.3679999998</v>
          </cell>
          <cell r="AL46">
            <v>5095.3986430000004</v>
          </cell>
          <cell r="AM46">
            <v>482.2226999999998</v>
          </cell>
          <cell r="AN46">
            <v>0.79838195364238373</v>
          </cell>
          <cell r="AO46">
            <v>1507.5978747099766</v>
          </cell>
          <cell r="AP46">
            <v>5575.6721978950682</v>
          </cell>
          <cell r="AQ46">
            <v>862</v>
          </cell>
          <cell r="AR46">
            <v>604</v>
          </cell>
          <cell r="AS46">
            <v>3367706.0075286212</v>
          </cell>
          <cell r="AT46">
            <v>1703065.4686000003</v>
          </cell>
          <cell r="AV46">
            <v>1664640.538928621</v>
          </cell>
          <cell r="AW46">
            <v>151114.6989286209</v>
          </cell>
          <cell r="AX46">
            <v>1513525.84</v>
          </cell>
        </row>
        <row r="47">
          <cell r="A47" t="str">
            <v>200405550A</v>
          </cell>
          <cell r="E47" t="str">
            <v>010</v>
          </cell>
          <cell r="F47" t="str">
            <v>INTEGRIS HEALTH EDMOND, INC.</v>
          </cell>
          <cell r="G47" t="str">
            <v>EDMOND,OK 73034-8864</v>
          </cell>
          <cell r="H47" t="str">
            <v>73034</v>
          </cell>
          <cell r="I47" t="str">
            <v>Private</v>
          </cell>
          <cell r="J47" t="str">
            <v>Yes</v>
          </cell>
          <cell r="K47">
            <v>370236</v>
          </cell>
          <cell r="L47">
            <v>42916</v>
          </cell>
          <cell r="M47">
            <v>0.8982</v>
          </cell>
          <cell r="N47">
            <v>0.8982</v>
          </cell>
          <cell r="O47">
            <v>0.8982</v>
          </cell>
          <cell r="P47">
            <v>1419</v>
          </cell>
          <cell r="Q47">
            <v>1459153.36</v>
          </cell>
          <cell r="R47">
            <v>236034.21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X47">
            <v>83857</v>
          </cell>
          <cell r="Y47">
            <v>0</v>
          </cell>
          <cell r="Z47">
            <v>92810</v>
          </cell>
          <cell r="AA47">
            <v>124120</v>
          </cell>
          <cell r="AB47">
            <v>0</v>
          </cell>
          <cell r="AC47">
            <v>0</v>
          </cell>
          <cell r="AD47">
            <v>626221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64356</v>
          </cell>
          <cell r="AJ47">
            <v>7755443</v>
          </cell>
          <cell r="AK47">
            <v>1018130.8279999999</v>
          </cell>
          <cell r="AL47">
            <v>5220.8140540000004</v>
          </cell>
          <cell r="AM47">
            <v>479.26010000000019</v>
          </cell>
          <cell r="AN47">
            <v>0.85277597864768717</v>
          </cell>
          <cell r="AO47">
            <v>1068.3429464847848</v>
          </cell>
          <cell r="AP47">
            <v>5520.5277607222342</v>
          </cell>
          <cell r="AQ47">
            <v>953</v>
          </cell>
          <cell r="AR47">
            <v>562</v>
          </cell>
          <cell r="AS47">
            <v>3102536.6015258958</v>
          </cell>
          <cell r="AT47">
            <v>1746043.1971000002</v>
          </cell>
          <cell r="AV47">
            <v>1356493.4044258955</v>
          </cell>
          <cell r="AW47">
            <v>179525.50442589563</v>
          </cell>
          <cell r="AX47">
            <v>1176967.8999999999</v>
          </cell>
        </row>
        <row r="48">
          <cell r="A48" t="str">
            <v>100699440A</v>
          </cell>
          <cell r="B48" t="str">
            <v>100699440N</v>
          </cell>
          <cell r="E48" t="str">
            <v>010</v>
          </cell>
          <cell r="F48" t="str">
            <v>INTEGRIS MIAMI HOSPITAL</v>
          </cell>
          <cell r="G48" t="str">
            <v>MIAMI,OK 74354-</v>
          </cell>
          <cell r="H48" t="str">
            <v>74354</v>
          </cell>
          <cell r="I48" t="str">
            <v>Private</v>
          </cell>
          <cell r="J48" t="str">
            <v>Yes</v>
          </cell>
          <cell r="K48">
            <v>370004</v>
          </cell>
          <cell r="L48">
            <v>42916</v>
          </cell>
          <cell r="M48">
            <v>0.77719999999999989</v>
          </cell>
          <cell r="N48">
            <v>0.77719999999999989</v>
          </cell>
          <cell r="O48">
            <v>0.77719999999999989</v>
          </cell>
          <cell r="P48">
            <v>1560</v>
          </cell>
          <cell r="Q48">
            <v>1534285.91</v>
          </cell>
          <cell r="R48">
            <v>181128.69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X48">
            <v>27464</v>
          </cell>
          <cell r="Y48">
            <v>0</v>
          </cell>
          <cell r="Z48">
            <v>140641</v>
          </cell>
          <cell r="AA48">
            <v>383951</v>
          </cell>
          <cell r="AB48">
            <v>0</v>
          </cell>
          <cell r="AC48">
            <v>5128055</v>
          </cell>
          <cell r="AD48">
            <v>377195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54062</v>
          </cell>
          <cell r="AJ48">
            <v>5240112</v>
          </cell>
          <cell r="AK48">
            <v>1009862.4509999999</v>
          </cell>
          <cell r="AL48">
            <v>4802.7626839999994</v>
          </cell>
          <cell r="AM48">
            <v>514.0395000000002</v>
          </cell>
          <cell r="AN48">
            <v>0.88322938144329932</v>
          </cell>
          <cell r="AO48">
            <v>1311.5096766233764</v>
          </cell>
          <cell r="AP48">
            <v>5553.4507912316558</v>
          </cell>
          <cell r="AQ48">
            <v>770</v>
          </cell>
          <cell r="AR48">
            <v>582</v>
          </cell>
          <cell r="AS48">
            <v>3232108.3604968237</v>
          </cell>
          <cell r="AT48">
            <v>1766877.0379999999</v>
          </cell>
          <cell r="AV48">
            <v>1465231.3224968237</v>
          </cell>
          <cell r="AW48">
            <v>-206651.58750317642</v>
          </cell>
          <cell r="AX48">
            <v>1671882.9100000001</v>
          </cell>
        </row>
        <row r="49">
          <cell r="A49" t="str">
            <v>100700200A</v>
          </cell>
          <cell r="B49" t="str">
            <v>100700200R</v>
          </cell>
          <cell r="E49" t="str">
            <v>010</v>
          </cell>
          <cell r="F49" t="str">
            <v>INTEGRIS SOUTHWEST MEDICAL</v>
          </cell>
          <cell r="G49" t="str">
            <v>OKLAHOMA CITY,OK 73109-3413</v>
          </cell>
          <cell r="H49" t="str">
            <v>73109</v>
          </cell>
          <cell r="I49" t="str">
            <v>Private</v>
          </cell>
          <cell r="J49" t="str">
            <v>Yes</v>
          </cell>
          <cell r="K49">
            <v>370106</v>
          </cell>
          <cell r="L49">
            <v>42916</v>
          </cell>
          <cell r="M49">
            <v>0.8982</v>
          </cell>
          <cell r="N49">
            <v>0.8982</v>
          </cell>
          <cell r="O49">
            <v>0.8982</v>
          </cell>
          <cell r="P49">
            <v>13566</v>
          </cell>
          <cell r="Q49">
            <v>13309009.039999999</v>
          </cell>
          <cell r="R49">
            <v>639757.04</v>
          </cell>
          <cell r="S49">
            <v>51092</v>
          </cell>
          <cell r="T49">
            <v>0</v>
          </cell>
          <cell r="U49">
            <v>0</v>
          </cell>
          <cell r="V49">
            <v>3452.2599999999998</v>
          </cell>
          <cell r="X49">
            <v>976862</v>
          </cell>
          <cell r="Y49">
            <v>2101452</v>
          </cell>
          <cell r="Z49">
            <v>1120105</v>
          </cell>
          <cell r="AA49">
            <v>2190806</v>
          </cell>
          <cell r="AB49">
            <v>0</v>
          </cell>
          <cell r="AC49">
            <v>0</v>
          </cell>
          <cell r="AD49">
            <v>2865703</v>
          </cell>
          <cell r="AE49">
            <v>878614</v>
          </cell>
          <cell r="AF49">
            <v>0</v>
          </cell>
          <cell r="AG49">
            <v>0</v>
          </cell>
          <cell r="AH49">
            <v>0</v>
          </cell>
          <cell r="AI49">
            <v>302357</v>
          </cell>
          <cell r="AJ49">
            <v>37655243</v>
          </cell>
          <cell r="AK49">
            <v>10717668.272999998</v>
          </cell>
          <cell r="AL49">
            <v>5220.8140540000004</v>
          </cell>
          <cell r="AM49">
            <v>3479.4977000000172</v>
          </cell>
          <cell r="AN49">
            <v>1.1487281941234788</v>
          </cell>
          <cell r="AO49">
            <v>2934.7393956736032</v>
          </cell>
          <cell r="AP49">
            <v>8932.0356957795011</v>
          </cell>
          <cell r="AQ49">
            <v>3652</v>
          </cell>
          <cell r="AR49">
            <v>3029</v>
          </cell>
          <cell r="AS49">
            <v>27055136.122516111</v>
          </cell>
          <cell r="AT49">
            <v>14423409.650199998</v>
          </cell>
          <cell r="AV49">
            <v>12631726.472316112</v>
          </cell>
          <cell r="AW49">
            <v>1109851.6623161137</v>
          </cell>
          <cell r="AX49">
            <v>11521874.809999999</v>
          </cell>
        </row>
        <row r="50">
          <cell r="A50" t="str">
            <v>100699490A</v>
          </cell>
          <cell r="B50" t="str">
            <v>100699490K</v>
          </cell>
          <cell r="C50" t="str">
            <v>100699490J</v>
          </cell>
          <cell r="E50" t="str">
            <v>010</v>
          </cell>
          <cell r="F50" t="str">
            <v>JANE PHILLIPS EP HSP</v>
          </cell>
          <cell r="G50" t="str">
            <v>BARTLESVILLE,OK 74006-</v>
          </cell>
          <cell r="H50" t="str">
            <v>74006</v>
          </cell>
          <cell r="I50" t="str">
            <v>Private</v>
          </cell>
          <cell r="J50" t="str">
            <v>Yes</v>
          </cell>
          <cell r="K50">
            <v>370018</v>
          </cell>
          <cell r="L50">
            <v>43008</v>
          </cell>
          <cell r="M50">
            <v>0.83299999999999996</v>
          </cell>
          <cell r="N50">
            <v>0.83299999999999996</v>
          </cell>
          <cell r="O50">
            <v>0.83299999999999996</v>
          </cell>
          <cell r="P50">
            <v>2038</v>
          </cell>
          <cell r="Q50">
            <v>2512703.02</v>
          </cell>
          <cell r="R50">
            <v>250411.12</v>
          </cell>
          <cell r="S50">
            <v>4003</v>
          </cell>
          <cell r="T50">
            <v>0</v>
          </cell>
          <cell r="U50">
            <v>0</v>
          </cell>
          <cell r="V50">
            <v>0</v>
          </cell>
          <cell r="X50">
            <v>499356</v>
          </cell>
          <cell r="Y50">
            <v>440195</v>
          </cell>
          <cell r="Z50">
            <v>197933</v>
          </cell>
          <cell r="AA50">
            <v>537639</v>
          </cell>
          <cell r="AB50">
            <v>0</v>
          </cell>
          <cell r="AC50">
            <v>20544531</v>
          </cell>
          <cell r="AD50">
            <v>1480336</v>
          </cell>
          <cell r="AE50">
            <v>118430</v>
          </cell>
          <cell r="AF50">
            <v>0</v>
          </cell>
          <cell r="AG50">
            <v>0</v>
          </cell>
          <cell r="AH50">
            <v>0</v>
          </cell>
          <cell r="AI50">
            <v>149732</v>
          </cell>
          <cell r="AJ50">
            <v>19506899</v>
          </cell>
          <cell r="AK50">
            <v>4581706.8309999993</v>
          </cell>
          <cell r="AL50">
            <v>4995.550009999999</v>
          </cell>
          <cell r="AM50">
            <v>709.13639999999964</v>
          </cell>
          <cell r="AN50">
            <v>0.92940550458715554</v>
          </cell>
          <cell r="AO50">
            <v>1953.8195441364603</v>
          </cell>
          <cell r="AP50">
            <v>6596.7112218708799</v>
          </cell>
          <cell r="AQ50">
            <v>2345</v>
          </cell>
          <cell r="AR50">
            <v>763</v>
          </cell>
          <cell r="AS50">
            <v>5033290.6622874811</v>
          </cell>
          <cell r="AT50">
            <v>2850130.6542000002</v>
          </cell>
          <cell r="AV50">
            <v>2183160.0080874809</v>
          </cell>
          <cell r="AW50">
            <v>-412722.61191251921</v>
          </cell>
          <cell r="AX50">
            <v>2595882.62</v>
          </cell>
        </row>
        <row r="51">
          <cell r="A51" t="str">
            <v>100699420A</v>
          </cell>
          <cell r="E51" t="str">
            <v>010</v>
          </cell>
          <cell r="F51" t="str">
            <v>KAY COUNTY OKLAHOMA HOSPITAL</v>
          </cell>
          <cell r="G51" t="str">
            <v>PONCA CITY,OK 74601-</v>
          </cell>
          <cell r="H51" t="str">
            <v>74601</v>
          </cell>
          <cell r="I51" t="str">
            <v>Private</v>
          </cell>
          <cell r="J51" t="str">
            <v>Yes</v>
          </cell>
          <cell r="K51">
            <v>370006</v>
          </cell>
          <cell r="L51">
            <v>42886</v>
          </cell>
          <cell r="M51">
            <v>0.83729999999999993</v>
          </cell>
          <cell r="N51">
            <v>0.83729999999999993</v>
          </cell>
          <cell r="O51">
            <v>0.83729999999999993</v>
          </cell>
          <cell r="P51">
            <v>2410</v>
          </cell>
          <cell r="Q51">
            <v>2404228.25</v>
          </cell>
          <cell r="R51">
            <v>465872.08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16561</v>
          </cell>
          <cell r="Y51">
            <v>0</v>
          </cell>
          <cell r="Z51">
            <v>312862</v>
          </cell>
          <cell r="AA51">
            <v>577369</v>
          </cell>
          <cell r="AB51">
            <v>0</v>
          </cell>
          <cell r="AC51">
            <v>0</v>
          </cell>
          <cell r="AD51">
            <v>565781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66296</v>
          </cell>
          <cell r="AJ51">
            <v>8013252</v>
          </cell>
          <cell r="AK51">
            <v>1580418.4629999998</v>
          </cell>
          <cell r="AL51">
            <v>5010.4063809999989</v>
          </cell>
          <cell r="AM51">
            <v>890.66699999999855</v>
          </cell>
          <cell r="AN51">
            <v>0.90607019328585814</v>
          </cell>
          <cell r="AO51">
            <v>1464.7066385542166</v>
          </cell>
          <cell r="AP51">
            <v>6004.4865166275822</v>
          </cell>
          <cell r="AQ51">
            <v>1079</v>
          </cell>
          <cell r="AR51">
            <v>983</v>
          </cell>
          <cell r="AS51">
            <v>5902410.2458449136</v>
          </cell>
          <cell r="AT51">
            <v>2956203.3399</v>
          </cell>
          <cell r="AV51">
            <v>2946206.9059449136</v>
          </cell>
          <cell r="AW51">
            <v>178775.68594491389</v>
          </cell>
          <cell r="AX51">
            <v>2767431.2199999997</v>
          </cell>
        </row>
        <row r="52">
          <cell r="A52" t="str">
            <v>100700920A</v>
          </cell>
          <cell r="E52" t="str">
            <v>010</v>
          </cell>
          <cell r="F52" t="str">
            <v>MCCURTAIN MEM HSP</v>
          </cell>
          <cell r="G52" t="str">
            <v>IDABEL,OK 74745-7300</v>
          </cell>
          <cell r="H52" t="str">
            <v>74745</v>
          </cell>
          <cell r="I52" t="str">
            <v>Private</v>
          </cell>
          <cell r="J52" t="str">
            <v>Yes</v>
          </cell>
          <cell r="K52">
            <v>370048</v>
          </cell>
          <cell r="L52">
            <v>42916</v>
          </cell>
          <cell r="M52">
            <v>0.77239999999999998</v>
          </cell>
          <cell r="N52">
            <v>0.77239999999999998</v>
          </cell>
          <cell r="O52">
            <v>0.77239999999999998</v>
          </cell>
          <cell r="P52">
            <v>1234</v>
          </cell>
          <cell r="Q52">
            <v>985709.33</v>
          </cell>
          <cell r="R52">
            <v>68809.53</v>
          </cell>
          <cell r="S52">
            <v>0</v>
          </cell>
          <cell r="T52">
            <v>0</v>
          </cell>
          <cell r="U52">
            <v>0</v>
          </cell>
          <cell r="V52">
            <v>35218.269999999997</v>
          </cell>
          <cell r="X52">
            <v>0</v>
          </cell>
          <cell r="Y52">
            <v>0</v>
          </cell>
          <cell r="Z52">
            <v>57294</v>
          </cell>
          <cell r="AA52">
            <v>336975</v>
          </cell>
          <cell r="AB52">
            <v>0</v>
          </cell>
          <cell r="AC52">
            <v>1836939</v>
          </cell>
          <cell r="AD52">
            <v>150622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66344</v>
          </cell>
          <cell r="AJ52">
            <v>2304052</v>
          </cell>
          <cell r="AK52">
            <v>627738.34499999997</v>
          </cell>
          <cell r="AL52">
            <v>4786.1788280000001</v>
          </cell>
          <cell r="AM52">
            <v>342.3416000000002</v>
          </cell>
          <cell r="AN52">
            <v>0.66863593750000039</v>
          </cell>
          <cell r="AO52">
            <v>1443.0766551724137</v>
          </cell>
          <cell r="AP52">
            <v>4643.2878228748468</v>
          </cell>
          <cell r="AQ52">
            <v>435</v>
          </cell>
          <cell r="AR52">
            <v>512</v>
          </cell>
          <cell r="AS52">
            <v>2377363.3653119216</v>
          </cell>
          <cell r="AT52">
            <v>1122429.2438999999</v>
          </cell>
          <cell r="AV52">
            <v>1254934.1214119217</v>
          </cell>
          <cell r="AW52">
            <v>282768.78141192161</v>
          </cell>
          <cell r="AX52">
            <v>972165.34000000008</v>
          </cell>
        </row>
        <row r="53">
          <cell r="A53" t="str">
            <v>100700030A</v>
          </cell>
          <cell r="B53" t="str">
            <v>100700030I</v>
          </cell>
          <cell r="E53" t="str">
            <v>010</v>
          </cell>
          <cell r="F53" t="str">
            <v>MEMORIAL HOSPITAL</v>
          </cell>
          <cell r="G53" t="str">
            <v>STILWELL,OK 74960-</v>
          </cell>
          <cell r="H53" t="str">
            <v>74960</v>
          </cell>
          <cell r="I53" t="str">
            <v>Private</v>
          </cell>
          <cell r="J53" t="str">
            <v>Yes</v>
          </cell>
          <cell r="K53">
            <v>370178</v>
          </cell>
          <cell r="L53">
            <v>42916</v>
          </cell>
          <cell r="M53">
            <v>0.77239999999999998</v>
          </cell>
          <cell r="N53">
            <v>0.77239999999999998</v>
          </cell>
          <cell r="O53">
            <v>0.77239999999999998</v>
          </cell>
          <cell r="P53">
            <v>1052</v>
          </cell>
          <cell r="Q53">
            <v>992657.05999999994</v>
          </cell>
          <cell r="R53">
            <v>104191.82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8934</v>
          </cell>
          <cell r="Y53">
            <v>0</v>
          </cell>
          <cell r="Z53">
            <v>107241</v>
          </cell>
          <cell r="AA53">
            <v>310472</v>
          </cell>
          <cell r="AB53">
            <v>0</v>
          </cell>
          <cell r="AC53">
            <v>0</v>
          </cell>
          <cell r="AD53">
            <v>284453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125748</v>
          </cell>
          <cell r="AJ53">
            <v>4001320</v>
          </cell>
          <cell r="AK53">
            <v>859442.89599999995</v>
          </cell>
          <cell r="AL53">
            <v>4786.1788280000001</v>
          </cell>
          <cell r="AM53">
            <v>301.0086</v>
          </cell>
          <cell r="AN53">
            <v>0.87757609329446062</v>
          </cell>
          <cell r="AO53">
            <v>1055.8266535626535</v>
          </cell>
          <cell r="AP53">
            <v>5256.0627712475534</v>
          </cell>
          <cell r="AQ53">
            <v>814</v>
          </cell>
          <cell r="AR53">
            <v>343</v>
          </cell>
          <cell r="AS53">
            <v>1802829.5305379108</v>
          </cell>
          <cell r="AT53">
            <v>1129754.3463999999</v>
          </cell>
          <cell r="AV53">
            <v>673075.18413791084</v>
          </cell>
          <cell r="AW53">
            <v>-487938.25586208911</v>
          </cell>
          <cell r="AX53">
            <v>1161013.44</v>
          </cell>
        </row>
        <row r="54">
          <cell r="A54" t="str">
            <v>100699390A</v>
          </cell>
          <cell r="E54" t="str">
            <v>010</v>
          </cell>
          <cell r="F54" t="str">
            <v>MERCY HEALTH CENTER</v>
          </cell>
          <cell r="G54" t="str">
            <v>OKLAHOMA CITY,OK 73120-8362</v>
          </cell>
          <cell r="H54" t="str">
            <v>73120</v>
          </cell>
          <cell r="I54" t="str">
            <v>Private</v>
          </cell>
          <cell r="J54" t="str">
            <v>Yes</v>
          </cell>
          <cell r="K54">
            <v>370013</v>
          </cell>
          <cell r="L54">
            <v>42916</v>
          </cell>
          <cell r="M54">
            <v>0.8982</v>
          </cell>
          <cell r="N54">
            <v>0.8982</v>
          </cell>
          <cell r="O54">
            <v>0.8982</v>
          </cell>
          <cell r="P54">
            <v>17410</v>
          </cell>
          <cell r="Q54">
            <v>15251987.199999999</v>
          </cell>
          <cell r="R54">
            <v>3947239.07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X54">
            <v>3866741</v>
          </cell>
          <cell r="Y54">
            <v>0</v>
          </cell>
          <cell r="Z54">
            <v>1232911</v>
          </cell>
          <cell r="AA54">
            <v>2978266</v>
          </cell>
          <cell r="AB54">
            <v>0</v>
          </cell>
          <cell r="AC54">
            <v>0</v>
          </cell>
          <cell r="AD54">
            <v>4814845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392761</v>
          </cell>
          <cell r="AJ54">
            <v>62511068</v>
          </cell>
          <cell r="AK54">
            <v>13644233.147999998</v>
          </cell>
          <cell r="AL54">
            <v>5220.8140540000004</v>
          </cell>
          <cell r="AM54">
            <v>4151.9477000000425</v>
          </cell>
          <cell r="AN54">
            <v>1.16398870199048</v>
          </cell>
          <cell r="AO54">
            <v>2441.2655480407939</v>
          </cell>
          <cell r="AP54">
            <v>8518.2341220899107</v>
          </cell>
          <cell r="AQ54">
            <v>5589</v>
          </cell>
          <cell r="AR54">
            <v>3567</v>
          </cell>
          <cell r="AS54">
            <v>30384541.113494713</v>
          </cell>
          <cell r="AT54">
            <v>19775203.0581</v>
          </cell>
          <cell r="AV54">
            <v>10609338.055394713</v>
          </cell>
          <cell r="AW54">
            <v>-4040291.3746052869</v>
          </cell>
          <cell r="AX54">
            <v>14649629.43</v>
          </cell>
        </row>
        <row r="55">
          <cell r="A55" t="str">
            <v>200509290A</v>
          </cell>
          <cell r="B55" t="str">
            <v>200509290D</v>
          </cell>
          <cell r="C55" t="str">
            <v>200509290E</v>
          </cell>
          <cell r="E55" t="str">
            <v>010</v>
          </cell>
          <cell r="F55" t="str">
            <v>MERCY HOSPITAL ADA, INC.</v>
          </cell>
          <cell r="G55" t="str">
            <v>ADA,OK 74820-4610</v>
          </cell>
          <cell r="H55" t="str">
            <v>74820</v>
          </cell>
          <cell r="I55" t="str">
            <v>Private</v>
          </cell>
          <cell r="J55" t="str">
            <v>Yes</v>
          </cell>
          <cell r="K55">
            <v>370020</v>
          </cell>
          <cell r="L55">
            <v>42916</v>
          </cell>
          <cell r="M55">
            <v>0.8849999999999999</v>
          </cell>
          <cell r="N55">
            <v>0.8849999999999999</v>
          </cell>
          <cell r="O55">
            <v>0.8849999999999999</v>
          </cell>
          <cell r="P55">
            <v>5900</v>
          </cell>
          <cell r="Q55">
            <v>3961510.53</v>
          </cell>
          <cell r="R55">
            <v>334132.55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X55">
            <v>290520</v>
          </cell>
          <cell r="Y55">
            <v>0</v>
          </cell>
          <cell r="Z55">
            <v>371170</v>
          </cell>
          <cell r="AA55">
            <v>681322</v>
          </cell>
          <cell r="AB55">
            <v>0</v>
          </cell>
          <cell r="AC55">
            <v>10569738</v>
          </cell>
          <cell r="AD55">
            <v>828710</v>
          </cell>
          <cell r="AE55">
            <v>0</v>
          </cell>
          <cell r="AF55">
            <v>0</v>
          </cell>
          <cell r="AG55">
            <v>0</v>
          </cell>
          <cell r="AH55">
            <v>14781</v>
          </cell>
          <cell r="AI55">
            <v>207445</v>
          </cell>
          <cell r="AJ55">
            <v>11155828</v>
          </cell>
          <cell r="AK55">
            <v>2458584.5959999999</v>
          </cell>
          <cell r="AL55">
            <v>5175.2084500000001</v>
          </cell>
          <cell r="AM55">
            <v>1232.3425199999999</v>
          </cell>
          <cell r="AN55">
            <v>1.0452438676844784</v>
          </cell>
          <cell r="AO55">
            <v>1935.8933826771654</v>
          </cell>
          <cell r="AP55">
            <v>7345.2482790285603</v>
          </cell>
          <cell r="AQ55">
            <v>1270</v>
          </cell>
          <cell r="AR55">
            <v>1179</v>
          </cell>
          <cell r="AS55">
            <v>8660047.7209746726</v>
          </cell>
          <cell r="AT55">
            <v>4424512.3723999998</v>
          </cell>
          <cell r="AV55">
            <v>4235535.3485746728</v>
          </cell>
          <cell r="AW55">
            <v>478705.11857467284</v>
          </cell>
          <cell r="AX55">
            <v>3756830.23</v>
          </cell>
        </row>
        <row r="56">
          <cell r="A56" t="str">
            <v>100262320C</v>
          </cell>
          <cell r="B56" t="str">
            <v>100262320G</v>
          </cell>
          <cell r="E56" t="str">
            <v>010</v>
          </cell>
          <cell r="F56" t="str">
            <v>MERCY HOSPITAL ARDMORE</v>
          </cell>
          <cell r="G56" t="str">
            <v>ARDMORE,OK 73401-</v>
          </cell>
          <cell r="H56" t="str">
            <v>73401</v>
          </cell>
          <cell r="I56" t="str">
            <v>Private</v>
          </cell>
          <cell r="J56" t="str">
            <v>Yes</v>
          </cell>
          <cell r="K56">
            <v>370047</v>
          </cell>
          <cell r="L56">
            <v>42916</v>
          </cell>
          <cell r="M56">
            <v>0.8849999999999999</v>
          </cell>
          <cell r="N56">
            <v>0.8849999999999999</v>
          </cell>
          <cell r="O56">
            <v>0.8849999999999999</v>
          </cell>
          <cell r="P56">
            <v>4850</v>
          </cell>
          <cell r="Q56">
            <v>6399721.6900000004</v>
          </cell>
          <cell r="R56">
            <v>522288.88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929891</v>
          </cell>
          <cell r="Y56">
            <v>0</v>
          </cell>
          <cell r="Z56">
            <v>634549</v>
          </cell>
          <cell r="AA56">
            <v>1192141</v>
          </cell>
          <cell r="AB56">
            <v>0</v>
          </cell>
          <cell r="AC56">
            <v>30498850</v>
          </cell>
          <cell r="AD56">
            <v>1960990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495036</v>
          </cell>
          <cell r="AJ56">
            <v>26838096</v>
          </cell>
          <cell r="AK56">
            <v>9112941.7469999995</v>
          </cell>
          <cell r="AL56">
            <v>5175.2084500000001</v>
          </cell>
          <cell r="AM56">
            <v>1668.2437200000036</v>
          </cell>
          <cell r="AN56">
            <v>0.95656176605504795</v>
          </cell>
          <cell r="AO56">
            <v>3074.5417499999999</v>
          </cell>
          <cell r="AP56">
            <v>8024.9482846350074</v>
          </cell>
          <cell r="AQ56">
            <v>2964</v>
          </cell>
          <cell r="AR56">
            <v>1744</v>
          </cell>
          <cell r="AS56">
            <v>13995509.808403453</v>
          </cell>
          <cell r="AT56">
            <v>7129670.8871000009</v>
          </cell>
          <cell r="AV56">
            <v>6865838.921303452</v>
          </cell>
          <cell r="AW56">
            <v>496810.22130345181</v>
          </cell>
          <cell r="AX56">
            <v>6369028.7000000002</v>
          </cell>
        </row>
        <row r="57">
          <cell r="A57" t="str">
            <v>200320810D</v>
          </cell>
          <cell r="E57" t="str">
            <v>010</v>
          </cell>
          <cell r="F57" t="str">
            <v>MERCY HOSPITAL EL RENO INC</v>
          </cell>
          <cell r="G57" t="str">
            <v>EL RENO,OK 73036-2109</v>
          </cell>
          <cell r="H57" t="str">
            <v>73036</v>
          </cell>
          <cell r="I57" t="str">
            <v>Private</v>
          </cell>
          <cell r="J57" t="str">
            <v>Yes</v>
          </cell>
          <cell r="K57">
            <v>370011</v>
          </cell>
          <cell r="L57">
            <v>42916</v>
          </cell>
          <cell r="M57">
            <v>0.8982</v>
          </cell>
          <cell r="N57">
            <v>0.8982</v>
          </cell>
          <cell r="O57">
            <v>0.8982</v>
          </cell>
          <cell r="P57">
            <v>66</v>
          </cell>
          <cell r="Q57">
            <v>107762.42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12720</v>
          </cell>
          <cell r="AA57">
            <v>62396</v>
          </cell>
          <cell r="AB57">
            <v>0</v>
          </cell>
          <cell r="AC57">
            <v>0</v>
          </cell>
          <cell r="AD57">
            <v>74606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16049</v>
          </cell>
          <cell r="AJ57">
            <v>1006922</v>
          </cell>
          <cell r="AK57">
            <v>170246.81699999998</v>
          </cell>
          <cell r="AL57">
            <v>5220.8140540000004</v>
          </cell>
          <cell r="AM57">
            <v>30.949400000000004</v>
          </cell>
          <cell r="AN57">
            <v>1.1462740740740742</v>
          </cell>
          <cell r="AO57">
            <v>1150.316331081081</v>
          </cell>
          <cell r="AP57">
            <v>7134.8001267428444</v>
          </cell>
          <cell r="AQ57">
            <v>148</v>
          </cell>
          <cell r="AR57">
            <v>27</v>
          </cell>
          <cell r="AS57">
            <v>192639.6034220568</v>
          </cell>
          <cell r="AT57">
            <v>110995.2926</v>
          </cell>
          <cell r="AV57">
            <v>81644.310822056796</v>
          </cell>
          <cell r="AW57">
            <v>-152783.87917794322</v>
          </cell>
          <cell r="AX57">
            <v>234428.19</v>
          </cell>
        </row>
        <row r="58">
          <cell r="A58" t="str">
            <v>100700490A</v>
          </cell>
          <cell r="B58" t="str">
            <v>100700490I</v>
          </cell>
          <cell r="E58" t="str">
            <v>010</v>
          </cell>
          <cell r="F58" t="str">
            <v>MIDWEST REGIONAL MEDICAL</v>
          </cell>
          <cell r="G58" t="str">
            <v>MIDWEST CITY,OK 73110-</v>
          </cell>
          <cell r="H58" t="str">
            <v>73110</v>
          </cell>
          <cell r="I58" t="str">
            <v>Private</v>
          </cell>
          <cell r="J58" t="str">
            <v>Yes</v>
          </cell>
          <cell r="K58">
            <v>370094</v>
          </cell>
          <cell r="L58">
            <v>42916</v>
          </cell>
          <cell r="M58">
            <v>0.8982</v>
          </cell>
          <cell r="N58">
            <v>0.8982</v>
          </cell>
          <cell r="O58">
            <v>0.8982</v>
          </cell>
          <cell r="P58">
            <v>9986</v>
          </cell>
          <cell r="Q58">
            <v>7939245.71</v>
          </cell>
          <cell r="R58">
            <v>506180.12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1303814</v>
          </cell>
          <cell r="Y58">
            <v>0</v>
          </cell>
          <cell r="Z58">
            <v>737216</v>
          </cell>
          <cell r="AA58">
            <v>1356579</v>
          </cell>
          <cell r="AB58">
            <v>0</v>
          </cell>
          <cell r="AC58">
            <v>0</v>
          </cell>
          <cell r="AD58">
            <v>2368444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143649</v>
          </cell>
          <cell r="AJ58">
            <v>28261540</v>
          </cell>
          <cell r="AK58">
            <v>6069263.9539999999</v>
          </cell>
          <cell r="AL58">
            <v>5220.8140540000004</v>
          </cell>
          <cell r="AM58">
            <v>2371.4355000000114</v>
          </cell>
          <cell r="AN58">
            <v>1.0963640776699082</v>
          </cell>
          <cell r="AO58">
            <v>1892.5051306516993</v>
          </cell>
          <cell r="AP58">
            <v>7616.4181156515042</v>
          </cell>
          <cell r="AQ58">
            <v>3207</v>
          </cell>
          <cell r="AR58">
            <v>2163</v>
          </cell>
          <cell r="AS58">
            <v>16474312.384154204</v>
          </cell>
          <cell r="AT58">
            <v>8698788.6049000006</v>
          </cell>
          <cell r="AV58">
            <v>7775523.7792542037</v>
          </cell>
          <cell r="AW58">
            <v>1026029.8292542035</v>
          </cell>
          <cell r="AX58">
            <v>6749493.9500000002</v>
          </cell>
        </row>
        <row r="59">
          <cell r="A59" t="str">
            <v>100699360A</v>
          </cell>
          <cell r="E59" t="str">
            <v>010</v>
          </cell>
          <cell r="F59" t="str">
            <v>NEWMAN MEMORIAL HSP</v>
          </cell>
          <cell r="G59" t="str">
            <v>SHATTUCK,OK 73858-</v>
          </cell>
          <cell r="H59" t="str">
            <v>73858</v>
          </cell>
          <cell r="I59" t="str">
            <v>Private</v>
          </cell>
          <cell r="J59" t="str">
            <v>Yes</v>
          </cell>
          <cell r="K59">
            <v>370007</v>
          </cell>
          <cell r="L59">
            <v>43100</v>
          </cell>
          <cell r="M59" t="e">
            <v>#N/A</v>
          </cell>
          <cell r="N59" t="e">
            <v>#N/A</v>
          </cell>
          <cell r="O59">
            <v>0.8849999999999999</v>
          </cell>
          <cell r="P59">
            <v>46</v>
          </cell>
          <cell r="Q59">
            <v>54148.65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1198</v>
          </cell>
          <cell r="AA59">
            <v>13542</v>
          </cell>
          <cell r="AB59">
            <v>0</v>
          </cell>
          <cell r="AC59">
            <v>124268</v>
          </cell>
          <cell r="AD59">
            <v>8765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126964</v>
          </cell>
          <cell r="AK59">
            <v>24139.634999999998</v>
          </cell>
          <cell r="AL59">
            <v>5175.2084500000001</v>
          </cell>
          <cell r="AM59">
            <v>13.709000000000001</v>
          </cell>
          <cell r="AN59">
            <v>1.2462727272727274</v>
          </cell>
          <cell r="AO59">
            <v>965.58539999999994</v>
          </cell>
          <cell r="AP59">
            <v>7415.3065491863645</v>
          </cell>
          <cell r="AQ59">
            <v>25</v>
          </cell>
          <cell r="AR59">
            <v>11</v>
          </cell>
          <cell r="AS59">
            <v>81568.37204105001</v>
          </cell>
          <cell r="AT59">
            <v>55773.109500000006</v>
          </cell>
          <cell r="AV59">
            <v>25795.262541050004</v>
          </cell>
          <cell r="AW59">
            <v>25795.262541050004</v>
          </cell>
          <cell r="AX59">
            <v>0</v>
          </cell>
        </row>
        <row r="60">
          <cell r="A60" t="str">
            <v>200035670C</v>
          </cell>
          <cell r="E60" t="str">
            <v>010</v>
          </cell>
          <cell r="F60" t="str">
            <v>NORTHWEST SURGICAL HOSPITAL</v>
          </cell>
          <cell r="G60" t="str">
            <v>OKLAHOMA CITY,OK 73120-4419</v>
          </cell>
          <cell r="H60" t="str">
            <v>73120</v>
          </cell>
          <cell r="I60" t="str">
            <v>Private</v>
          </cell>
          <cell r="J60" t="str">
            <v>Yes</v>
          </cell>
          <cell r="K60">
            <v>370192</v>
          </cell>
          <cell r="L60">
            <v>43100</v>
          </cell>
          <cell r="M60">
            <v>0.8982</v>
          </cell>
          <cell r="N60">
            <v>0.8982</v>
          </cell>
          <cell r="O60">
            <v>0.8982</v>
          </cell>
          <cell r="P60">
            <v>8</v>
          </cell>
          <cell r="Q60">
            <v>38190.11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15614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31116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392870</v>
          </cell>
          <cell r="AK60">
            <v>47991.71</v>
          </cell>
          <cell r="AL60">
            <v>5220.8140540000004</v>
          </cell>
          <cell r="AM60">
            <v>8.2181999999999995</v>
          </cell>
          <cell r="AN60">
            <v>2.0545499999999999</v>
          </cell>
          <cell r="AO60">
            <v>2399.5855000000001</v>
          </cell>
          <cell r="AP60">
            <v>13126.009014645701</v>
          </cell>
          <cell r="AQ60">
            <v>20</v>
          </cell>
          <cell r="AR60">
            <v>4</v>
          </cell>
          <cell r="AS60">
            <v>52504.036058582802</v>
          </cell>
          <cell r="AT60">
            <v>39335.813300000002</v>
          </cell>
          <cell r="AV60">
            <v>13168.2227585828</v>
          </cell>
          <cell r="AW60">
            <v>13168.2227585828</v>
          </cell>
          <cell r="AX60">
            <v>0</v>
          </cell>
        </row>
        <row r="61">
          <cell r="A61" t="str">
            <v>200280620A</v>
          </cell>
          <cell r="E61" t="str">
            <v>010</v>
          </cell>
          <cell r="F61" t="str">
            <v>OKLAHOMA HEART HOSPITAL</v>
          </cell>
          <cell r="G61" t="str">
            <v>OKLAHOMA CITY,OK 73135-2610</v>
          </cell>
          <cell r="H61" t="str">
            <v>73135</v>
          </cell>
          <cell r="I61" t="str">
            <v>Private</v>
          </cell>
          <cell r="J61" t="str">
            <v>Yes</v>
          </cell>
          <cell r="K61">
            <v>370234</v>
          </cell>
          <cell r="L61">
            <v>43100</v>
          </cell>
          <cell r="M61">
            <v>0.8982</v>
          </cell>
          <cell r="N61">
            <v>0.8982</v>
          </cell>
          <cell r="O61">
            <v>0.8982</v>
          </cell>
          <cell r="P61">
            <v>1042</v>
          </cell>
          <cell r="Q61">
            <v>2754235.89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X61">
            <v>589300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2325111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94622</v>
          </cell>
          <cell r="AJ61">
            <v>27843337</v>
          </cell>
          <cell r="AK61">
            <v>3090276.8909999998</v>
          </cell>
          <cell r="AL61">
            <v>5220.8140540000004</v>
          </cell>
          <cell r="AM61">
            <v>577.97356000000036</v>
          </cell>
          <cell r="AN61">
            <v>2.3982305394190888</v>
          </cell>
          <cell r="AO61">
            <v>1551.3438207831325</v>
          </cell>
          <cell r="AP61">
            <v>14072.059525714314</v>
          </cell>
          <cell r="AQ61">
            <v>1992</v>
          </cell>
          <cell r="AR61">
            <v>241</v>
          </cell>
          <cell r="AS61">
            <v>3391366.3456971496</v>
          </cell>
          <cell r="AT61">
            <v>2836862.9667000002</v>
          </cell>
          <cell r="AV61">
            <v>554503.37899714941</v>
          </cell>
          <cell r="AW61">
            <v>554503.37899714941</v>
          </cell>
          <cell r="AX61">
            <v>0</v>
          </cell>
        </row>
        <row r="62">
          <cell r="A62" t="str">
            <v>200242900A</v>
          </cell>
          <cell r="E62" t="str">
            <v>010</v>
          </cell>
          <cell r="F62" t="str">
            <v>OKLAHOMA STATE UNIVERSITY MEDICAL TRUST</v>
          </cell>
          <cell r="G62" t="str">
            <v>TULSA,OK 74127-</v>
          </cell>
          <cell r="H62" t="str">
            <v>74127</v>
          </cell>
          <cell r="I62" t="str">
            <v>Private</v>
          </cell>
          <cell r="J62" t="str">
            <v>Yes</v>
          </cell>
          <cell r="K62">
            <v>370078</v>
          </cell>
          <cell r="L62">
            <v>42916</v>
          </cell>
          <cell r="M62">
            <v>0.8849999999999999</v>
          </cell>
          <cell r="N62">
            <v>0.8849999999999999</v>
          </cell>
          <cell r="O62">
            <v>0.8849999999999999</v>
          </cell>
          <cell r="P62">
            <v>5946</v>
          </cell>
          <cell r="Q62">
            <v>9129894.7899999991</v>
          </cell>
          <cell r="R62">
            <v>168921.24</v>
          </cell>
          <cell r="S62">
            <v>141305</v>
          </cell>
          <cell r="T62">
            <v>17006601</v>
          </cell>
          <cell r="U62">
            <v>0</v>
          </cell>
          <cell r="V62">
            <v>0</v>
          </cell>
          <cell r="X62">
            <v>1246399</v>
          </cell>
          <cell r="Y62">
            <v>5799595</v>
          </cell>
          <cell r="Z62">
            <v>1226328</v>
          </cell>
          <cell r="AA62">
            <v>1898793</v>
          </cell>
          <cell r="AB62">
            <v>0</v>
          </cell>
          <cell r="AC62">
            <v>0</v>
          </cell>
          <cell r="AD62">
            <v>2830172</v>
          </cell>
          <cell r="AE62">
            <v>3496710</v>
          </cell>
          <cell r="AF62">
            <v>0</v>
          </cell>
          <cell r="AG62">
            <v>0</v>
          </cell>
          <cell r="AH62">
            <v>121123</v>
          </cell>
          <cell r="AI62">
            <v>240139</v>
          </cell>
          <cell r="AJ62">
            <v>32297007</v>
          </cell>
          <cell r="AK62">
            <v>17314458.992999997</v>
          </cell>
          <cell r="AL62">
            <v>5175.2084500000001</v>
          </cell>
          <cell r="AM62">
            <v>2015.0823000000019</v>
          </cell>
          <cell r="AN62">
            <v>1.38684260151411</v>
          </cell>
          <cell r="AO62">
            <v>7330.4229436917849</v>
          </cell>
          <cell r="AP62">
            <v>14507.62249386759</v>
          </cell>
          <cell r="AQ62">
            <v>2362</v>
          </cell>
          <cell r="AR62">
            <v>1453</v>
          </cell>
          <cell r="AS62">
            <v>21079575.483589608</v>
          </cell>
          <cell r="AT62">
            <v>27240123.690900002</v>
          </cell>
          <cell r="AV62">
            <v>-6160548.2073103935</v>
          </cell>
          <cell r="AW62">
            <v>-18477407.277310394</v>
          </cell>
          <cell r="AX62">
            <v>12316859.07</v>
          </cell>
        </row>
        <row r="63">
          <cell r="A63" t="str">
            <v>200752850A</v>
          </cell>
          <cell r="B63" t="str">
            <v>100689210U</v>
          </cell>
          <cell r="E63" t="str">
            <v>010</v>
          </cell>
          <cell r="F63" t="str">
            <v>OU MEDICINE</v>
          </cell>
          <cell r="G63" t="str">
            <v>OKLAHOMA CITY,OK 73104-5047</v>
          </cell>
          <cell r="H63" t="str">
            <v>73104</v>
          </cell>
          <cell r="I63" t="str">
            <v>Private</v>
          </cell>
          <cell r="J63" t="str">
            <v>Yes</v>
          </cell>
          <cell r="K63">
            <v>370093</v>
          </cell>
          <cell r="L63">
            <v>42978</v>
          </cell>
          <cell r="M63">
            <v>0.8982</v>
          </cell>
          <cell r="N63">
            <v>0.8982</v>
          </cell>
          <cell r="O63">
            <v>0.8982</v>
          </cell>
          <cell r="P63">
            <v>80131</v>
          </cell>
          <cell r="Q63">
            <v>98091515.359999999</v>
          </cell>
          <cell r="R63">
            <v>6929129.8400000008</v>
          </cell>
          <cell r="S63">
            <v>3198169</v>
          </cell>
          <cell r="T63">
            <v>17006601</v>
          </cell>
          <cell r="U63">
            <v>108515759</v>
          </cell>
          <cell r="V63">
            <v>36560.6</v>
          </cell>
          <cell r="X63">
            <v>4099656</v>
          </cell>
          <cell r="Y63">
            <v>14088308</v>
          </cell>
          <cell r="Z63">
            <v>5220252</v>
          </cell>
          <cell r="AA63">
            <v>14301970</v>
          </cell>
          <cell r="AB63">
            <v>0</v>
          </cell>
          <cell r="AC63">
            <v>0</v>
          </cell>
          <cell r="AD63">
            <v>7895126</v>
          </cell>
          <cell r="AE63">
            <v>5013548</v>
          </cell>
          <cell r="AF63">
            <v>3078918</v>
          </cell>
          <cell r="AG63">
            <v>83178</v>
          </cell>
          <cell r="AH63">
            <v>570</v>
          </cell>
          <cell r="AI63">
            <v>1071470</v>
          </cell>
          <cell r="AJ63">
            <v>105837442</v>
          </cell>
          <cell r="AK63">
            <v>56334026.891999997</v>
          </cell>
          <cell r="AL63">
            <v>5220.8140540000004</v>
          </cell>
          <cell r="AM63">
            <v>19955.975739999874</v>
          </cell>
          <cell r="AN63">
            <v>1.4849301093831293</v>
          </cell>
          <cell r="AO63">
            <v>8654.7898128744819</v>
          </cell>
          <cell r="AP63">
            <v>16407.33379714968</v>
          </cell>
          <cell r="AQ63">
            <v>6509</v>
          </cell>
          <cell r="AR63">
            <v>13439</v>
          </cell>
          <cell r="AS63">
            <v>220498158.89989457</v>
          </cell>
          <cell r="AT63">
            <v>240791066.84399998</v>
          </cell>
          <cell r="AV63">
            <v>0</v>
          </cell>
          <cell r="AW63">
            <v>0</v>
          </cell>
          <cell r="AX63">
            <v>0</v>
          </cell>
        </row>
        <row r="64">
          <cell r="A64" t="str">
            <v>100699570A</v>
          </cell>
          <cell r="B64" t="str">
            <v>100699570N</v>
          </cell>
          <cell r="E64" t="str">
            <v>010</v>
          </cell>
          <cell r="F64" t="str">
            <v>SAINT FRANCIS HOSPITAL</v>
          </cell>
          <cell r="G64" t="str">
            <v>TULSA,OK 74136-0001</v>
          </cell>
          <cell r="H64" t="str">
            <v>74136</v>
          </cell>
          <cell r="I64" t="str">
            <v>Private</v>
          </cell>
          <cell r="J64" t="str">
            <v>Yes</v>
          </cell>
          <cell r="K64">
            <v>370091</v>
          </cell>
          <cell r="L64">
            <v>42916</v>
          </cell>
          <cell r="M64">
            <v>0.83299999999999996</v>
          </cell>
          <cell r="N64">
            <v>0.83299999999999996</v>
          </cell>
          <cell r="O64">
            <v>0.83299999999999996</v>
          </cell>
          <cell r="P64">
            <v>52353</v>
          </cell>
          <cell r="Q64">
            <v>55876300.359999999</v>
          </cell>
          <cell r="R64">
            <v>1135590.52</v>
          </cell>
          <cell r="S64">
            <v>355146</v>
          </cell>
          <cell r="T64">
            <v>0</v>
          </cell>
          <cell r="U64">
            <v>0</v>
          </cell>
          <cell r="V64">
            <v>371448.16000000003</v>
          </cell>
          <cell r="X64">
            <v>7242222</v>
          </cell>
          <cell r="Y64">
            <v>2741208</v>
          </cell>
          <cell r="Z64">
            <v>3719486</v>
          </cell>
          <cell r="AA64">
            <v>9821403</v>
          </cell>
          <cell r="AB64">
            <v>0</v>
          </cell>
          <cell r="AC64">
            <v>0</v>
          </cell>
          <cell r="AD64">
            <v>9918314</v>
          </cell>
          <cell r="AE64">
            <v>1137462</v>
          </cell>
          <cell r="AF64">
            <v>1130649</v>
          </cell>
          <cell r="AG64">
            <v>0</v>
          </cell>
          <cell r="AH64">
            <v>105551</v>
          </cell>
          <cell r="AI64">
            <v>912874</v>
          </cell>
          <cell r="AJ64">
            <v>133976757</v>
          </cell>
          <cell r="AK64">
            <v>37720856.562999994</v>
          </cell>
          <cell r="AL64">
            <v>4995.550009999999</v>
          </cell>
          <cell r="AM64">
            <v>14184.168739999814</v>
          </cell>
          <cell r="AN64">
            <v>1.3168850376009482</v>
          </cell>
          <cell r="AO64">
            <v>3018.1514292686825</v>
          </cell>
          <cell r="AP64">
            <v>9596.7164920249488</v>
          </cell>
          <cell r="AQ64">
            <v>12498</v>
          </cell>
          <cell r="AR64">
            <v>10771</v>
          </cell>
          <cell r="AS64">
            <v>103366233.33560072</v>
          </cell>
          <cell r="AT64">
            <v>59470639.591200002</v>
          </cell>
          <cell r="AV64">
            <v>43895593.744400717</v>
          </cell>
          <cell r="AW64">
            <v>-11406555.515599288</v>
          </cell>
          <cell r="AX64">
            <v>55302149.260000005</v>
          </cell>
        </row>
        <row r="65">
          <cell r="A65" t="str">
            <v>200700900A</v>
          </cell>
          <cell r="B65" t="str">
            <v>100700630A</v>
          </cell>
          <cell r="C65" t="str">
            <v>100700630H</v>
          </cell>
          <cell r="D65" t="str">
            <v>200700900B</v>
          </cell>
          <cell r="E65" t="str">
            <v>010</v>
          </cell>
          <cell r="F65" t="str">
            <v>SAINT FRANCIS HOSPITAL MUSKOGEE INC</v>
          </cell>
          <cell r="G65" t="str">
            <v>MUSKOGEE,OK 74401-5075</v>
          </cell>
          <cell r="H65" t="str">
            <v>74401</v>
          </cell>
          <cell r="I65" t="str">
            <v>Private</v>
          </cell>
          <cell r="J65" t="str">
            <v>Yes</v>
          </cell>
          <cell r="K65">
            <v>370025</v>
          </cell>
          <cell r="L65">
            <v>42643</v>
          </cell>
          <cell r="M65">
            <v>0.83299999999999996</v>
          </cell>
          <cell r="N65">
            <v>0.83299999999999996</v>
          </cell>
          <cell r="O65">
            <v>0.83299999999999996</v>
          </cell>
          <cell r="P65">
            <v>8995</v>
          </cell>
          <cell r="Q65">
            <v>8313988.9000000004</v>
          </cell>
          <cell r="R65">
            <v>346139.63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X65">
            <v>547354</v>
          </cell>
          <cell r="Y65">
            <v>0</v>
          </cell>
          <cell r="Z65">
            <v>864806</v>
          </cell>
          <cell r="AA65">
            <v>1482331</v>
          </cell>
          <cell r="AB65">
            <v>0</v>
          </cell>
          <cell r="AC65">
            <v>0</v>
          </cell>
          <cell r="AD65">
            <v>2194846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630514</v>
          </cell>
          <cell r="AJ65">
            <v>28015937</v>
          </cell>
          <cell r="AK65">
            <v>5874286.977</v>
          </cell>
          <cell r="AL65">
            <v>4995.550009999999</v>
          </cell>
          <cell r="AM65">
            <v>2437.0336800000023</v>
          </cell>
          <cell r="AN65">
            <v>1.1940390396864293</v>
          </cell>
          <cell r="AO65">
            <v>1621.8351675869685</v>
          </cell>
          <cell r="AP65">
            <v>7586.7169042329006</v>
          </cell>
          <cell r="AQ65">
            <v>3622</v>
          </cell>
          <cell r="AR65">
            <v>2041</v>
          </cell>
          <cell r="AS65">
            <v>15484489.201539351</v>
          </cell>
          <cell r="AT65">
            <v>8919932.385900002</v>
          </cell>
          <cell r="AV65">
            <v>6564556.8156393487</v>
          </cell>
          <cell r="AW65">
            <v>-1313473.0043606507</v>
          </cell>
          <cell r="AX65">
            <v>7878029.8199999994</v>
          </cell>
        </row>
        <row r="66">
          <cell r="A66" t="str">
            <v>100700450A</v>
          </cell>
          <cell r="E66" t="str">
            <v>014</v>
          </cell>
          <cell r="F66" t="str">
            <v>SEILING MUNICIPAL HOSPITAL</v>
          </cell>
          <cell r="G66" t="str">
            <v>SEILING,OK 73663-</v>
          </cell>
          <cell r="H66" t="str">
            <v>73663</v>
          </cell>
          <cell r="I66" t="str">
            <v>Private</v>
          </cell>
          <cell r="J66" t="str">
            <v>Yes</v>
          </cell>
          <cell r="K66">
            <v>371332</v>
          </cell>
          <cell r="L66">
            <v>42916</v>
          </cell>
          <cell r="M66" t="e">
            <v>#N/A</v>
          </cell>
          <cell r="N66">
            <v>0.77239999999999998</v>
          </cell>
          <cell r="O66">
            <v>0.77239999999999998</v>
          </cell>
          <cell r="P66">
            <v>27</v>
          </cell>
          <cell r="Q66">
            <v>15695.56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4786.1788280000001</v>
          </cell>
          <cell r="AM66">
            <v>3.8410000000000002</v>
          </cell>
          <cell r="AN66">
            <v>0.76819999999999999</v>
          </cell>
          <cell r="AO66">
            <v>0</v>
          </cell>
          <cell r="AP66">
            <v>3676.7425756696002</v>
          </cell>
          <cell r="AQ66">
            <v>128</v>
          </cell>
          <cell r="AR66">
            <v>5</v>
          </cell>
          <cell r="AS66">
            <v>18383.712878348</v>
          </cell>
          <cell r="AT66">
            <v>16166.426799999999</v>
          </cell>
          <cell r="AV66">
            <v>2217.286078348001</v>
          </cell>
          <cell r="AW66">
            <v>-13170.213921651999</v>
          </cell>
          <cell r="AX66">
            <v>15387.5</v>
          </cell>
        </row>
        <row r="67">
          <cell r="A67" t="str">
            <v>200196450C</v>
          </cell>
          <cell r="E67" t="str">
            <v>010</v>
          </cell>
          <cell r="F67" t="str">
            <v>SEMINOLE HMA LLC</v>
          </cell>
          <cell r="G67" t="str">
            <v>SEMINOLE,OK 74868-1917</v>
          </cell>
          <cell r="H67" t="str">
            <v>74868</v>
          </cell>
          <cell r="I67" t="str">
            <v>Private</v>
          </cell>
          <cell r="J67" t="str">
            <v>Yes</v>
          </cell>
          <cell r="K67">
            <v>370229</v>
          </cell>
          <cell r="L67">
            <v>42825</v>
          </cell>
          <cell r="M67">
            <v>0.8849999999999999</v>
          </cell>
          <cell r="N67">
            <v>0.8849999999999999</v>
          </cell>
          <cell r="O67">
            <v>0.8849999999999999</v>
          </cell>
          <cell r="P67">
            <v>127</v>
          </cell>
          <cell r="Q67">
            <v>213984.47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32559</v>
          </cell>
          <cell r="AA67">
            <v>55000</v>
          </cell>
          <cell r="AB67">
            <v>0</v>
          </cell>
          <cell r="AC67">
            <v>0</v>
          </cell>
          <cell r="AD67">
            <v>141916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35708</v>
          </cell>
          <cell r="AJ67">
            <v>1869171</v>
          </cell>
          <cell r="AK67">
            <v>272342.94099999999</v>
          </cell>
          <cell r="AL67">
            <v>5175.2084500000001</v>
          </cell>
          <cell r="AM67">
            <v>51.052500000000009</v>
          </cell>
          <cell r="AN67">
            <v>1.0418877551020409</v>
          </cell>
          <cell r="AO67">
            <v>756.50816944444443</v>
          </cell>
          <cell r="AP67">
            <v>6148.4944836000568</v>
          </cell>
          <cell r="AQ67">
            <v>360</v>
          </cell>
          <cell r="AR67">
            <v>49</v>
          </cell>
          <cell r="AS67">
            <v>301276.22969640279</v>
          </cell>
          <cell r="AT67">
            <v>220404.00410000002</v>
          </cell>
          <cell r="AV67">
            <v>80872.225596402772</v>
          </cell>
          <cell r="AW67">
            <v>-190866.55440359726</v>
          </cell>
          <cell r="AX67">
            <v>271738.78000000003</v>
          </cell>
        </row>
        <row r="68">
          <cell r="A68" t="str">
            <v>100697950B</v>
          </cell>
          <cell r="B68" t="str">
            <v>100697950I</v>
          </cell>
          <cell r="C68" t="str">
            <v>100697950H</v>
          </cell>
          <cell r="E68" t="str">
            <v>010</v>
          </cell>
          <cell r="F68" t="str">
            <v>SOUTHWESTERN MEDICAL CENTER</v>
          </cell>
          <cell r="G68" t="str">
            <v>LAWTON,OK 73505-9635</v>
          </cell>
          <cell r="H68" t="str">
            <v>73505</v>
          </cell>
          <cell r="I68" t="str">
            <v>Private</v>
          </cell>
          <cell r="J68" t="str">
            <v>Yes</v>
          </cell>
          <cell r="K68">
            <v>370097</v>
          </cell>
          <cell r="L68">
            <v>43039</v>
          </cell>
          <cell r="M68">
            <v>0.77239999999999998</v>
          </cell>
          <cell r="N68">
            <v>0.77239999999999998</v>
          </cell>
          <cell r="O68">
            <v>0.77239999999999998</v>
          </cell>
          <cell r="P68">
            <v>4745</v>
          </cell>
          <cell r="Q68">
            <v>3472236.1</v>
          </cell>
          <cell r="R68">
            <v>490950.25999999995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X68">
            <v>77991</v>
          </cell>
          <cell r="Y68">
            <v>0</v>
          </cell>
          <cell r="Z68">
            <v>381901</v>
          </cell>
          <cell r="AA68">
            <v>2855495</v>
          </cell>
          <cell r="AB68">
            <v>0</v>
          </cell>
          <cell r="AC68">
            <v>0</v>
          </cell>
          <cell r="AD68">
            <v>929495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130328</v>
          </cell>
          <cell r="AJ68">
            <v>14157131</v>
          </cell>
          <cell r="AK68">
            <v>4493340.67</v>
          </cell>
          <cell r="AL68">
            <v>4786.1788280000001</v>
          </cell>
          <cell r="AM68">
            <v>1250.0458999999985</v>
          </cell>
          <cell r="AN68">
            <v>1.0008373899119283</v>
          </cell>
          <cell r="AO68">
            <v>3258.4051269035531</v>
          </cell>
          <cell r="AP68">
            <v>8048.5918527708054</v>
          </cell>
          <cell r="AQ68">
            <v>1379</v>
          </cell>
          <cell r="AR68">
            <v>1249</v>
          </cell>
          <cell r="AS68">
            <v>10052691.224110736</v>
          </cell>
          <cell r="AT68">
            <v>4082081.9507999998</v>
          </cell>
          <cell r="AV68">
            <v>5970609.2733107358</v>
          </cell>
          <cell r="AW68">
            <v>-890800.75668926351</v>
          </cell>
          <cell r="AX68">
            <v>6861410.0299999993</v>
          </cell>
        </row>
        <row r="69">
          <cell r="A69" t="str">
            <v>100699540A</v>
          </cell>
          <cell r="B69" t="str">
            <v>100699540T</v>
          </cell>
          <cell r="C69" t="str">
            <v>100699540U</v>
          </cell>
          <cell r="E69" t="str">
            <v>010</v>
          </cell>
          <cell r="F69" t="str">
            <v>ST ANTHONY HSP</v>
          </cell>
          <cell r="G69" t="str">
            <v>OKLAHOMA CITY,OK 73102-1036</v>
          </cell>
          <cell r="H69" t="str">
            <v>73102</v>
          </cell>
          <cell r="I69" t="str">
            <v>Private</v>
          </cell>
          <cell r="J69" t="str">
            <v>Yes</v>
          </cell>
          <cell r="K69">
            <v>370037</v>
          </cell>
          <cell r="L69">
            <v>42735</v>
          </cell>
          <cell r="M69">
            <v>0.8982</v>
          </cell>
          <cell r="N69">
            <v>0.8982</v>
          </cell>
          <cell r="O69">
            <v>0.8982</v>
          </cell>
          <cell r="P69">
            <v>19805</v>
          </cell>
          <cell r="Q69">
            <v>17322643.830000002</v>
          </cell>
          <cell r="R69">
            <v>732961.3</v>
          </cell>
          <cell r="S69">
            <v>514314</v>
          </cell>
          <cell r="T69">
            <v>0</v>
          </cell>
          <cell r="U69">
            <v>0</v>
          </cell>
          <cell r="V69">
            <v>0</v>
          </cell>
          <cell r="X69">
            <v>3207377</v>
          </cell>
          <cell r="Y69">
            <v>3422174</v>
          </cell>
          <cell r="Z69">
            <v>3044941</v>
          </cell>
          <cell r="AA69">
            <v>10537874</v>
          </cell>
          <cell r="AB69">
            <v>0</v>
          </cell>
          <cell r="AC69">
            <v>0</v>
          </cell>
          <cell r="AD69">
            <v>5886152</v>
          </cell>
          <cell r="AE69">
            <v>947580</v>
          </cell>
          <cell r="AF69">
            <v>0</v>
          </cell>
          <cell r="AG69">
            <v>0</v>
          </cell>
          <cell r="AH69">
            <v>0</v>
          </cell>
          <cell r="AI69">
            <v>1028924</v>
          </cell>
          <cell r="AJ69">
            <v>84215324</v>
          </cell>
          <cell r="AK69">
            <v>28833047.593999997</v>
          </cell>
          <cell r="AL69">
            <v>5220.8140540000004</v>
          </cell>
          <cell r="AM69">
            <v>5113.5889000000097</v>
          </cell>
          <cell r="AN69">
            <v>1.1978423284141508</v>
          </cell>
          <cell r="AO69">
            <v>4398.6342630053387</v>
          </cell>
          <cell r="AP69">
            <v>10652.346325666022</v>
          </cell>
          <cell r="AQ69">
            <v>6555</v>
          </cell>
          <cell r="AR69">
            <v>4269</v>
          </cell>
          <cell r="AS69">
            <v>45474866.464268245</v>
          </cell>
          <cell r="AT69">
            <v>19127016.703900002</v>
          </cell>
          <cell r="AV69">
            <v>26347849.760368243</v>
          </cell>
          <cell r="AW69">
            <v>-2600295.199631758</v>
          </cell>
          <cell r="AX69">
            <v>28948144.960000001</v>
          </cell>
        </row>
        <row r="70">
          <cell r="A70" t="str">
            <v>100740840B</v>
          </cell>
          <cell r="E70" t="str">
            <v>010</v>
          </cell>
          <cell r="F70" t="str">
            <v>ST ANTHONY SHAWNEE HOSPITAL</v>
          </cell>
          <cell r="G70" t="str">
            <v>SHAWNEE,OK 74804-1743</v>
          </cell>
          <cell r="H70" t="str">
            <v>74804</v>
          </cell>
          <cell r="I70" t="str">
            <v>Private</v>
          </cell>
          <cell r="J70" t="str">
            <v>Yes</v>
          </cell>
          <cell r="K70">
            <v>370149</v>
          </cell>
          <cell r="L70">
            <v>42735</v>
          </cell>
          <cell r="M70">
            <v>0.8849999999999999</v>
          </cell>
          <cell r="N70">
            <v>0.8849999999999999</v>
          </cell>
          <cell r="O70">
            <v>0.8849999999999999</v>
          </cell>
          <cell r="P70">
            <v>3347</v>
          </cell>
          <cell r="Q70">
            <v>2982286.55</v>
          </cell>
          <cell r="R70">
            <v>372266.22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X70">
            <v>153796</v>
          </cell>
          <cell r="Y70">
            <v>0</v>
          </cell>
          <cell r="Z70">
            <v>587133</v>
          </cell>
          <cell r="AA70">
            <v>955564</v>
          </cell>
          <cell r="AB70">
            <v>0</v>
          </cell>
          <cell r="AC70">
            <v>0</v>
          </cell>
          <cell r="AD70">
            <v>947877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80668</v>
          </cell>
          <cell r="AJ70">
            <v>13456773</v>
          </cell>
          <cell r="AK70">
            <v>2798614.0259999996</v>
          </cell>
          <cell r="AL70">
            <v>5175.2084500000001</v>
          </cell>
          <cell r="AM70">
            <v>1006.2567000000016</v>
          </cell>
          <cell r="AN70">
            <v>0.7415303610906423</v>
          </cell>
          <cell r="AO70">
            <v>1813.7485586519765</v>
          </cell>
          <cell r="AP70">
            <v>5651.3227492998194</v>
          </cell>
          <cell r="AQ70">
            <v>1543</v>
          </cell>
          <cell r="AR70">
            <v>1357</v>
          </cell>
          <cell r="AS70">
            <v>7668844.970799855</v>
          </cell>
          <cell r="AT70">
            <v>3455189.3530999995</v>
          </cell>
          <cell r="AV70">
            <v>4213655.6176998559</v>
          </cell>
          <cell r="AW70">
            <v>995090.5776998559</v>
          </cell>
          <cell r="AX70">
            <v>3218565.04</v>
          </cell>
        </row>
        <row r="71">
          <cell r="A71" t="str">
            <v>200310990A</v>
          </cell>
          <cell r="E71" t="str">
            <v>010</v>
          </cell>
          <cell r="F71" t="str">
            <v>ST JOHN BROKEN ARROW, INC</v>
          </cell>
          <cell r="G71" t="str">
            <v>BROKEN ARROW,OK 74012-4900</v>
          </cell>
          <cell r="H71" t="str">
            <v>74012</v>
          </cell>
          <cell r="I71" t="str">
            <v>Private</v>
          </cell>
          <cell r="J71" t="str">
            <v>Yes</v>
          </cell>
          <cell r="K71">
            <v>370235</v>
          </cell>
          <cell r="L71">
            <v>42735</v>
          </cell>
          <cell r="M71">
            <v>0.83299999999999996</v>
          </cell>
          <cell r="N71">
            <v>0.83299999999999996</v>
          </cell>
          <cell r="O71">
            <v>0.83299999999999996</v>
          </cell>
          <cell r="P71">
            <v>193</v>
          </cell>
          <cell r="Q71">
            <v>443208.94</v>
          </cell>
          <cell r="R71">
            <v>33646.870000000003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108534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801149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43214</v>
          </cell>
          <cell r="AJ71">
            <v>9647900</v>
          </cell>
          <cell r="AK71">
            <v>978625.21899999992</v>
          </cell>
          <cell r="AL71">
            <v>4995.550009999999</v>
          </cell>
          <cell r="AM71">
            <v>116.3687</v>
          </cell>
          <cell r="AN71">
            <v>1.6865028985507247</v>
          </cell>
          <cell r="AO71">
            <v>872.21499019607836</v>
          </cell>
          <cell r="AP71">
            <v>9297.2245619161786</v>
          </cell>
          <cell r="AQ71">
            <v>1122</v>
          </cell>
          <cell r="AR71">
            <v>69</v>
          </cell>
          <cell r="AS71">
            <v>641508.49477221631</v>
          </cell>
          <cell r="AT71">
            <v>491161.48430000001</v>
          </cell>
          <cell r="AV71">
            <v>150347.01047221629</v>
          </cell>
          <cell r="AW71">
            <v>-268225.30952778371</v>
          </cell>
          <cell r="AX71">
            <v>418572.32</v>
          </cell>
        </row>
        <row r="72">
          <cell r="A72" t="str">
            <v>100699400A</v>
          </cell>
          <cell r="E72" t="str">
            <v>010</v>
          </cell>
          <cell r="F72" t="str">
            <v>ST JOHN MED CTR</v>
          </cell>
          <cell r="G72" t="str">
            <v>TULSA,OK 74104-6520</v>
          </cell>
          <cell r="H72" t="str">
            <v>74104</v>
          </cell>
          <cell r="I72" t="str">
            <v>Private</v>
          </cell>
          <cell r="J72" t="str">
            <v>Yes</v>
          </cell>
          <cell r="K72">
            <v>370114</v>
          </cell>
          <cell r="L72">
            <v>42643</v>
          </cell>
          <cell r="M72">
            <v>0.8849999999999999</v>
          </cell>
          <cell r="N72">
            <v>0.8849999999999999</v>
          </cell>
          <cell r="O72">
            <v>0.8849999999999999</v>
          </cell>
          <cell r="P72">
            <v>24317</v>
          </cell>
          <cell r="Q72">
            <v>26853414.710000001</v>
          </cell>
          <cell r="R72">
            <v>2935308.75</v>
          </cell>
          <cell r="S72">
            <v>611393</v>
          </cell>
          <cell r="T72">
            <v>0</v>
          </cell>
          <cell r="U72">
            <v>18769.77</v>
          </cell>
          <cell r="V72">
            <v>3526.98</v>
          </cell>
          <cell r="X72">
            <v>4071154</v>
          </cell>
          <cell r="Y72">
            <v>3914420</v>
          </cell>
          <cell r="Z72">
            <v>1879529</v>
          </cell>
          <cell r="AA72">
            <v>4257396</v>
          </cell>
          <cell r="AB72">
            <v>0</v>
          </cell>
          <cell r="AC72">
            <v>0</v>
          </cell>
          <cell r="AD72">
            <v>8114011</v>
          </cell>
          <cell r="AE72">
            <v>1299026</v>
          </cell>
          <cell r="AF72">
            <v>2784462</v>
          </cell>
          <cell r="AG72">
            <v>35513</v>
          </cell>
          <cell r="AH72">
            <v>920</v>
          </cell>
          <cell r="AI72">
            <v>1077357</v>
          </cell>
          <cell r="AJ72">
            <v>108452686</v>
          </cell>
          <cell r="AK72">
            <v>28174500.275999997</v>
          </cell>
          <cell r="AL72">
            <v>5175.2084500000001</v>
          </cell>
          <cell r="AM72">
            <v>6471.8172799999838</v>
          </cell>
          <cell r="AN72">
            <v>1.5383449679106214</v>
          </cell>
          <cell r="AO72">
            <v>2695.3506434516403</v>
          </cell>
          <cell r="AP72">
            <v>10656.606520397667</v>
          </cell>
          <cell r="AQ72">
            <v>10453</v>
          </cell>
          <cell r="AR72">
            <v>4207</v>
          </cell>
          <cell r="AS72">
            <v>44832343.631312981</v>
          </cell>
          <cell r="AT72">
            <v>31335085.6063</v>
          </cell>
          <cell r="AV72">
            <v>13497258.025012981</v>
          </cell>
          <cell r="AW72">
            <v>-12063855.064987019</v>
          </cell>
          <cell r="AX72">
            <v>25561113.09</v>
          </cell>
        </row>
        <row r="73">
          <cell r="A73" t="str">
            <v>200106410A</v>
          </cell>
          <cell r="E73" t="str">
            <v>010</v>
          </cell>
          <cell r="F73" t="str">
            <v>ST JOHN OWASSO</v>
          </cell>
          <cell r="G73" t="str">
            <v>OWASSO,OK 74055-4600</v>
          </cell>
          <cell r="H73" t="str">
            <v>74055</v>
          </cell>
          <cell r="I73" t="str">
            <v>Private</v>
          </cell>
          <cell r="J73" t="str">
            <v>Yes</v>
          </cell>
          <cell r="K73">
            <v>370227</v>
          </cell>
          <cell r="L73">
            <v>43100</v>
          </cell>
          <cell r="M73">
            <v>0.83299999999999996</v>
          </cell>
          <cell r="N73">
            <v>0.83299999999999996</v>
          </cell>
          <cell r="O73">
            <v>0.83299999999999996</v>
          </cell>
          <cell r="P73">
            <v>1046</v>
          </cell>
          <cell r="Q73">
            <v>921227.26</v>
          </cell>
          <cell r="R73">
            <v>261799.87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51676</v>
          </cell>
          <cell r="AA73">
            <v>165105</v>
          </cell>
          <cell r="AB73">
            <v>0</v>
          </cell>
          <cell r="AC73">
            <v>0</v>
          </cell>
          <cell r="AD73">
            <v>193233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35408</v>
          </cell>
          <cell r="AJ73">
            <v>2645700</v>
          </cell>
          <cell r="AK73">
            <v>457448.39399999997</v>
          </cell>
          <cell r="AL73">
            <v>4995.550009999999</v>
          </cell>
          <cell r="AM73">
            <v>435.7131</v>
          </cell>
          <cell r="AN73">
            <v>0.81594213483146072</v>
          </cell>
          <cell r="AO73">
            <v>1099.6355624999999</v>
          </cell>
          <cell r="AP73">
            <v>5175.7153023167239</v>
          </cell>
          <cell r="AQ73">
            <v>416</v>
          </cell>
          <cell r="AR73">
            <v>534</v>
          </cell>
          <cell r="AS73">
            <v>2763831.9714371306</v>
          </cell>
          <cell r="AT73">
            <v>1218517.9438999998</v>
          </cell>
          <cell r="AV73">
            <v>1545314.0275371308</v>
          </cell>
          <cell r="AW73">
            <v>584786.78753713076</v>
          </cell>
          <cell r="AX73">
            <v>960527.24</v>
          </cell>
        </row>
        <row r="74">
          <cell r="A74" t="str">
            <v>100690020A</v>
          </cell>
          <cell r="B74" t="str">
            <v>100690020C</v>
          </cell>
          <cell r="E74" t="str">
            <v>010</v>
          </cell>
          <cell r="F74" t="str">
            <v>ST MARY'S REGIONAL CTR</v>
          </cell>
          <cell r="G74" t="str">
            <v>ENID,OK 73701-</v>
          </cell>
          <cell r="H74" t="str">
            <v>73701</v>
          </cell>
          <cell r="I74" t="str">
            <v>Private</v>
          </cell>
          <cell r="J74" t="str">
            <v>Yes</v>
          </cell>
          <cell r="K74">
            <v>370026</v>
          </cell>
          <cell r="L74">
            <v>42735</v>
          </cell>
          <cell r="M74">
            <v>0.90489999999999993</v>
          </cell>
          <cell r="N74">
            <v>0.90489999999999993</v>
          </cell>
          <cell r="O74">
            <v>0.90489999999999993</v>
          </cell>
          <cell r="P74">
            <v>2539</v>
          </cell>
          <cell r="Q74">
            <v>2142060.2200000002</v>
          </cell>
          <cell r="R74">
            <v>112040.37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X74">
            <v>511355</v>
          </cell>
          <cell r="Y74">
            <v>0</v>
          </cell>
          <cell r="Z74">
            <v>152035</v>
          </cell>
          <cell r="AA74">
            <v>510583</v>
          </cell>
          <cell r="AB74">
            <v>0</v>
          </cell>
          <cell r="AC74">
            <v>0</v>
          </cell>
          <cell r="AD74">
            <v>1503852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206974</v>
          </cell>
          <cell r="AJ74">
            <v>14718299</v>
          </cell>
          <cell r="AK74">
            <v>2962688.5729999999</v>
          </cell>
          <cell r="AL74">
            <v>5243.962352999999</v>
          </cell>
          <cell r="AM74">
            <v>690.36229999999841</v>
          </cell>
          <cell r="AN74">
            <v>0.99189985632183675</v>
          </cell>
          <cell r="AO74">
            <v>1221.7272465979381</v>
          </cell>
          <cell r="AP74">
            <v>6423.212751095758</v>
          </cell>
          <cell r="AQ74">
            <v>2425</v>
          </cell>
          <cell r="AR74">
            <v>696</v>
          </cell>
          <cell r="AS74">
            <v>4470556.074762648</v>
          </cell>
          <cell r="AT74">
            <v>2321723.6077000005</v>
          </cell>
          <cell r="AV74">
            <v>2148832.4670626475</v>
          </cell>
          <cell r="AW74">
            <v>254548.9070626474</v>
          </cell>
          <cell r="AX74">
            <v>1894283.56</v>
          </cell>
        </row>
        <row r="75">
          <cell r="A75" t="str">
            <v>200292720A</v>
          </cell>
          <cell r="E75" t="str">
            <v>010</v>
          </cell>
          <cell r="F75" t="str">
            <v>SUMMIT MEDICAL CENTER, LLC</v>
          </cell>
          <cell r="G75" t="str">
            <v>EDMOND,OK 73013-3023</v>
          </cell>
          <cell r="H75" t="str">
            <v>73013</v>
          </cell>
          <cell r="I75" t="str">
            <v>Private</v>
          </cell>
          <cell r="J75" t="str">
            <v>Yes</v>
          </cell>
          <cell r="K75">
            <v>370225</v>
          </cell>
          <cell r="L75">
            <v>43100</v>
          </cell>
          <cell r="M75">
            <v>0.8982</v>
          </cell>
          <cell r="N75">
            <v>0.8982</v>
          </cell>
          <cell r="O75">
            <v>0.8982</v>
          </cell>
          <cell r="P75">
            <v>26</v>
          </cell>
          <cell r="Q75">
            <v>72659.38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X75">
            <v>86641</v>
          </cell>
          <cell r="Y75">
            <v>0</v>
          </cell>
          <cell r="Z75">
            <v>6127</v>
          </cell>
          <cell r="AA75">
            <v>19493</v>
          </cell>
          <cell r="AB75">
            <v>0</v>
          </cell>
          <cell r="AC75">
            <v>0</v>
          </cell>
          <cell r="AD75">
            <v>77109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791089</v>
          </cell>
          <cell r="AK75">
            <v>194482.99</v>
          </cell>
          <cell r="AL75">
            <v>5220.8140540000004</v>
          </cell>
          <cell r="AM75">
            <v>16.267500000000002</v>
          </cell>
          <cell r="AN75">
            <v>2.3239285714285716</v>
          </cell>
          <cell r="AO75">
            <v>3889.6597999999999</v>
          </cell>
          <cell r="AP75">
            <v>16022.45874620643</v>
          </cell>
          <cell r="AQ75">
            <v>50</v>
          </cell>
          <cell r="AR75">
            <v>7</v>
          </cell>
          <cell r="AS75">
            <v>112157.21122344502</v>
          </cell>
          <cell r="AT75">
            <v>74839.161400000012</v>
          </cell>
          <cell r="AV75">
            <v>37318.049823445006</v>
          </cell>
          <cell r="AW75">
            <v>37318.049823445006</v>
          </cell>
          <cell r="AX75">
            <v>0</v>
          </cell>
        </row>
        <row r="76">
          <cell r="A76" t="str">
            <v>200019120A</v>
          </cell>
          <cell r="E76" t="str">
            <v>010</v>
          </cell>
          <cell r="F76" t="str">
            <v>WOODWARD HEALTH SYSTEM LLC</v>
          </cell>
          <cell r="G76" t="str">
            <v>WOODWARD,OK 73801-2448</v>
          </cell>
          <cell r="H76" t="str">
            <v>73801</v>
          </cell>
          <cell r="I76" t="str">
            <v>Private</v>
          </cell>
          <cell r="J76" t="str">
            <v>Yes</v>
          </cell>
          <cell r="K76">
            <v>370002</v>
          </cell>
          <cell r="L76">
            <v>42886</v>
          </cell>
          <cell r="M76">
            <v>0.8849999999999999</v>
          </cell>
          <cell r="N76">
            <v>0.8849999999999999</v>
          </cell>
          <cell r="O76">
            <v>0.8849999999999999</v>
          </cell>
          <cell r="P76">
            <v>915</v>
          </cell>
          <cell r="Q76">
            <v>890432.82</v>
          </cell>
          <cell r="R76">
            <v>170951.06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61140</v>
          </cell>
          <cell r="Y76">
            <v>0</v>
          </cell>
          <cell r="Z76">
            <v>91991</v>
          </cell>
          <cell r="AA76">
            <v>191711</v>
          </cell>
          <cell r="AB76">
            <v>0</v>
          </cell>
          <cell r="AC76">
            <v>3982884</v>
          </cell>
          <cell r="AD76">
            <v>303313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34869</v>
          </cell>
          <cell r="AJ76">
            <v>3924273</v>
          </cell>
          <cell r="AK76">
            <v>761659.1449999999</v>
          </cell>
          <cell r="AL76">
            <v>5175.2084500000001</v>
          </cell>
          <cell r="AM76">
            <v>311.32559999999978</v>
          </cell>
          <cell r="AN76">
            <v>0.73081126760563331</v>
          </cell>
          <cell r="AO76">
            <v>1336.2441140350875</v>
          </cell>
          <cell r="AP76">
            <v>5118.3447615029727</v>
          </cell>
          <cell r="AQ76">
            <v>570</v>
          </cell>
          <cell r="AR76">
            <v>426</v>
          </cell>
          <cell r="AS76">
            <v>2180414.8684002664</v>
          </cell>
          <cell r="AT76">
            <v>1093225.3964</v>
          </cell>
          <cell r="AV76">
            <v>1087189.4720002664</v>
          </cell>
          <cell r="AW76">
            <v>-114298.18799973372</v>
          </cell>
          <cell r="AX76">
            <v>1201487.6600000001</v>
          </cell>
        </row>
        <row r="77">
          <cell r="A77" t="str">
            <v>200702430B</v>
          </cell>
          <cell r="B77" t="str">
            <v>200702430C</v>
          </cell>
          <cell r="E77" t="str">
            <v>010</v>
          </cell>
          <cell r="F77" t="str">
            <v>SAINT FRANCIS HOSPITAL VINITA</v>
          </cell>
          <cell r="G77" t="str">
            <v>VINITA,OK 74301-1422</v>
          </cell>
          <cell r="H77" t="str">
            <v>74301</v>
          </cell>
          <cell r="I77" t="str">
            <v xml:space="preserve">Private </v>
          </cell>
          <cell r="J77" t="str">
            <v>Yes</v>
          </cell>
          <cell r="K77">
            <v>370065</v>
          </cell>
          <cell r="L77">
            <v>42708</v>
          </cell>
          <cell r="M77">
            <v>0.77410000000000001</v>
          </cell>
          <cell r="N77">
            <v>0.77410000000000001</v>
          </cell>
          <cell r="O77">
            <v>0.77410000000000001</v>
          </cell>
          <cell r="P77">
            <v>837</v>
          </cell>
          <cell r="Q77">
            <v>331330.70999999996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50770</v>
          </cell>
          <cell r="AA77">
            <v>156348</v>
          </cell>
          <cell r="AB77">
            <v>0</v>
          </cell>
          <cell r="AC77">
            <v>1881924</v>
          </cell>
          <cell r="AD77">
            <v>159416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275543</v>
          </cell>
          <cell r="AJ77">
            <v>2237913</v>
          </cell>
          <cell r="AK77">
            <v>659413.07899999991</v>
          </cell>
          <cell r="AL77">
            <v>4792.0522769999998</v>
          </cell>
          <cell r="AM77">
            <v>112.99400000000003</v>
          </cell>
          <cell r="AN77">
            <v>1.046240740740741</v>
          </cell>
          <cell r="AO77">
            <v>1455.6580110375273</v>
          </cell>
          <cell r="AP77">
            <v>6469.2983349943615</v>
          </cell>
          <cell r="AQ77">
            <v>453</v>
          </cell>
          <cell r="AR77">
            <v>108</v>
          </cell>
          <cell r="AS77">
            <v>698684.22017939109</v>
          </cell>
          <cell r="AT77">
            <v>341270.63129999995</v>
          </cell>
          <cell r="AV77">
            <v>357413.58887939114</v>
          </cell>
          <cell r="AW77">
            <v>-35761.741120608873</v>
          </cell>
          <cell r="AX77">
            <v>393175.33</v>
          </cell>
        </row>
        <row r="78">
          <cell r="A78" t="str">
            <v>200080160A</v>
          </cell>
          <cell r="E78" t="str">
            <v>010</v>
          </cell>
          <cell r="F78" t="str">
            <v>CHG CORNERSTONE HOSPITAL OF OKLAHOMA - SHAWNEE</v>
          </cell>
          <cell r="G78" t="str">
            <v>SHAWNEE,OK 74801-</v>
          </cell>
          <cell r="H78" t="str">
            <v>74801</v>
          </cell>
          <cell r="I78" t="str">
            <v>Private - LTCH</v>
          </cell>
          <cell r="J78" t="str">
            <v>Yes</v>
          </cell>
          <cell r="K78">
            <v>372019</v>
          </cell>
          <cell r="L78">
            <v>42978</v>
          </cell>
          <cell r="M78" t="e">
            <v>#N/A</v>
          </cell>
          <cell r="N78">
            <v>0.8849999999999999</v>
          </cell>
          <cell r="O78">
            <v>0.8849999999999999</v>
          </cell>
          <cell r="P78">
            <v>613</v>
          </cell>
          <cell r="Q78">
            <v>549728.11</v>
          </cell>
          <cell r="R78">
            <v>5864.62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5175.2084500000001</v>
          </cell>
          <cell r="AM78">
            <v>100.47909999999999</v>
          </cell>
          <cell r="AN78">
            <v>3.2412612903225804</v>
          </cell>
          <cell r="AO78">
            <v>0</v>
          </cell>
          <cell r="AP78">
            <v>16774.202818335321</v>
          </cell>
          <cell r="AQ78">
            <v>346</v>
          </cell>
          <cell r="AR78">
            <v>31</v>
          </cell>
          <cell r="AS78">
            <v>520000.28736839496</v>
          </cell>
          <cell r="AT78">
            <v>572260.51190000004</v>
          </cell>
          <cell r="AV78">
            <v>-52260.224531605083</v>
          </cell>
          <cell r="AW78">
            <v>-52260.224531605083</v>
          </cell>
          <cell r="AX78">
            <v>0</v>
          </cell>
        </row>
        <row r="79">
          <cell r="A79" t="str">
            <v>200119790A</v>
          </cell>
          <cell r="E79" t="str">
            <v>010</v>
          </cell>
          <cell r="F79" t="str">
            <v>CORNERSTONE HOSPITAL OF OKLAHOMA - MUSKOGEE</v>
          </cell>
          <cell r="G79" t="str">
            <v>MUSKOGEE,OK 74403-4916</v>
          </cell>
          <cell r="H79" t="str">
            <v>74403</v>
          </cell>
          <cell r="I79" t="str">
            <v>Private - LTCH</v>
          </cell>
          <cell r="J79" t="str">
            <v>Yes</v>
          </cell>
          <cell r="K79">
            <v>372022</v>
          </cell>
          <cell r="L79">
            <v>42916</v>
          </cell>
          <cell r="M79" t="e">
            <v>#N/A</v>
          </cell>
          <cell r="N79">
            <v>0.83299999999999996</v>
          </cell>
          <cell r="O79">
            <v>0.83299999999999996</v>
          </cell>
          <cell r="P79">
            <v>1707</v>
          </cell>
          <cell r="Q79">
            <v>1839279.27</v>
          </cell>
          <cell r="R79">
            <v>445783.14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4995.550009999999</v>
          </cell>
          <cell r="AM79">
            <v>350.6515</v>
          </cell>
          <cell r="AN79">
            <v>5.0093071428571427</v>
          </cell>
          <cell r="AO79">
            <v>0</v>
          </cell>
          <cell r="AP79">
            <v>25024.244347593067</v>
          </cell>
          <cell r="AQ79">
            <v>718</v>
          </cell>
          <cell r="AR79">
            <v>70</v>
          </cell>
          <cell r="AS79">
            <v>1751697.1043315146</v>
          </cell>
          <cell r="AT79">
            <v>2353614.2823000001</v>
          </cell>
          <cell r="AV79">
            <v>-601917.17796848551</v>
          </cell>
          <cell r="AW79">
            <v>-601917.17796848551</v>
          </cell>
          <cell r="AX79">
            <v>0</v>
          </cell>
        </row>
        <row r="80">
          <cell r="A80" t="str">
            <v>200347120A</v>
          </cell>
          <cell r="E80" t="str">
            <v>010</v>
          </cell>
          <cell r="F80" t="str">
            <v>LTAC HOSPITAL OF EDMOND, LLC</v>
          </cell>
          <cell r="G80" t="str">
            <v>EDMOND,OK 73034-5705</v>
          </cell>
          <cell r="H80" t="str">
            <v>73034</v>
          </cell>
          <cell r="I80" t="str">
            <v>Private - LTCH</v>
          </cell>
          <cell r="J80" t="str">
            <v>Yes</v>
          </cell>
          <cell r="K80">
            <v>372005</v>
          </cell>
          <cell r="L80">
            <v>42886</v>
          </cell>
          <cell r="M80" t="e">
            <v>#N/A</v>
          </cell>
          <cell r="N80">
            <v>0.8982</v>
          </cell>
          <cell r="O80">
            <v>0.8982</v>
          </cell>
          <cell r="P80">
            <v>230</v>
          </cell>
          <cell r="Q80">
            <v>326715.19</v>
          </cell>
          <cell r="R80">
            <v>36193.620000000003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5220.8140540000004</v>
          </cell>
          <cell r="AM80">
            <v>55.841900000000003</v>
          </cell>
          <cell r="AN80">
            <v>9.3069833333333332</v>
          </cell>
          <cell r="AO80">
            <v>0</v>
          </cell>
          <cell r="AP80">
            <v>48590.029387010436</v>
          </cell>
          <cell r="AQ80">
            <v>388</v>
          </cell>
          <cell r="AR80">
            <v>6</v>
          </cell>
          <cell r="AS80">
            <v>291540.17632206262</v>
          </cell>
          <cell r="AT80">
            <v>373796.07429999998</v>
          </cell>
          <cell r="AV80">
            <v>-82255.897977937362</v>
          </cell>
          <cell r="AW80">
            <v>-82255.897977937362</v>
          </cell>
          <cell r="AX80">
            <v>0</v>
          </cell>
        </row>
        <row r="81">
          <cell r="A81" t="str">
            <v>100689350A</v>
          </cell>
          <cell r="E81" t="str">
            <v>010</v>
          </cell>
          <cell r="F81" t="str">
            <v>SELECT SPECIALTY HOSPITAL - OK</v>
          </cell>
          <cell r="G81" t="str">
            <v>OKLAHOMA CITY,OK 73112-</v>
          </cell>
          <cell r="H81" t="str">
            <v>73112</v>
          </cell>
          <cell r="I81" t="str">
            <v>Private - LTCH</v>
          </cell>
          <cell r="J81" t="str">
            <v>Yes</v>
          </cell>
          <cell r="K81">
            <v>372009</v>
          </cell>
          <cell r="L81">
            <v>43131</v>
          </cell>
          <cell r="M81" t="e">
            <v>#N/A</v>
          </cell>
          <cell r="N81">
            <v>0.8982</v>
          </cell>
          <cell r="O81">
            <v>0.8982</v>
          </cell>
          <cell r="P81">
            <v>244</v>
          </cell>
          <cell r="Q81">
            <v>203340.59</v>
          </cell>
          <cell r="R81">
            <v>70471.34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5220.8140540000004</v>
          </cell>
          <cell r="AM81">
            <v>40.669000000000004</v>
          </cell>
          <cell r="AN81">
            <v>3.6971818181818183</v>
          </cell>
          <cell r="AO81">
            <v>0</v>
          </cell>
          <cell r="AP81">
            <v>19302.298796556912</v>
          </cell>
          <cell r="AQ81">
            <v>471</v>
          </cell>
          <cell r="AR81">
            <v>11</v>
          </cell>
          <cell r="AS81">
            <v>212325.28676212602</v>
          </cell>
          <cell r="AT81">
            <v>282026.2879</v>
          </cell>
          <cell r="AV81">
            <v>-69701.001137873973</v>
          </cell>
          <cell r="AW81">
            <v>-69701.001137873973</v>
          </cell>
          <cell r="AX81">
            <v>0</v>
          </cell>
        </row>
        <row r="82">
          <cell r="A82" t="str">
            <v>200224040B</v>
          </cell>
          <cell r="E82" t="str">
            <v>010</v>
          </cell>
          <cell r="F82" t="str">
            <v>SELECT SPECIALTY HOSPITAL-TULSA MIDTOWN</v>
          </cell>
          <cell r="G82" t="str">
            <v>TULSA,OK 74120-5418</v>
          </cell>
          <cell r="H82" t="str">
            <v>74120</v>
          </cell>
          <cell r="I82" t="str">
            <v>Private - LTCH</v>
          </cell>
          <cell r="J82" t="str">
            <v>Yes</v>
          </cell>
          <cell r="K82">
            <v>372007</v>
          </cell>
          <cell r="L82">
            <v>42978</v>
          </cell>
          <cell r="M82" t="e">
            <v>#N/A</v>
          </cell>
          <cell r="N82">
            <v>0.8849999999999999</v>
          </cell>
          <cell r="O82">
            <v>0.8849999999999999</v>
          </cell>
          <cell r="P82">
            <v>372</v>
          </cell>
          <cell r="Q82">
            <v>392595.36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5175.2084500000001</v>
          </cell>
          <cell r="AM82">
            <v>22.818100000000001</v>
          </cell>
          <cell r="AN82">
            <v>5.7045250000000003</v>
          </cell>
          <cell r="AO82">
            <v>0</v>
          </cell>
          <cell r="AP82">
            <v>29522.105983236252</v>
          </cell>
          <cell r="AQ82">
            <v>243</v>
          </cell>
          <cell r="AR82">
            <v>4</v>
          </cell>
          <cell r="AS82">
            <v>118088.42393294501</v>
          </cell>
          <cell r="AT82">
            <v>404373.22080000001</v>
          </cell>
          <cell r="AV82">
            <v>-286284.796867055</v>
          </cell>
          <cell r="AW82">
            <v>-286284.796867055</v>
          </cell>
          <cell r="AX82">
            <v>0</v>
          </cell>
        </row>
        <row r="83">
          <cell r="A83" t="str">
            <v>100806400X</v>
          </cell>
          <cell r="E83" t="str">
            <v>010</v>
          </cell>
          <cell r="F83" t="str">
            <v>WILLOW VIEW HOSP</v>
          </cell>
          <cell r="G83" t="str">
            <v>SPENCER,OK 73084-</v>
          </cell>
          <cell r="H83" t="str">
            <v>73084</v>
          </cell>
          <cell r="I83" t="str">
            <v>Private</v>
          </cell>
          <cell r="J83" t="str">
            <v>Yes</v>
          </cell>
          <cell r="K83">
            <v>370028</v>
          </cell>
          <cell r="L83">
            <v>42916</v>
          </cell>
          <cell r="M83">
            <v>0.8982</v>
          </cell>
          <cell r="N83">
            <v>0.8982</v>
          </cell>
          <cell r="O83">
            <v>0.8982</v>
          </cell>
          <cell r="P83">
            <v>1381</v>
          </cell>
          <cell r="Q83">
            <v>519968.22</v>
          </cell>
          <cell r="R83">
            <v>140642.04999999999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X83">
            <v>7135084</v>
          </cell>
          <cell r="Y83">
            <v>4157011</v>
          </cell>
          <cell r="Z83">
            <v>2219811</v>
          </cell>
          <cell r="AA83">
            <v>9995702</v>
          </cell>
          <cell r="AB83">
            <v>0</v>
          </cell>
          <cell r="AC83">
            <v>0</v>
          </cell>
          <cell r="AD83">
            <v>8013020</v>
          </cell>
          <cell r="AE83">
            <v>883826</v>
          </cell>
          <cell r="AF83">
            <v>10737651</v>
          </cell>
          <cell r="AG83">
            <v>7691</v>
          </cell>
          <cell r="AH83">
            <v>34064</v>
          </cell>
          <cell r="AI83">
            <v>507816</v>
          </cell>
          <cell r="AJ83">
            <v>112211327</v>
          </cell>
          <cell r="AK83">
            <v>44871351.251999997</v>
          </cell>
          <cell r="AL83">
            <v>5220.8140540000004</v>
          </cell>
          <cell r="AM83">
            <v>415.3910999999988</v>
          </cell>
          <cell r="AN83">
            <v>1.1136490616621952</v>
          </cell>
          <cell r="AO83">
            <v>5687.8376539485353</v>
          </cell>
          <cell r="AP83">
            <v>11501.992326298438</v>
          </cell>
          <cell r="AQ83">
            <v>7889</v>
          </cell>
          <cell r="AR83">
            <v>373</v>
          </cell>
          <cell r="AS83">
            <v>4290243.1377093168</v>
          </cell>
          <cell r="AT83">
            <v>680428.57810000004</v>
          </cell>
          <cell r="AV83">
            <v>3609814.5596093168</v>
          </cell>
          <cell r="AW83">
            <v>3609814.5596093168</v>
          </cell>
          <cell r="AX83">
            <v>0</v>
          </cell>
        </row>
        <row r="84">
          <cell r="A84" t="str">
            <v>200697510F</v>
          </cell>
          <cell r="E84" t="str">
            <v>010</v>
          </cell>
          <cell r="F84" t="str">
            <v>CENTER FOR ORTHOPAEDIC RECONSTRUCTION &amp; EXCELLENCE</v>
          </cell>
          <cell r="G84" t="str">
            <v>JENKS,OK 74037-3465</v>
          </cell>
          <cell r="H84" t="str">
            <v>74037</v>
          </cell>
          <cell r="I84" t="str">
            <v>Private - Sp</v>
          </cell>
          <cell r="J84" t="str">
            <v>Yes</v>
          </cell>
          <cell r="K84">
            <v>370041</v>
          </cell>
          <cell r="L84">
            <v>42735</v>
          </cell>
          <cell r="M84">
            <v>0.83299999999999996</v>
          </cell>
          <cell r="N84">
            <v>0.83299999999999996</v>
          </cell>
          <cell r="O84">
            <v>0.83299999999999996</v>
          </cell>
          <cell r="P84">
            <v>21</v>
          </cell>
          <cell r="Q84">
            <v>122751.62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X84">
            <v>5648972</v>
          </cell>
          <cell r="Y84">
            <v>0</v>
          </cell>
          <cell r="Z84">
            <v>45205</v>
          </cell>
          <cell r="AA84">
            <v>18201</v>
          </cell>
          <cell r="AB84">
            <v>0</v>
          </cell>
          <cell r="AC84">
            <v>0</v>
          </cell>
          <cell r="AD84">
            <v>400650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19634</v>
          </cell>
          <cell r="AJ84">
            <v>10652886</v>
          </cell>
          <cell r="AK84">
            <v>6298243.8739999998</v>
          </cell>
          <cell r="AL84">
            <v>4995.550009999999</v>
          </cell>
          <cell r="AM84">
            <v>25.653700000000001</v>
          </cell>
          <cell r="AN84">
            <v>1.8324071428571429</v>
          </cell>
          <cell r="AO84">
            <v>10077.1901984</v>
          </cell>
          <cell r="AP84">
            <v>19231.07171922407</v>
          </cell>
          <cell r="AQ84">
            <v>625</v>
          </cell>
          <cell r="AR84">
            <v>14</v>
          </cell>
          <cell r="AS84">
            <v>269235.00406913698</v>
          </cell>
          <cell r="AT84">
            <v>126434.1686</v>
          </cell>
          <cell r="AV84">
            <v>142800.83546913698</v>
          </cell>
          <cell r="AW84">
            <v>142800.83546913698</v>
          </cell>
          <cell r="AX84">
            <v>0</v>
          </cell>
        </row>
        <row r="85">
          <cell r="A85" t="str">
            <v>100746230B</v>
          </cell>
          <cell r="E85" t="str">
            <v>010</v>
          </cell>
          <cell r="F85" t="str">
            <v>COMMUNITY HOSPITAL</v>
          </cell>
          <cell r="G85" t="str">
            <v>OKLAHOMA CITY,OK 73159-7900</v>
          </cell>
          <cell r="H85" t="str">
            <v>73159</v>
          </cell>
          <cell r="I85" t="str">
            <v>Private - Sp</v>
          </cell>
          <cell r="J85" t="str">
            <v>Yes</v>
          </cell>
          <cell r="K85">
            <v>370203</v>
          </cell>
          <cell r="L85">
            <v>43100</v>
          </cell>
          <cell r="M85">
            <v>0.8982</v>
          </cell>
          <cell r="N85">
            <v>0.8982</v>
          </cell>
          <cell r="O85">
            <v>0.8982</v>
          </cell>
          <cell r="P85">
            <v>115</v>
          </cell>
          <cell r="Q85">
            <v>534632.66</v>
          </cell>
          <cell r="R85">
            <v>20178.96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227986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907337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11078728</v>
          </cell>
          <cell r="AK85">
            <v>1165976.7209999999</v>
          </cell>
          <cell r="AL85">
            <v>5220.8140540000004</v>
          </cell>
          <cell r="AM85">
            <v>129.41709999999998</v>
          </cell>
          <cell r="AN85">
            <v>2.3530381818181816</v>
          </cell>
          <cell r="AO85">
            <v>1337.1292672018349</v>
          </cell>
          <cell r="AP85">
            <v>13621.904076436806</v>
          </cell>
          <cell r="AQ85">
            <v>872</v>
          </cell>
          <cell r="AR85">
            <v>55</v>
          </cell>
          <cell r="AS85">
            <v>749204.7242040243</v>
          </cell>
          <cell r="AT85">
            <v>571455.96860000002</v>
          </cell>
          <cell r="AV85">
            <v>177748.75560402428</v>
          </cell>
          <cell r="AW85">
            <v>177748.75560402428</v>
          </cell>
          <cell r="AX85">
            <v>0</v>
          </cell>
        </row>
        <row r="86">
          <cell r="A86" t="str">
            <v>100745350B</v>
          </cell>
          <cell r="E86" t="str">
            <v>010</v>
          </cell>
          <cell r="F86" t="str">
            <v>LAKESIDE WOMENS CENTER OF</v>
          </cell>
          <cell r="G86" t="str">
            <v>OKLAHOMA CITY,OK 73120-</v>
          </cell>
          <cell r="H86" t="str">
            <v>73120</v>
          </cell>
          <cell r="I86" t="str">
            <v>Private - Sp</v>
          </cell>
          <cell r="J86" t="str">
            <v>Yes</v>
          </cell>
          <cell r="K86">
            <v>370199</v>
          </cell>
          <cell r="L86">
            <v>42916</v>
          </cell>
          <cell r="M86">
            <v>0.8982</v>
          </cell>
          <cell r="N86">
            <v>0.8982</v>
          </cell>
          <cell r="O86">
            <v>0.8982</v>
          </cell>
          <cell r="P86">
            <v>1461</v>
          </cell>
          <cell r="Q86">
            <v>961859.5</v>
          </cell>
          <cell r="R86">
            <v>382749.07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908</v>
          </cell>
          <cell r="AA86">
            <v>123490</v>
          </cell>
          <cell r="AB86">
            <v>0</v>
          </cell>
          <cell r="AC86">
            <v>0</v>
          </cell>
          <cell r="AD86">
            <v>5245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188874</v>
          </cell>
          <cell r="AK86">
            <v>133143.36099999998</v>
          </cell>
          <cell r="AL86">
            <v>5220.8140540000004</v>
          </cell>
          <cell r="AM86">
            <v>479.76019999999983</v>
          </cell>
          <cell r="AN86">
            <v>0.73357828746177345</v>
          </cell>
          <cell r="AO86">
            <v>12103.941909090907</v>
          </cell>
          <cell r="AP86">
            <v>15933.817741980587</v>
          </cell>
          <cell r="AQ86">
            <v>11</v>
          </cell>
          <cell r="AR86">
            <v>654</v>
          </cell>
          <cell r="AS86">
            <v>10420716.803255305</v>
          </cell>
          <cell r="AT86">
            <v>1384946.8271000001</v>
          </cell>
          <cell r="AV86">
            <v>9035769.9761553053</v>
          </cell>
          <cell r="AW86">
            <v>9035769.9761553053</v>
          </cell>
          <cell r="AX86">
            <v>0</v>
          </cell>
        </row>
        <row r="87">
          <cell r="A87" t="str">
            <v>200069370A</v>
          </cell>
          <cell r="E87" t="str">
            <v>010</v>
          </cell>
          <cell r="F87" t="str">
            <v>MCBRIDE CLINIC ORTHOPEDIC HOSPITAL</v>
          </cell>
          <cell r="G87" t="str">
            <v>OKLAHOMA CITY,OK 73114-7408</v>
          </cell>
          <cell r="H87" t="str">
            <v>73114</v>
          </cell>
          <cell r="I87" t="str">
            <v>Private - Sp</v>
          </cell>
          <cell r="J87" t="str">
            <v>Yes</v>
          </cell>
          <cell r="K87">
            <v>370222</v>
          </cell>
          <cell r="L87">
            <v>43100</v>
          </cell>
          <cell r="M87">
            <v>0.8982</v>
          </cell>
          <cell r="N87">
            <v>0.8982</v>
          </cell>
          <cell r="O87">
            <v>0.8982</v>
          </cell>
          <cell r="P87">
            <v>74</v>
          </cell>
          <cell r="Q87">
            <v>290767.67</v>
          </cell>
          <cell r="R87">
            <v>16087.94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55388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1716628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5920</v>
          </cell>
          <cell r="AJ87">
            <v>20960863</v>
          </cell>
          <cell r="AK87">
            <v>1825940.2719999999</v>
          </cell>
          <cell r="AL87">
            <v>5220.8140540000004</v>
          </cell>
          <cell r="AM87">
            <v>69.719399999999993</v>
          </cell>
          <cell r="AN87">
            <v>2.5821999999999998</v>
          </cell>
          <cell r="AO87">
            <v>1048.7882090752441</v>
          </cell>
          <cell r="AP87">
            <v>14529.974259314045</v>
          </cell>
          <cell r="AQ87">
            <v>1741</v>
          </cell>
          <cell r="AR87">
            <v>27</v>
          </cell>
          <cell r="AS87">
            <v>392309.30500147922</v>
          </cell>
          <cell r="AT87">
            <v>316061.27830000001</v>
          </cell>
          <cell r="AV87">
            <v>76248.026701479219</v>
          </cell>
          <cell r="AW87">
            <v>76248.026701479219</v>
          </cell>
          <cell r="AX87">
            <v>0</v>
          </cell>
        </row>
        <row r="88">
          <cell r="A88" t="str">
            <v>200265330A</v>
          </cell>
          <cell r="E88" t="str">
            <v>010</v>
          </cell>
          <cell r="F88" t="str">
            <v>NORTHEAST OKLAHOMA EYE INSTITUTE LLC</v>
          </cell>
          <cell r="G88" t="str">
            <v>TULSA,OK 74137-4200</v>
          </cell>
          <cell r="H88" t="str">
            <v>74137</v>
          </cell>
          <cell r="I88" t="str">
            <v>Private - Sp</v>
          </cell>
          <cell r="J88" t="str">
            <v>Yes</v>
          </cell>
          <cell r="L88">
            <v>0</v>
          </cell>
          <cell r="M88" t="e">
            <v>#N/A</v>
          </cell>
          <cell r="N88">
            <v>0.83299999999999996</v>
          </cell>
          <cell r="O88">
            <v>0.83299999999999996</v>
          </cell>
          <cell r="P88">
            <v>8</v>
          </cell>
          <cell r="Q88">
            <v>85660.39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4995.550009999999</v>
          </cell>
          <cell r="AM88">
            <v>20.832900000000002</v>
          </cell>
          <cell r="AN88">
            <v>3.4721500000000005</v>
          </cell>
          <cell r="AO88">
            <v>0</v>
          </cell>
          <cell r="AP88">
            <v>17345.298967221501</v>
          </cell>
          <cell r="AQ88">
            <v>0</v>
          </cell>
          <cell r="AR88">
            <v>6</v>
          </cell>
          <cell r="AS88">
            <v>104071.793803329</v>
          </cell>
          <cell r="AT88">
            <v>88230.201700000005</v>
          </cell>
          <cell r="AV88">
            <v>15841.592103328992</v>
          </cell>
          <cell r="AW88">
            <v>15841.592103328992</v>
          </cell>
          <cell r="AX88">
            <v>0</v>
          </cell>
        </row>
        <row r="89">
          <cell r="A89" t="str">
            <v>200066700A</v>
          </cell>
          <cell r="E89" t="str">
            <v>010</v>
          </cell>
          <cell r="F89" t="str">
            <v>OKLAHOMA CENTER FOR ORTHOPAEDIC &amp; MULTI SPECIALTY</v>
          </cell>
          <cell r="G89" t="str">
            <v>OKLAHOMA CITY,OK 73139-</v>
          </cell>
          <cell r="H89" t="str">
            <v>73139</v>
          </cell>
          <cell r="I89" t="str">
            <v>Private - Sp</v>
          </cell>
          <cell r="J89" t="str">
            <v>Yes</v>
          </cell>
          <cell r="K89">
            <v>370212</v>
          </cell>
          <cell r="L89">
            <v>43100</v>
          </cell>
          <cell r="M89">
            <v>0.8982</v>
          </cell>
          <cell r="N89">
            <v>0.8982</v>
          </cell>
          <cell r="O89">
            <v>0.8982</v>
          </cell>
          <cell r="P89">
            <v>94</v>
          </cell>
          <cell r="Q89">
            <v>372413.08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274954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13268</v>
          </cell>
          <cell r="AJ89">
            <v>3418521</v>
          </cell>
          <cell r="AK89">
            <v>296003.99399999995</v>
          </cell>
          <cell r="AL89">
            <v>5220.8140540000004</v>
          </cell>
          <cell r="AM89">
            <v>96.263299999999987</v>
          </cell>
          <cell r="AN89">
            <v>2.0926804347826082</v>
          </cell>
          <cell r="AO89">
            <v>930.83016981132062</v>
          </cell>
          <cell r="AP89">
            <v>11856.325594255193</v>
          </cell>
          <cell r="AQ89">
            <v>318</v>
          </cell>
          <cell r="AR89">
            <v>46</v>
          </cell>
          <cell r="AS89">
            <v>545390.97733573883</v>
          </cell>
          <cell r="AT89">
            <v>383585.47240000003</v>
          </cell>
          <cell r="AV89">
            <v>161805.50493573881</v>
          </cell>
          <cell r="AW89">
            <v>161805.50493573881</v>
          </cell>
          <cell r="AX89">
            <v>0</v>
          </cell>
        </row>
        <row r="90">
          <cell r="A90" t="str">
            <v>200009170A</v>
          </cell>
          <cell r="E90" t="str">
            <v>010</v>
          </cell>
          <cell r="F90" t="str">
            <v>OKLAHOMA HEART HOSPITAL LLC</v>
          </cell>
          <cell r="G90" t="str">
            <v>OKLAHOMA CITY,OK 73120-8382</v>
          </cell>
          <cell r="H90" t="str">
            <v>73120</v>
          </cell>
          <cell r="I90" t="str">
            <v>Private - Sp</v>
          </cell>
          <cell r="J90" t="str">
            <v>Yes</v>
          </cell>
          <cell r="K90">
            <v>370215</v>
          </cell>
          <cell r="L90">
            <v>43100</v>
          </cell>
          <cell r="M90">
            <v>0.8982</v>
          </cell>
          <cell r="N90">
            <v>0.8982</v>
          </cell>
          <cell r="O90">
            <v>0.8982</v>
          </cell>
          <cell r="P90">
            <v>949</v>
          </cell>
          <cell r="Q90">
            <v>2631882.96</v>
          </cell>
          <cell r="R90">
            <v>49335.17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X90">
            <v>856419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4159231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131455</v>
          </cell>
          <cell r="AJ90">
            <v>50821675</v>
          </cell>
          <cell r="AK90">
            <v>5286076.835</v>
          </cell>
          <cell r="AL90">
            <v>5220.8140540000004</v>
          </cell>
          <cell r="AM90">
            <v>528.03988000000015</v>
          </cell>
          <cell r="AN90">
            <v>2.6011816748768481</v>
          </cell>
          <cell r="AO90">
            <v>1379.8164539284783</v>
          </cell>
          <cell r="AP90">
            <v>14960.102299132788</v>
          </cell>
          <cell r="AQ90">
            <v>3831</v>
          </cell>
          <cell r="AR90">
            <v>203</v>
          </cell>
          <cell r="AS90">
            <v>3036900.766723956</v>
          </cell>
          <cell r="AT90">
            <v>2761654.6738999998</v>
          </cell>
          <cell r="AV90">
            <v>275246.09282395616</v>
          </cell>
          <cell r="AW90">
            <v>275246.09282395616</v>
          </cell>
          <cell r="AX90">
            <v>0</v>
          </cell>
        </row>
        <row r="91">
          <cell r="A91" t="str">
            <v>100747140B</v>
          </cell>
          <cell r="E91" t="str">
            <v>010</v>
          </cell>
          <cell r="F91" t="str">
            <v>OKLAHOMA SPINE HOSPITAL</v>
          </cell>
          <cell r="G91" t="str">
            <v>OKLAHOMA CITY,OK 73134-6012</v>
          </cell>
          <cell r="H91" t="str">
            <v>73134</v>
          </cell>
          <cell r="I91" t="str">
            <v>Private - Sp</v>
          </cell>
          <cell r="J91" t="str">
            <v>Yes</v>
          </cell>
          <cell r="K91">
            <v>370206</v>
          </cell>
          <cell r="L91">
            <v>43100</v>
          </cell>
          <cell r="M91">
            <v>0.8982</v>
          </cell>
          <cell r="N91">
            <v>0.8982</v>
          </cell>
          <cell r="O91">
            <v>0.8982</v>
          </cell>
          <cell r="P91">
            <v>64</v>
          </cell>
          <cell r="Q91">
            <v>488369.59</v>
          </cell>
          <cell r="R91">
            <v>7344.77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379998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1064651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13504713</v>
          </cell>
          <cell r="AK91">
            <v>1483654.5229999998</v>
          </cell>
          <cell r="AL91">
            <v>5220.8140540000004</v>
          </cell>
          <cell r="AM91">
            <v>110.45663999999999</v>
          </cell>
          <cell r="AN91">
            <v>3.347170909090909</v>
          </cell>
          <cell r="AO91">
            <v>2408.5300698051947</v>
          </cell>
          <cell r="AP91">
            <v>19883.486993126968</v>
          </cell>
          <cell r="AQ91">
            <v>616</v>
          </cell>
          <cell r="AR91">
            <v>33</v>
          </cell>
          <cell r="AS91">
            <v>656155.07077318989</v>
          </cell>
          <cell r="AT91">
            <v>510585.79080000008</v>
          </cell>
          <cell r="AV91">
            <v>145569.27997318981</v>
          </cell>
          <cell r="AW91">
            <v>145569.27997318981</v>
          </cell>
          <cell r="AX91">
            <v>0</v>
          </cell>
        </row>
        <row r="92">
          <cell r="A92" t="str">
            <v>200108340A</v>
          </cell>
          <cell r="E92" t="str">
            <v>010</v>
          </cell>
          <cell r="F92" t="str">
            <v>ONECORE HEALTH</v>
          </cell>
          <cell r="G92" t="str">
            <v>OKLAHOMA CITY,OK 73109-</v>
          </cell>
          <cell r="H92" t="str">
            <v>73109</v>
          </cell>
          <cell r="I92" t="str">
            <v>Private - Sp</v>
          </cell>
          <cell r="J92" t="str">
            <v>Yes</v>
          </cell>
          <cell r="K92">
            <v>370220</v>
          </cell>
          <cell r="L92">
            <v>43100</v>
          </cell>
          <cell r="M92">
            <v>0.8982</v>
          </cell>
          <cell r="N92">
            <v>0.8982</v>
          </cell>
          <cell r="O92">
            <v>0.8982</v>
          </cell>
          <cell r="P92">
            <v>7</v>
          </cell>
          <cell r="Q92">
            <v>10435.52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66362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110869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5118</v>
          </cell>
          <cell r="AJ92">
            <v>1184201</v>
          </cell>
          <cell r="AK92">
            <v>187272.42299999998</v>
          </cell>
          <cell r="AL92">
            <v>5220.8140540000004</v>
          </cell>
          <cell r="AM92">
            <v>6.8319000000000001</v>
          </cell>
          <cell r="AN92">
            <v>3.41595</v>
          </cell>
          <cell r="AO92">
            <v>2432.1093896103894</v>
          </cell>
          <cell r="AP92">
            <v>20266.149157371688</v>
          </cell>
          <cell r="AQ92">
            <v>77</v>
          </cell>
          <cell r="AR92">
            <v>2</v>
          </cell>
          <cell r="AS92">
            <v>40532.298314743377</v>
          </cell>
          <cell r="AT92">
            <v>10748.5856</v>
          </cell>
          <cell r="AV92">
            <v>29783.712714743378</v>
          </cell>
          <cell r="AW92">
            <v>29783.712714743378</v>
          </cell>
          <cell r="AX92">
            <v>0</v>
          </cell>
        </row>
        <row r="93">
          <cell r="A93" t="str">
            <v>100748450B</v>
          </cell>
          <cell r="E93" t="str">
            <v>010</v>
          </cell>
          <cell r="F93" t="str">
            <v>ORTHOPEDIC HOSPITAL OF OKLAHOMA</v>
          </cell>
          <cell r="G93" t="str">
            <v>TULSA,OK 74137-</v>
          </cell>
          <cell r="H93" t="str">
            <v>74137</v>
          </cell>
          <cell r="I93" t="str">
            <v>Private - Sp</v>
          </cell>
          <cell r="J93" t="str">
            <v>Yes</v>
          </cell>
          <cell r="K93">
            <v>370210</v>
          </cell>
          <cell r="L93">
            <v>43100</v>
          </cell>
          <cell r="M93">
            <v>0.83299999999999996</v>
          </cell>
          <cell r="N93">
            <v>0.83299999999999996</v>
          </cell>
          <cell r="O93">
            <v>0.83299999999999996</v>
          </cell>
          <cell r="P93">
            <v>241</v>
          </cell>
          <cell r="Q93">
            <v>1040630.98</v>
          </cell>
          <cell r="R93">
            <v>37129.089999999997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11782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1403175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66360</v>
          </cell>
          <cell r="AJ93">
            <v>17626389</v>
          </cell>
          <cell r="AK93">
            <v>1521312.5589999999</v>
          </cell>
          <cell r="AL93">
            <v>4995.550009999999</v>
          </cell>
          <cell r="AM93">
            <v>241.10485999999997</v>
          </cell>
          <cell r="AN93">
            <v>2.3871768316831679</v>
          </cell>
          <cell r="AO93">
            <v>939.08182654320979</v>
          </cell>
          <cell r="AP93">
            <v>12864.343071929825</v>
          </cell>
          <cell r="AQ93">
            <v>1620</v>
          </cell>
          <cell r="AR93">
            <v>101</v>
          </cell>
          <cell r="AS93">
            <v>1299298.6502649123</v>
          </cell>
          <cell r="AT93">
            <v>1110092.8721</v>
          </cell>
          <cell r="AV93">
            <v>189205.77816491225</v>
          </cell>
          <cell r="AW93">
            <v>189205.77816491225</v>
          </cell>
          <cell r="AX93">
            <v>0</v>
          </cell>
        </row>
        <row r="94">
          <cell r="A94" t="str">
            <v>200518600A</v>
          </cell>
          <cell r="E94" t="str">
            <v>010</v>
          </cell>
          <cell r="F94" t="str">
            <v>PAM SPECIALTY HOSPITAL OF TULSA</v>
          </cell>
          <cell r="G94" t="str">
            <v>TULSA,OK 74145-</v>
          </cell>
          <cell r="H94" t="str">
            <v>74145</v>
          </cell>
          <cell r="I94" t="str">
            <v>Private - Sp</v>
          </cell>
          <cell r="J94" t="str">
            <v>Yes</v>
          </cell>
          <cell r="K94">
            <v>372018</v>
          </cell>
          <cell r="L94">
            <v>42978</v>
          </cell>
          <cell r="M94" t="e">
            <v>#N/A</v>
          </cell>
          <cell r="N94" t="e">
            <v>#N/A</v>
          </cell>
          <cell r="O94">
            <v>0.8849999999999999</v>
          </cell>
          <cell r="P94">
            <v>265</v>
          </cell>
          <cell r="Q94">
            <v>299865.33</v>
          </cell>
          <cell r="R94">
            <v>6859.43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5175.2084500000001</v>
          </cell>
          <cell r="AM94">
            <v>44.032699999999998</v>
          </cell>
          <cell r="AN94">
            <v>3.3871307692307693</v>
          </cell>
          <cell r="AO94">
            <v>0</v>
          </cell>
          <cell r="AP94">
            <v>17529.107778178077</v>
          </cell>
          <cell r="AQ94">
            <v>610</v>
          </cell>
          <cell r="AR94">
            <v>13</v>
          </cell>
          <cell r="AS94">
            <v>227878.40111631498</v>
          </cell>
          <cell r="AT94">
            <v>315926.50280000002</v>
          </cell>
          <cell r="AV94">
            <v>-88048.101683685032</v>
          </cell>
          <cell r="AW94">
            <v>-88048.101683685032</v>
          </cell>
          <cell r="AX94">
            <v>0</v>
          </cell>
        </row>
        <row r="95">
          <cell r="A95" t="str">
            <v>200031310A</v>
          </cell>
          <cell r="E95" t="str">
            <v>010</v>
          </cell>
          <cell r="F95" t="str">
            <v>SAINT FRANCIS HOSPITAL SOUTH</v>
          </cell>
          <cell r="G95" t="str">
            <v>TULSA,OK 74133-</v>
          </cell>
          <cell r="H95" t="str">
            <v>74133</v>
          </cell>
          <cell r="I95" t="str">
            <v>Private</v>
          </cell>
          <cell r="J95" t="str">
            <v>Yes</v>
          </cell>
          <cell r="K95">
            <v>370218</v>
          </cell>
          <cell r="L95">
            <v>42916</v>
          </cell>
          <cell r="M95">
            <v>0.83299999999999996</v>
          </cell>
          <cell r="N95">
            <v>0.83299999999999996</v>
          </cell>
          <cell r="O95">
            <v>0.83299999999999996</v>
          </cell>
          <cell r="P95">
            <v>3678</v>
          </cell>
          <cell r="Q95">
            <v>3283923.33</v>
          </cell>
          <cell r="R95">
            <v>102513.32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129267</v>
          </cell>
          <cell r="Y95">
            <v>0</v>
          </cell>
          <cell r="Z95">
            <v>262986</v>
          </cell>
          <cell r="AA95">
            <v>642493</v>
          </cell>
          <cell r="AB95">
            <v>0</v>
          </cell>
          <cell r="AC95">
            <v>0</v>
          </cell>
          <cell r="AD95">
            <v>938048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91610</v>
          </cell>
          <cell r="AJ95">
            <v>12556565</v>
          </cell>
          <cell r="AK95">
            <v>2120142.9079999998</v>
          </cell>
          <cell r="AL95">
            <v>4995.550009999999</v>
          </cell>
          <cell r="AM95">
            <v>1257.4500000000032</v>
          </cell>
          <cell r="AN95">
            <v>0.97175425038640129</v>
          </cell>
          <cell r="AO95">
            <v>1193.1023680360156</v>
          </cell>
          <cell r="AP95">
            <v>6047.5493232713443</v>
          </cell>
          <cell r="AQ95">
            <v>1777</v>
          </cell>
          <cell r="AR95">
            <v>1294</v>
          </cell>
          <cell r="AS95">
            <v>7825528.8243131191</v>
          </cell>
          <cell r="AT95">
            <v>3488029.7494999999</v>
          </cell>
          <cell r="AV95">
            <v>4337499.0748131191</v>
          </cell>
          <cell r="AW95">
            <v>1268451.8748131189</v>
          </cell>
          <cell r="AX95">
            <v>3069047.2</v>
          </cell>
        </row>
        <row r="96">
          <cell r="A96" t="str">
            <v>100700530A</v>
          </cell>
          <cell r="E96" t="str">
            <v>010</v>
          </cell>
          <cell r="F96" t="str">
            <v>SURGICAL HOSPITAL OF OKLAHOMA LLC</v>
          </cell>
          <cell r="G96" t="str">
            <v>OKLAHOMA CITY,OK 73129-0000</v>
          </cell>
          <cell r="H96" t="str">
            <v>73129</v>
          </cell>
          <cell r="I96" t="str">
            <v>Private - Sp</v>
          </cell>
          <cell r="J96" t="str">
            <v>Yes</v>
          </cell>
          <cell r="K96">
            <v>370201</v>
          </cell>
          <cell r="L96">
            <v>42735</v>
          </cell>
          <cell r="M96">
            <v>0.8982</v>
          </cell>
          <cell r="N96">
            <v>0.8982</v>
          </cell>
          <cell r="O96">
            <v>0.8982</v>
          </cell>
          <cell r="P96">
            <v>31</v>
          </cell>
          <cell r="Q96">
            <v>94680.83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X96">
            <v>14598</v>
          </cell>
          <cell r="Y96">
            <v>57356</v>
          </cell>
          <cell r="Z96">
            <v>3437</v>
          </cell>
          <cell r="AA96">
            <v>10660</v>
          </cell>
          <cell r="AB96">
            <v>0</v>
          </cell>
          <cell r="AC96">
            <v>0</v>
          </cell>
          <cell r="AD96">
            <v>47898</v>
          </cell>
          <cell r="AE96">
            <v>12516</v>
          </cell>
          <cell r="AF96">
            <v>0</v>
          </cell>
          <cell r="AG96">
            <v>0</v>
          </cell>
          <cell r="AH96">
            <v>0</v>
          </cell>
          <cell r="AI96">
            <v>2475</v>
          </cell>
          <cell r="AJ96">
            <v>451714</v>
          </cell>
          <cell r="AK96">
            <v>152961.37999999998</v>
          </cell>
          <cell r="AL96">
            <v>5220.8140540000004</v>
          </cell>
          <cell r="AM96">
            <v>23.696899999999999</v>
          </cell>
          <cell r="AN96">
            <v>1.6926357142857142</v>
          </cell>
          <cell r="AO96">
            <v>4025.2994736842097</v>
          </cell>
          <cell r="AP96">
            <v>12862.235799129396</v>
          </cell>
          <cell r="AQ96">
            <v>38</v>
          </cell>
          <cell r="AR96">
            <v>14</v>
          </cell>
          <cell r="AS96">
            <v>180071.30118781154</v>
          </cell>
          <cell r="AT96">
            <v>97521.2549</v>
          </cell>
          <cell r="AV96">
            <v>82550.046287811536</v>
          </cell>
          <cell r="AW96">
            <v>82550.046287811536</v>
          </cell>
          <cell r="AX96">
            <v>0</v>
          </cell>
        </row>
        <row r="97">
          <cell r="A97" t="str">
            <v>200006260A</v>
          </cell>
          <cell r="E97" t="str">
            <v>010</v>
          </cell>
          <cell r="F97" t="str">
            <v>TULSA SPINE HOSPITAL</v>
          </cell>
          <cell r="G97" t="str">
            <v>TULSA,OK 74132-</v>
          </cell>
          <cell r="H97" t="str">
            <v>74132</v>
          </cell>
          <cell r="I97" t="str">
            <v>Private - Sp</v>
          </cell>
          <cell r="J97" t="str">
            <v>Yes</v>
          </cell>
          <cell r="K97">
            <v>370216</v>
          </cell>
          <cell r="L97">
            <v>42735</v>
          </cell>
          <cell r="M97">
            <v>0.83299999999999996</v>
          </cell>
          <cell r="N97">
            <v>0.83299999999999996</v>
          </cell>
          <cell r="O97">
            <v>0.83299999999999996</v>
          </cell>
          <cell r="P97">
            <v>38</v>
          </cell>
          <cell r="Q97">
            <v>154696.14000000001</v>
          </cell>
          <cell r="R97">
            <v>8268.7199999999993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6540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585034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23559</v>
          </cell>
          <cell r="AJ97">
            <v>7361620</v>
          </cell>
          <cell r="AK97">
            <v>631741.5909999999</v>
          </cell>
          <cell r="AL97">
            <v>4995.550009999999</v>
          </cell>
          <cell r="AM97">
            <v>38.660560000000004</v>
          </cell>
          <cell r="AN97">
            <v>2.7614685714285718</v>
          </cell>
          <cell r="AO97">
            <v>1281.4231054766733</v>
          </cell>
          <cell r="AP97">
            <v>15076.477455091359</v>
          </cell>
          <cell r="AQ97">
            <v>493</v>
          </cell>
          <cell r="AR97">
            <v>14</v>
          </cell>
          <cell r="AS97">
            <v>211070.68437127903</v>
          </cell>
          <cell r="AT97">
            <v>167853.80580000003</v>
          </cell>
          <cell r="AV97">
            <v>43216.878571278998</v>
          </cell>
          <cell r="AW97">
            <v>-312977.68142872094</v>
          </cell>
          <cell r="AX97">
            <v>356194.55999999994</v>
          </cell>
        </row>
        <row r="98">
          <cell r="AV98">
            <v>290221731.47865075</v>
          </cell>
          <cell r="AW98">
            <v>-15963062.041349169</v>
          </cell>
          <cell r="AX98">
            <v>306184793.51999992</v>
          </cell>
        </row>
      </sheetData>
      <sheetData sheetId="5">
        <row r="2">
          <cell r="A2" t="str">
            <v xml:space="preserve">Billing ID </v>
          </cell>
          <cell r="B2" t="str">
            <v>Combined Provider ID</v>
          </cell>
          <cell r="C2" t="str">
            <v>Combined Provider ID</v>
          </cell>
          <cell r="D2" t="str">
            <v>Combined Provider ID</v>
          </cell>
          <cell r="E2" t="str">
            <v>﻿Spec</v>
          </cell>
          <cell r="F2" t="str">
            <v>Use DRG UPL Not Cost</v>
          </cell>
        </row>
        <row r="3">
          <cell r="A3" t="str">
            <v>100700790A</v>
          </cell>
          <cell r="E3" t="str">
            <v>014</v>
          </cell>
          <cell r="F3" t="str">
            <v>No</v>
          </cell>
        </row>
        <row r="4">
          <cell r="A4" t="str">
            <v>100262850D</v>
          </cell>
          <cell r="E4" t="str">
            <v>014</v>
          </cell>
          <cell r="F4" t="str">
            <v>No</v>
          </cell>
        </row>
        <row r="5">
          <cell r="A5" t="str">
            <v>100700760A</v>
          </cell>
          <cell r="E5" t="str">
            <v>014</v>
          </cell>
          <cell r="F5" t="str">
            <v>No</v>
          </cell>
        </row>
        <row r="6">
          <cell r="A6" t="str">
            <v>100699690A</v>
          </cell>
          <cell r="E6" t="str">
            <v>014</v>
          </cell>
          <cell r="F6" t="str">
            <v>No</v>
          </cell>
        </row>
        <row r="7">
          <cell r="A7" t="str">
            <v>100700740A</v>
          </cell>
          <cell r="E7" t="str">
            <v>014</v>
          </cell>
          <cell r="F7" t="str">
            <v>No</v>
          </cell>
        </row>
        <row r="8">
          <cell r="A8" t="str">
            <v>200234090B</v>
          </cell>
          <cell r="E8" t="str">
            <v>014</v>
          </cell>
          <cell r="F8" t="str">
            <v>No</v>
          </cell>
        </row>
        <row r="9">
          <cell r="A9" t="str">
            <v>100819200B</v>
          </cell>
          <cell r="E9" t="str">
            <v>014</v>
          </cell>
          <cell r="F9" t="str">
            <v>No</v>
          </cell>
        </row>
        <row r="10">
          <cell r="A10" t="str">
            <v>100700800A</v>
          </cell>
          <cell r="E10" t="str">
            <v>014</v>
          </cell>
          <cell r="F10" t="str">
            <v>No</v>
          </cell>
        </row>
        <row r="11">
          <cell r="A11" t="str">
            <v>100699660A</v>
          </cell>
          <cell r="E11" t="str">
            <v>014</v>
          </cell>
          <cell r="F11" t="str">
            <v>No</v>
          </cell>
        </row>
        <row r="12">
          <cell r="A12" t="str">
            <v>200539880B</v>
          </cell>
          <cell r="E12" t="str">
            <v>014</v>
          </cell>
          <cell r="F12" t="str">
            <v>No</v>
          </cell>
        </row>
        <row r="13">
          <cell r="A13" t="str">
            <v>100699960A</v>
          </cell>
          <cell r="E13" t="str">
            <v>014</v>
          </cell>
          <cell r="F13" t="str">
            <v>No</v>
          </cell>
        </row>
        <row r="14">
          <cell r="A14" t="str">
            <v>100700250A</v>
          </cell>
          <cell r="E14" t="str">
            <v>014</v>
          </cell>
          <cell r="F14" t="str">
            <v>No</v>
          </cell>
        </row>
        <row r="15">
          <cell r="A15" t="str">
            <v>100690120A</v>
          </cell>
          <cell r="E15" t="str">
            <v>010</v>
          </cell>
          <cell r="F15" t="str">
            <v>No</v>
          </cell>
        </row>
        <row r="16">
          <cell r="A16" t="str">
            <v>100699820A</v>
          </cell>
          <cell r="E16" t="str">
            <v>014</v>
          </cell>
          <cell r="F16" t="str">
            <v>No</v>
          </cell>
        </row>
        <row r="17">
          <cell r="A17" t="str">
            <v>100699870E</v>
          </cell>
          <cell r="E17" t="str">
            <v>014</v>
          </cell>
          <cell r="F17" t="str">
            <v>No</v>
          </cell>
        </row>
        <row r="20">
          <cell r="A20" t="str">
            <v>200259440A</v>
          </cell>
          <cell r="E20" t="str">
            <v>014</v>
          </cell>
          <cell r="F20" t="str">
            <v>No</v>
          </cell>
        </row>
        <row r="21">
          <cell r="A21" t="str">
            <v>100700120Q</v>
          </cell>
          <cell r="B21" t="str">
            <v>100730660F</v>
          </cell>
          <cell r="E21" t="str">
            <v>014</v>
          </cell>
          <cell r="F21" t="str">
            <v>No</v>
          </cell>
        </row>
        <row r="22">
          <cell r="A22" t="str">
            <v>200311270A</v>
          </cell>
          <cell r="E22" t="str">
            <v>014</v>
          </cell>
          <cell r="F22" t="str">
            <v>No</v>
          </cell>
        </row>
        <row r="23">
          <cell r="A23" t="str">
            <v>200313370A</v>
          </cell>
          <cell r="E23" t="str">
            <v>014</v>
          </cell>
          <cell r="F23" t="str">
            <v>No</v>
          </cell>
        </row>
        <row r="24">
          <cell r="A24" t="str">
            <v>100700460A</v>
          </cell>
          <cell r="E24" t="str">
            <v>014</v>
          </cell>
          <cell r="F24" t="str">
            <v>No</v>
          </cell>
        </row>
        <row r="25">
          <cell r="A25" t="str">
            <v>100774650D</v>
          </cell>
          <cell r="E25" t="str">
            <v>014</v>
          </cell>
          <cell r="F25" t="str">
            <v>No</v>
          </cell>
        </row>
        <row r="26">
          <cell r="A26" t="str">
            <v>200226190A</v>
          </cell>
          <cell r="E26" t="str">
            <v>010</v>
          </cell>
          <cell r="F26" t="str">
            <v>No</v>
          </cell>
        </row>
        <row r="27">
          <cell r="A27" t="str">
            <v>200521810B</v>
          </cell>
          <cell r="E27" t="str">
            <v>014</v>
          </cell>
          <cell r="F27" t="str">
            <v>No</v>
          </cell>
        </row>
        <row r="28">
          <cell r="A28" t="str">
            <v>200425410C</v>
          </cell>
          <cell r="E28" t="str">
            <v>014</v>
          </cell>
          <cell r="F28" t="str">
            <v>No</v>
          </cell>
        </row>
        <row r="29">
          <cell r="A29" t="str">
            <v>200318440B</v>
          </cell>
          <cell r="E29" t="str">
            <v>014</v>
          </cell>
          <cell r="F29" t="str">
            <v>No</v>
          </cell>
        </row>
        <row r="30">
          <cell r="A30" t="str">
            <v>200490030A</v>
          </cell>
          <cell r="E30" t="str">
            <v>014</v>
          </cell>
          <cell r="F30" t="str">
            <v>No</v>
          </cell>
        </row>
        <row r="31">
          <cell r="A31" t="str">
            <v>200231400B</v>
          </cell>
          <cell r="E31" t="str">
            <v>014</v>
          </cell>
          <cell r="F31" t="str">
            <v>No</v>
          </cell>
        </row>
        <row r="32">
          <cell r="A32" t="str">
            <v>200740630B</v>
          </cell>
          <cell r="B32" t="str">
            <v>100699750A</v>
          </cell>
          <cell r="E32" t="str">
            <v>014</v>
          </cell>
          <cell r="F32" t="str">
            <v>No</v>
          </cell>
        </row>
        <row r="33">
          <cell r="A33" t="str">
            <v>100699550A</v>
          </cell>
          <cell r="E33" t="str">
            <v>014</v>
          </cell>
          <cell r="F33" t="str">
            <v>No</v>
          </cell>
        </row>
        <row r="34">
          <cell r="A34" t="str">
            <v>200125010B</v>
          </cell>
          <cell r="E34" t="str">
            <v>014</v>
          </cell>
          <cell r="F34" t="str">
            <v>No</v>
          </cell>
        </row>
        <row r="35">
          <cell r="A35" t="str">
            <v>200125200B</v>
          </cell>
          <cell r="E35" t="str">
            <v>014</v>
          </cell>
          <cell r="F35" t="str">
            <v>No</v>
          </cell>
        </row>
        <row r="36">
          <cell r="A36" t="str">
            <v>200285100C</v>
          </cell>
          <cell r="B36" t="str">
            <v>200285100A</v>
          </cell>
          <cell r="E36" t="str">
            <v>015</v>
          </cell>
          <cell r="F36" t="str">
            <v>No</v>
          </cell>
        </row>
        <row r="37">
          <cell r="A37" t="str">
            <v>100677110F</v>
          </cell>
          <cell r="E37" t="str">
            <v>015</v>
          </cell>
          <cell r="F37" t="str">
            <v>No</v>
          </cell>
        </row>
        <row r="38">
          <cell r="A38" t="str">
            <v>100689250B</v>
          </cell>
          <cell r="B38" t="str">
            <v>100806400Y</v>
          </cell>
          <cell r="E38" t="str">
            <v>015</v>
          </cell>
          <cell r="F38" t="str">
            <v>No</v>
          </cell>
        </row>
        <row r="39">
          <cell r="A39" t="str">
            <v>100701410A</v>
          </cell>
          <cell r="E39" t="str">
            <v>011</v>
          </cell>
          <cell r="F39" t="str">
            <v>No</v>
          </cell>
        </row>
        <row r="40">
          <cell r="A40" t="str">
            <v>100700380P</v>
          </cell>
          <cell r="B40" t="str">
            <v>100700380C</v>
          </cell>
          <cell r="E40" t="str">
            <v>634</v>
          </cell>
          <cell r="F40" t="str">
            <v>No</v>
          </cell>
        </row>
        <row r="41">
          <cell r="A41" t="str">
            <v>100738360L</v>
          </cell>
          <cell r="B41" t="str">
            <v>100738360H</v>
          </cell>
          <cell r="E41" t="str">
            <v>011</v>
          </cell>
          <cell r="F41" t="str">
            <v>No</v>
          </cell>
        </row>
        <row r="42">
          <cell r="A42" t="str">
            <v>100738360O</v>
          </cell>
          <cell r="B42" t="str">
            <v>100738360J</v>
          </cell>
          <cell r="E42" t="str">
            <v>013</v>
          </cell>
          <cell r="F42" t="str">
            <v>No</v>
          </cell>
        </row>
        <row r="43">
          <cell r="A43" t="str">
            <v>100699540L</v>
          </cell>
          <cell r="B43" t="str">
            <v>100699540P</v>
          </cell>
          <cell r="E43" t="str">
            <v>015</v>
          </cell>
          <cell r="F43" t="str">
            <v>No</v>
          </cell>
        </row>
        <row r="44">
          <cell r="A44" t="str">
            <v>100699540K</v>
          </cell>
          <cell r="B44" t="str">
            <v>100699540I</v>
          </cell>
          <cell r="E44" t="str">
            <v>015</v>
          </cell>
          <cell r="F44" t="str">
            <v>No</v>
          </cell>
        </row>
        <row r="45">
          <cell r="A45" t="str">
            <v>200006820Z</v>
          </cell>
          <cell r="B45" t="str">
            <v>200006820A</v>
          </cell>
          <cell r="C45" t="str">
            <v>200006820T</v>
          </cell>
          <cell r="D45" t="str">
            <v>200006820F</v>
          </cell>
          <cell r="E45" t="str">
            <v>634</v>
          </cell>
          <cell r="F45" t="str">
            <v>No</v>
          </cell>
        </row>
        <row r="46">
          <cell r="A46" t="str">
            <v>200673510E</v>
          </cell>
          <cell r="B46" t="str">
            <v>200673510B</v>
          </cell>
          <cell r="C46" t="str">
            <v>100701710D</v>
          </cell>
          <cell r="E46" t="str">
            <v>011</v>
          </cell>
          <cell r="F46" t="str">
            <v>No</v>
          </cell>
        </row>
        <row r="47">
          <cell r="A47" t="str">
            <v>200673510G</v>
          </cell>
          <cell r="B47" t="str">
            <v>200673510C</v>
          </cell>
          <cell r="C47" t="str">
            <v>100701710B</v>
          </cell>
          <cell r="E47" t="str">
            <v>634</v>
          </cell>
          <cell r="F47" t="str">
            <v>No</v>
          </cell>
        </row>
        <row r="48">
          <cell r="A48" t="str">
            <v>100697950M</v>
          </cell>
          <cell r="B48" t="str">
            <v>100697950F</v>
          </cell>
          <cell r="E48" t="str">
            <v>013</v>
          </cell>
          <cell r="F48" t="str">
            <v>No</v>
          </cell>
        </row>
        <row r="49">
          <cell r="A49" t="str">
            <v>200085660H</v>
          </cell>
          <cell r="B49" t="str">
            <v>200085660B</v>
          </cell>
          <cell r="C49" t="str">
            <v>200085660A</v>
          </cell>
          <cell r="D49" t="str">
            <v>200085660G</v>
          </cell>
          <cell r="E49" t="str">
            <v>634</v>
          </cell>
          <cell r="F49" t="str">
            <v>No</v>
          </cell>
        </row>
        <row r="50">
          <cell r="A50" t="str">
            <v>100701680L</v>
          </cell>
          <cell r="B50" t="str">
            <v>100701680A</v>
          </cell>
          <cell r="C50" t="str">
            <v>100701680J</v>
          </cell>
          <cell r="E50" t="str">
            <v>634</v>
          </cell>
          <cell r="F50" t="str">
            <v>No</v>
          </cell>
        </row>
        <row r="51">
          <cell r="A51" t="str">
            <v>200479750A</v>
          </cell>
          <cell r="E51" t="str">
            <v>012</v>
          </cell>
          <cell r="F51" t="str">
            <v>No</v>
          </cell>
        </row>
        <row r="52">
          <cell r="A52" t="str">
            <v>200707260A</v>
          </cell>
          <cell r="E52" t="str">
            <v>012</v>
          </cell>
          <cell r="F52" t="str">
            <v>No</v>
          </cell>
        </row>
        <row r="53">
          <cell r="A53" t="str">
            <v>200028650A</v>
          </cell>
          <cell r="E53" t="str">
            <v>012</v>
          </cell>
          <cell r="F53" t="str">
            <v>No</v>
          </cell>
        </row>
        <row r="54">
          <cell r="A54" t="str">
            <v>200285100B</v>
          </cell>
          <cell r="B54" t="str">
            <v>100699500S</v>
          </cell>
          <cell r="E54" t="str">
            <v>013</v>
          </cell>
          <cell r="F54" t="str">
            <v>No</v>
          </cell>
        </row>
        <row r="55">
          <cell r="A55" t="str">
            <v>100699540J</v>
          </cell>
          <cell r="B55" t="str">
            <v>100699540H</v>
          </cell>
          <cell r="E55" t="str">
            <v>013</v>
          </cell>
          <cell r="F55" t="str">
            <v>No</v>
          </cell>
        </row>
        <row r="56">
          <cell r="A56" t="str">
            <v>100689250A</v>
          </cell>
          <cell r="B56" t="str">
            <v>100806400W</v>
          </cell>
          <cell r="E56" t="str">
            <v>013</v>
          </cell>
          <cell r="F56" t="str">
            <v>No</v>
          </cell>
        </row>
        <row r="59">
          <cell r="A59" t="str">
            <v>100700640A</v>
          </cell>
          <cell r="E59" t="str">
            <v>011</v>
          </cell>
          <cell r="F59" t="str">
            <v>No</v>
          </cell>
        </row>
        <row r="60">
          <cell r="A60" t="str">
            <v>100690030A</v>
          </cell>
          <cell r="E60" t="str">
            <v>011</v>
          </cell>
          <cell r="F60" t="str">
            <v>No</v>
          </cell>
        </row>
        <row r="61">
          <cell r="A61" t="str">
            <v>100700660A</v>
          </cell>
          <cell r="E61" t="str">
            <v>011</v>
          </cell>
          <cell r="F61" t="str">
            <v>No</v>
          </cell>
        </row>
        <row r="62">
          <cell r="A62" t="str">
            <v>100704080A</v>
          </cell>
          <cell r="E62" t="str">
            <v>011</v>
          </cell>
          <cell r="F62" t="str">
            <v>No</v>
          </cell>
        </row>
        <row r="63">
          <cell r="A63" t="str">
            <v>100700670A</v>
          </cell>
          <cell r="E63" t="str">
            <v>012</v>
          </cell>
          <cell r="F63" t="str">
            <v>No</v>
          </cell>
        </row>
      </sheetData>
      <sheetData sheetId="6">
        <row r="1">
          <cell r="O1">
            <v>2.1999999999999999E-2</v>
          </cell>
          <cell r="P1">
            <v>2.5000000000000001E-2</v>
          </cell>
        </row>
        <row r="2">
          <cell r="A2" t="str">
            <v xml:space="preserve">Billing ID </v>
          </cell>
          <cell r="B2" t="str">
            <v>Combined Provider ID</v>
          </cell>
          <cell r="C2" t="str">
            <v>Combined Provider ID</v>
          </cell>
          <cell r="D2" t="str">
            <v>Combined Provider ID</v>
          </cell>
          <cell r="E2" t="str">
            <v>﻿Spec</v>
          </cell>
          <cell r="F2" t="str">
            <v>Use DRG UPL Not Cost</v>
          </cell>
          <cell r="G2" t="str">
            <v>Ownership Indicator</v>
          </cell>
          <cell r="H2" t="str">
            <v>Billing Full Name</v>
          </cell>
          <cell r="I2" t="str">
            <v>Billing Full Street Addr</v>
          </cell>
          <cell r="J2" t="str">
            <v>Billing City/St/Zip Code</v>
          </cell>
          <cell r="K2" t="str">
            <v>State</v>
          </cell>
          <cell r="L2" t="str">
            <v>CMS_ID</v>
          </cell>
          <cell r="M2" t="str">
            <v>FY_BGN_DT</v>
          </cell>
          <cell r="N2" t="str">
            <v>FY_END_DT</v>
          </cell>
          <cell r="O2" t="str">
            <v>Single Point in Time Midpoint SFY17 = 12/31/2016</v>
          </cell>
          <cell r="P2" t="str">
            <v>Single Point in Time Midpoint SFY18 = 12/31/2017</v>
          </cell>
          <cell r="Q2" t="str">
            <v>Outpatient CCR</v>
          </cell>
          <cell r="S2" t="str">
            <v xml:space="preserve">Outpt Billed Amt APC </v>
          </cell>
          <cell r="T2" t="str">
            <v xml:space="preserve">Outpt Billed Amt No APC </v>
          </cell>
          <cell r="U2" t="str">
            <v>Total Outpt Cost</v>
          </cell>
          <cell r="V2" t="str">
            <v>Trend 2016</v>
          </cell>
          <cell r="W2" t="str">
            <v>Trend 2017</v>
          </cell>
          <cell r="X2" t="str">
            <v>Outpt Pymts APC</v>
          </cell>
          <cell r="Y2" t="str">
            <v>Outpt Pymts No APC</v>
          </cell>
          <cell r="Z2" t="str">
            <v>Outpt TPL APC</v>
          </cell>
          <cell r="AA2" t="str">
            <v>Outpt TPL No APC</v>
          </cell>
          <cell r="AB2" t="str">
            <v>Outpt Supplemental</v>
          </cell>
          <cell r="AC2" t="str">
            <v xml:space="preserve">Outpt SHOPP Assessment </v>
          </cell>
          <cell r="AD2" t="str">
            <v>Outpatient Expenditures</v>
          </cell>
          <cell r="AE2" t="str">
            <v>Outpt Payments w/o supplementals</v>
          </cell>
          <cell r="AF2" t="str">
            <v>Total Outpt Payments</v>
          </cell>
          <cell r="AG2" t="str">
            <v>Outpatient (Over) / under cost         WITHOUT SHOPP</v>
          </cell>
          <cell r="AH2" t="str">
            <v>Outpatient (Over) / under cost wo SHOPP Payments       INCLUDING SHOPP</v>
          </cell>
          <cell r="AJ2" t="str">
            <v>Outpt SHOPP</v>
          </cell>
        </row>
        <row r="3">
          <cell r="A3" t="str">
            <v>100700790A</v>
          </cell>
          <cell r="E3" t="str">
            <v>014</v>
          </cell>
          <cell r="F3" t="str">
            <v>No</v>
          </cell>
          <cell r="G3" t="str">
            <v>NSGO</v>
          </cell>
          <cell r="H3" t="str">
            <v>ARBUCKLE MEM HSP</v>
          </cell>
          <cell r="I3" t="str">
            <v>2011 W BROADWAY</v>
          </cell>
          <cell r="J3" t="str">
            <v>SULPHUR,OK 73086-</v>
          </cell>
          <cell r="K3" t="str">
            <v>OK</v>
          </cell>
          <cell r="L3" t="str">
            <v>371328</v>
          </cell>
          <cell r="M3">
            <v>42370</v>
          </cell>
          <cell r="N3">
            <v>42735</v>
          </cell>
          <cell r="O3">
            <v>0.75</v>
          </cell>
          <cell r="P3">
            <v>1</v>
          </cell>
          <cell r="Q3">
            <v>0.41400840457879517</v>
          </cell>
          <cell r="S3">
            <v>1308058.52</v>
          </cell>
          <cell r="T3">
            <v>38118.199999999997</v>
          </cell>
          <cell r="U3">
            <v>557328.47612831544</v>
          </cell>
          <cell r="V3">
            <v>566524.39598443266</v>
          </cell>
          <cell r="W3">
            <v>580687.50588404352</v>
          </cell>
          <cell r="X3">
            <v>309396.23</v>
          </cell>
          <cell r="Y3">
            <v>4470.1499999999996</v>
          </cell>
          <cell r="Z3">
            <v>25328.14</v>
          </cell>
          <cell r="AA3">
            <v>976.90771292474506</v>
          </cell>
          <cell r="AB3">
            <v>0</v>
          </cell>
          <cell r="AC3">
            <v>0</v>
          </cell>
          <cell r="AD3">
            <v>0</v>
          </cell>
          <cell r="AE3">
            <v>340171.42771292478</v>
          </cell>
          <cell r="AF3">
            <v>350376.57054431253</v>
          </cell>
          <cell r="AG3">
            <v>230310.93533973099</v>
          </cell>
          <cell r="AH3">
            <v>14735.43533973099</v>
          </cell>
          <cell r="AJ3">
            <v>215575.5</v>
          </cell>
        </row>
        <row r="4">
          <cell r="A4" t="str">
            <v>100262850D</v>
          </cell>
          <cell r="E4" t="str">
            <v>014</v>
          </cell>
          <cell r="F4" t="str">
            <v>No</v>
          </cell>
          <cell r="G4" t="str">
            <v>NSGO</v>
          </cell>
          <cell r="H4" t="str">
            <v>ATOKA MEMORIAL HOSPITAL</v>
          </cell>
          <cell r="I4" t="str">
            <v>1200 WEST LIBERTY ROAD</v>
          </cell>
          <cell r="J4" t="str">
            <v>ATOKA,OK 74525-</v>
          </cell>
          <cell r="K4" t="str">
            <v>OK</v>
          </cell>
          <cell r="L4" t="str">
            <v>371300</v>
          </cell>
          <cell r="M4">
            <v>42370</v>
          </cell>
          <cell r="N4">
            <v>42735</v>
          </cell>
          <cell r="O4">
            <v>0.5</v>
          </cell>
          <cell r="P4">
            <v>1</v>
          </cell>
          <cell r="Q4">
            <v>0.4527630699348863</v>
          </cell>
          <cell r="S4">
            <v>2137748.2599999998</v>
          </cell>
          <cell r="T4">
            <v>123635.54</v>
          </cell>
          <cell r="U4">
            <v>1023871.0715890188</v>
          </cell>
          <cell r="V4">
            <v>1035133.653376498</v>
          </cell>
          <cell r="W4">
            <v>1061011.9947109104</v>
          </cell>
          <cell r="X4">
            <v>356825.2</v>
          </cell>
          <cell r="Y4">
            <v>8951</v>
          </cell>
          <cell r="Z4">
            <v>41302.699999999997</v>
          </cell>
          <cell r="AA4">
            <v>473.78543179094811</v>
          </cell>
          <cell r="AB4">
            <v>0</v>
          </cell>
          <cell r="AC4">
            <v>0</v>
          </cell>
          <cell r="AD4">
            <v>0</v>
          </cell>
          <cell r="AE4">
            <v>407552.68543179095</v>
          </cell>
          <cell r="AF4">
            <v>419779.26599474467</v>
          </cell>
          <cell r="AG4">
            <v>641232.72871616576</v>
          </cell>
          <cell r="AH4">
            <v>15242.728716165759</v>
          </cell>
          <cell r="AJ4">
            <v>625990</v>
          </cell>
        </row>
        <row r="5">
          <cell r="A5" t="str">
            <v>100700760A</v>
          </cell>
          <cell r="E5" t="str">
            <v>014</v>
          </cell>
          <cell r="F5" t="str">
            <v>No</v>
          </cell>
          <cell r="G5" t="str">
            <v>NSGO</v>
          </cell>
          <cell r="H5" t="str">
            <v>BEAVER COUNTY MEMORIAL HOSPITAL</v>
          </cell>
          <cell r="I5" t="str">
            <v>212 E. 8TH STREET</v>
          </cell>
          <cell r="J5" t="str">
            <v>BEAVER,OK 73932-0640</v>
          </cell>
          <cell r="K5" t="str">
            <v>OK</v>
          </cell>
          <cell r="L5" t="str">
            <v>371322</v>
          </cell>
          <cell r="M5">
            <v>42552</v>
          </cell>
          <cell r="N5">
            <v>42916</v>
          </cell>
          <cell r="O5">
            <v>0</v>
          </cell>
          <cell r="P5">
            <v>1</v>
          </cell>
          <cell r="Q5">
            <v>0.84649415561534702</v>
          </cell>
          <cell r="S5">
            <v>92762.71</v>
          </cell>
          <cell r="T5">
            <v>21295</v>
          </cell>
          <cell r="U5">
            <v>96549.184917870123</v>
          </cell>
          <cell r="V5">
            <v>96549.184917870123</v>
          </cell>
          <cell r="W5">
            <v>98962.91454081687</v>
          </cell>
          <cell r="X5">
            <v>29311.27</v>
          </cell>
          <cell r="Y5">
            <v>1956.24</v>
          </cell>
          <cell r="Z5">
            <v>591.25</v>
          </cell>
          <cell r="AA5">
            <v>403.47232488798602</v>
          </cell>
          <cell r="AB5">
            <v>0</v>
          </cell>
          <cell r="AC5">
            <v>0</v>
          </cell>
          <cell r="AD5">
            <v>0</v>
          </cell>
          <cell r="AE5">
            <v>32262.232324887987</v>
          </cell>
          <cell r="AF5">
            <v>33230.09929463463</v>
          </cell>
          <cell r="AG5">
            <v>65732.815246182232</v>
          </cell>
          <cell r="AH5">
            <v>-12970.184753817768</v>
          </cell>
          <cell r="AJ5">
            <v>78703</v>
          </cell>
        </row>
        <row r="6">
          <cell r="A6" t="str">
            <v>100699690A</v>
          </cell>
          <cell r="E6" t="str">
            <v>014</v>
          </cell>
          <cell r="F6" t="str">
            <v>No</v>
          </cell>
          <cell r="G6" t="str">
            <v>NSGO</v>
          </cell>
          <cell r="H6" t="str">
            <v>CARNEGIE TRI-COUNTY MUNICI</v>
          </cell>
          <cell r="I6" t="str">
            <v>MUNICIPAL HOSPITAL  102 N BROADWAY</v>
          </cell>
          <cell r="J6" t="str">
            <v>CARNEGIE,OK 73015-</v>
          </cell>
          <cell r="K6" t="str">
            <v>OK</v>
          </cell>
          <cell r="L6" t="str">
            <v>371334</v>
          </cell>
          <cell r="M6">
            <v>42491</v>
          </cell>
          <cell r="N6">
            <v>42855</v>
          </cell>
          <cell r="O6">
            <v>0.16666666666666666</v>
          </cell>
          <cell r="P6">
            <v>1</v>
          </cell>
          <cell r="Q6">
            <v>1.6646191910398551</v>
          </cell>
          <cell r="S6">
            <v>625793.54</v>
          </cell>
          <cell r="T6">
            <v>32730.09</v>
          </cell>
          <cell r="U6">
            <v>1096191.0722512288</v>
          </cell>
          <cell r="V6">
            <v>1100210.4395161499</v>
          </cell>
          <cell r="W6">
            <v>1127715.7005040536</v>
          </cell>
          <cell r="X6">
            <v>124908.86</v>
          </cell>
          <cell r="Y6">
            <v>2246.79</v>
          </cell>
          <cell r="Z6">
            <v>5639.7</v>
          </cell>
          <cell r="AA6">
            <v>1620.1143663198754</v>
          </cell>
          <cell r="AB6">
            <v>0</v>
          </cell>
          <cell r="AC6">
            <v>0</v>
          </cell>
          <cell r="AD6">
            <v>0</v>
          </cell>
          <cell r="AE6">
            <v>134415.46436631988</v>
          </cell>
          <cell r="AF6">
            <v>138447.92829730947</v>
          </cell>
          <cell r="AG6">
            <v>989267.77220674418</v>
          </cell>
          <cell r="AH6">
            <v>759856.77220674418</v>
          </cell>
          <cell r="AJ6">
            <v>229411</v>
          </cell>
        </row>
        <row r="7">
          <cell r="A7" t="str">
            <v>100700720A</v>
          </cell>
          <cell r="E7" t="str">
            <v>010</v>
          </cell>
          <cell r="F7" t="str">
            <v>Yes</v>
          </cell>
          <cell r="G7" t="str">
            <v>NSGO</v>
          </cell>
          <cell r="H7" t="str">
            <v>CHOCTAW MEMORIAL HOSPITAL</v>
          </cell>
          <cell r="I7" t="str">
            <v>1405 E KIRK ST</v>
          </cell>
          <cell r="J7" t="str">
            <v>HUGO,OK 74743-0000</v>
          </cell>
          <cell r="K7" t="str">
            <v>OK</v>
          </cell>
          <cell r="L7" t="str">
            <v>370100</v>
          </cell>
          <cell r="M7">
            <v>42552</v>
          </cell>
          <cell r="N7">
            <v>42916</v>
          </cell>
          <cell r="O7">
            <v>0</v>
          </cell>
          <cell r="P7">
            <v>1</v>
          </cell>
          <cell r="Q7">
            <v>0.23164560339611476</v>
          </cell>
          <cell r="S7">
            <v>4202443.05</v>
          </cell>
          <cell r="T7">
            <v>129479</v>
          </cell>
          <cell r="U7">
            <v>1024400.8205589711</v>
          </cell>
          <cell r="V7">
            <v>1024400.8205589711</v>
          </cell>
          <cell r="W7">
            <v>1050010.8410729454</v>
          </cell>
          <cell r="X7">
            <v>608045.68999999994</v>
          </cell>
          <cell r="Y7">
            <v>9479.58</v>
          </cell>
          <cell r="Z7">
            <v>18096.169999999998</v>
          </cell>
          <cell r="AA7">
            <v>2514.030694997547</v>
          </cell>
          <cell r="AB7">
            <v>0</v>
          </cell>
          <cell r="AC7">
            <v>20930.123421786786</v>
          </cell>
          <cell r="AD7">
            <v>0</v>
          </cell>
          <cell r="AE7">
            <v>638135.47069499746</v>
          </cell>
          <cell r="AF7">
            <v>657279.53481584741</v>
          </cell>
          <cell r="AG7">
            <v>392731.30625709798</v>
          </cell>
          <cell r="AH7">
            <v>177512.85625709797</v>
          </cell>
          <cell r="AJ7">
            <v>215218.45</v>
          </cell>
        </row>
        <row r="8">
          <cell r="A8" t="str">
            <v>100700740A</v>
          </cell>
          <cell r="E8" t="str">
            <v>014</v>
          </cell>
          <cell r="F8" t="str">
            <v>No</v>
          </cell>
          <cell r="G8" t="str">
            <v>NSGO</v>
          </cell>
          <cell r="H8" t="str">
            <v>CIMARRON MEMORIAL HOSPITAL</v>
          </cell>
          <cell r="I8" t="str">
            <v>100 S ELLIS AVE</v>
          </cell>
          <cell r="J8" t="str">
            <v>BOISE CITY,OK 73933-</v>
          </cell>
          <cell r="K8" t="str">
            <v>OK</v>
          </cell>
          <cell r="L8" t="str">
            <v>371307</v>
          </cell>
          <cell r="M8">
            <v>42370</v>
          </cell>
          <cell r="N8">
            <v>42735</v>
          </cell>
          <cell r="O8">
            <v>0.5</v>
          </cell>
          <cell r="P8">
            <v>1</v>
          </cell>
          <cell r="Q8">
            <v>0.69313083450582025</v>
          </cell>
          <cell r="S8">
            <v>143012.29</v>
          </cell>
          <cell r="T8">
            <v>9353</v>
          </cell>
          <cell r="U8">
            <v>105609.08060742132</v>
          </cell>
          <cell r="V8">
            <v>106770.78049410295</v>
          </cell>
          <cell r="W8">
            <v>109440.05000645552</v>
          </cell>
          <cell r="X8">
            <v>29400.880000000001</v>
          </cell>
          <cell r="Y8">
            <v>836.44</v>
          </cell>
          <cell r="Z8">
            <v>3247.62</v>
          </cell>
          <cell r="AA8">
            <v>16.304134296636782</v>
          </cell>
          <cell r="AB8">
            <v>0</v>
          </cell>
          <cell r="AC8">
            <v>0</v>
          </cell>
          <cell r="AD8">
            <v>0</v>
          </cell>
          <cell r="AE8">
            <v>33501.244134296641</v>
          </cell>
          <cell r="AF8">
            <v>34506.281458325539</v>
          </cell>
          <cell r="AG8">
            <v>74933.768548129985</v>
          </cell>
          <cell r="AH8">
            <v>197.26854812998499</v>
          </cell>
          <cell r="AJ8">
            <v>74736.5</v>
          </cell>
        </row>
        <row r="9">
          <cell r="A9" t="str">
            <v>200234090B</v>
          </cell>
          <cell r="E9" t="str">
            <v>014</v>
          </cell>
          <cell r="F9" t="str">
            <v>No</v>
          </cell>
          <cell r="G9" t="str">
            <v>NSGO</v>
          </cell>
          <cell r="H9" t="str">
            <v>CLEVELAND AREA HOSPITAL</v>
          </cell>
          <cell r="I9" t="str">
            <v>1401 W PAWNEE ST</v>
          </cell>
          <cell r="J9" t="str">
            <v>CLEVELAND,OK 74020-3033</v>
          </cell>
          <cell r="K9" t="str">
            <v>OK</v>
          </cell>
          <cell r="L9" t="str">
            <v>371320</v>
          </cell>
          <cell r="M9">
            <v>42370</v>
          </cell>
          <cell r="N9">
            <v>42735</v>
          </cell>
          <cell r="O9">
            <v>0.5</v>
          </cell>
          <cell r="P9">
            <v>1</v>
          </cell>
          <cell r="Q9">
            <v>0.3846263763266477</v>
          </cell>
          <cell r="S9">
            <v>2647052.37</v>
          </cell>
          <cell r="T9">
            <v>323101.09999999998</v>
          </cell>
          <cell r="U9">
            <v>1142399.3663001186</v>
          </cell>
          <cell r="V9">
            <v>1154965.7593294198</v>
          </cell>
          <cell r="W9">
            <v>1183839.9033126554</v>
          </cell>
          <cell r="X9">
            <v>413807.66</v>
          </cell>
          <cell r="Y9">
            <v>23794.84</v>
          </cell>
          <cell r="Z9">
            <v>42450.46</v>
          </cell>
          <cell r="AA9">
            <v>4047.0022745595361</v>
          </cell>
          <cell r="AB9">
            <v>0</v>
          </cell>
          <cell r="AC9">
            <v>0</v>
          </cell>
          <cell r="AD9">
            <v>0</v>
          </cell>
          <cell r="AE9">
            <v>484099.96227455954</v>
          </cell>
          <cell r="AF9">
            <v>498622.96114279632</v>
          </cell>
          <cell r="AG9">
            <v>685216.94216985907</v>
          </cell>
          <cell r="AH9">
            <v>-240342.05783014093</v>
          </cell>
          <cell r="AJ9">
            <v>925559</v>
          </cell>
        </row>
        <row r="10">
          <cell r="A10" t="str">
            <v>100749570S</v>
          </cell>
          <cell r="C10" t="str">
            <v xml:space="preserve"> </v>
          </cell>
          <cell r="E10" t="str">
            <v>010</v>
          </cell>
          <cell r="F10" t="str">
            <v>Yes</v>
          </cell>
          <cell r="G10" t="str">
            <v>NSGO</v>
          </cell>
          <cell r="H10" t="str">
            <v>COMANCHE CO MEM HSP</v>
          </cell>
          <cell r="I10" t="str">
            <v>3401 GORE BLVD</v>
          </cell>
          <cell r="J10" t="str">
            <v>LAWTON,OK 73505-6332</v>
          </cell>
          <cell r="K10" t="str">
            <v>OK</v>
          </cell>
          <cell r="L10" t="str">
            <v>370056</v>
          </cell>
          <cell r="M10">
            <v>42552</v>
          </cell>
          <cell r="N10">
            <v>42916</v>
          </cell>
          <cell r="O10">
            <v>0</v>
          </cell>
          <cell r="P10">
            <v>1</v>
          </cell>
          <cell r="Q10">
            <v>0.20516252224715784</v>
          </cell>
          <cell r="S10">
            <v>24694553.539999999</v>
          </cell>
          <cell r="T10">
            <v>2581378.58</v>
          </cell>
          <cell r="U10">
            <v>5764862.0694846204</v>
          </cell>
          <cell r="V10">
            <v>5764862.0694846204</v>
          </cell>
          <cell r="W10">
            <v>5908983.6212217361</v>
          </cell>
          <cell r="X10">
            <v>4593938.3499999996</v>
          </cell>
          <cell r="Y10">
            <v>222876.34</v>
          </cell>
          <cell r="Z10">
            <v>281966.38</v>
          </cell>
          <cell r="AA10">
            <v>30381.589098761942</v>
          </cell>
          <cell r="AB10">
            <v>0</v>
          </cell>
          <cell r="AC10">
            <v>168863.03910315401</v>
          </cell>
          <cell r="AD10">
            <v>0</v>
          </cell>
          <cell r="AE10">
            <v>5129162.6590987612</v>
          </cell>
          <cell r="AF10">
            <v>5283037.5388717242</v>
          </cell>
          <cell r="AG10">
            <v>625946.08235001191</v>
          </cell>
          <cell r="AH10">
            <v>-1387411.2476499879</v>
          </cell>
          <cell r="AJ10">
            <v>2013357.3299999998</v>
          </cell>
        </row>
        <row r="11">
          <cell r="A11" t="str">
            <v>100819200B</v>
          </cell>
          <cell r="E11" t="str">
            <v>014</v>
          </cell>
          <cell r="F11" t="str">
            <v>No</v>
          </cell>
          <cell r="G11" t="str">
            <v>NSGO</v>
          </cell>
          <cell r="H11" t="str">
            <v>CORDELL MEMORIAL HOSPITAL</v>
          </cell>
          <cell r="I11" t="str">
            <v>1220 N GLENN ENGLISH</v>
          </cell>
          <cell r="J11" t="str">
            <v>CORDELL,OK 73632-</v>
          </cell>
          <cell r="K11" t="str">
            <v>OK</v>
          </cell>
          <cell r="L11" t="str">
            <v>371325</v>
          </cell>
          <cell r="M11">
            <v>42552</v>
          </cell>
          <cell r="N11">
            <v>42916</v>
          </cell>
          <cell r="O11">
            <v>0</v>
          </cell>
          <cell r="P11">
            <v>1</v>
          </cell>
          <cell r="Q11">
            <v>0.53945113109814524</v>
          </cell>
          <cell r="S11">
            <v>407981.65</v>
          </cell>
          <cell r="T11">
            <v>34589</v>
          </cell>
          <cell r="U11">
            <v>238745.23773334138</v>
          </cell>
          <cell r="V11">
            <v>238745.23773334138</v>
          </cell>
          <cell r="W11">
            <v>244713.8686766749</v>
          </cell>
          <cell r="X11">
            <v>85321.72</v>
          </cell>
          <cell r="Y11">
            <v>3050.86</v>
          </cell>
          <cell r="Z11">
            <v>2343.1</v>
          </cell>
          <cell r="AA11">
            <v>920.52360031468697</v>
          </cell>
          <cell r="AB11">
            <v>0</v>
          </cell>
          <cell r="AC11">
            <v>0</v>
          </cell>
          <cell r="AD11">
            <v>0</v>
          </cell>
          <cell r="AE11">
            <v>91636.203600314693</v>
          </cell>
          <cell r="AF11">
            <v>94385.289708324141</v>
          </cell>
          <cell r="AG11">
            <v>150328.57896835078</v>
          </cell>
          <cell r="AH11">
            <v>-27655.921031649224</v>
          </cell>
          <cell r="AJ11">
            <v>177984.5</v>
          </cell>
        </row>
        <row r="12">
          <cell r="A12" t="str">
            <v>100700730A</v>
          </cell>
          <cell r="E12" t="str">
            <v>010</v>
          </cell>
          <cell r="F12" t="str">
            <v>Yes</v>
          </cell>
          <cell r="G12" t="str">
            <v>NSGO</v>
          </cell>
          <cell r="H12" t="str">
            <v>EASTERN OKLAHOMA MEDICAL CENTER</v>
          </cell>
          <cell r="I12" t="str">
            <v>105 WALL ST</v>
          </cell>
          <cell r="J12" t="str">
            <v>POTEAU,OK 74953-</v>
          </cell>
          <cell r="K12" t="str">
            <v>OK</v>
          </cell>
          <cell r="L12" t="str">
            <v>370040</v>
          </cell>
          <cell r="M12">
            <v>42552</v>
          </cell>
          <cell r="N12">
            <v>42632</v>
          </cell>
          <cell r="O12">
            <v>0</v>
          </cell>
          <cell r="P12">
            <v>1</v>
          </cell>
          <cell r="Q12">
            <v>0.37919516090055483</v>
          </cell>
          <cell r="S12">
            <v>1230171.6200000001</v>
          </cell>
          <cell r="T12">
            <v>110616.42</v>
          </cell>
          <cell r="U12">
            <v>508420.33656133956</v>
          </cell>
          <cell r="V12">
            <v>508420.33656133956</v>
          </cell>
          <cell r="W12">
            <v>521130.84497537307</v>
          </cell>
          <cell r="X12">
            <v>290141.73</v>
          </cell>
          <cell r="Y12">
            <v>11022.49</v>
          </cell>
          <cell r="Z12">
            <v>12304.87</v>
          </cell>
          <cell r="AA12">
            <v>1211.1706640304942</v>
          </cell>
          <cell r="AB12">
            <v>0</v>
          </cell>
          <cell r="AC12">
            <v>0</v>
          </cell>
          <cell r="AD12">
            <v>0</v>
          </cell>
          <cell r="AE12">
            <v>314680.26066403044</v>
          </cell>
          <cell r="AF12">
            <v>324120.66848395136</v>
          </cell>
          <cell r="AG12">
            <v>197010.17649142171</v>
          </cell>
          <cell r="AH12">
            <v>-541513.32350857835</v>
          </cell>
          <cell r="AJ12">
            <v>738523.5</v>
          </cell>
        </row>
        <row r="13">
          <cell r="A13" t="str">
            <v>100700880A</v>
          </cell>
          <cell r="E13" t="str">
            <v>010</v>
          </cell>
          <cell r="F13" t="str">
            <v>Yes</v>
          </cell>
          <cell r="G13" t="str">
            <v>NSGO</v>
          </cell>
          <cell r="H13" t="str">
            <v>ELKVIEW GEN HSP</v>
          </cell>
          <cell r="I13" t="str">
            <v>429 W ELM</v>
          </cell>
          <cell r="J13" t="str">
            <v>HOBART,OK 73651-</v>
          </cell>
          <cell r="K13" t="str">
            <v>OK</v>
          </cell>
          <cell r="L13" t="str">
            <v>370153</v>
          </cell>
          <cell r="M13">
            <v>42552</v>
          </cell>
          <cell r="N13">
            <v>42916</v>
          </cell>
          <cell r="O13">
            <v>0</v>
          </cell>
          <cell r="P13">
            <v>1</v>
          </cell>
          <cell r="Q13">
            <v>0.31404660433865789</v>
          </cell>
          <cell r="S13">
            <v>1677714.7</v>
          </cell>
          <cell r="T13">
            <v>249639.57</v>
          </cell>
          <cell r="U13">
            <v>618629.31751185318</v>
          </cell>
          <cell r="V13">
            <v>618629.31751185318</v>
          </cell>
          <cell r="W13">
            <v>634095.05044964945</v>
          </cell>
          <cell r="X13">
            <v>362956.16</v>
          </cell>
          <cell r="Y13">
            <v>20891.21</v>
          </cell>
          <cell r="Z13">
            <v>21914.07</v>
          </cell>
          <cell r="AA13">
            <v>791.24346697256431</v>
          </cell>
          <cell r="AB13">
            <v>0</v>
          </cell>
          <cell r="AC13">
            <v>13350.253660740296</v>
          </cell>
          <cell r="AD13">
            <v>0</v>
          </cell>
          <cell r="AE13">
            <v>406552.68346697255</v>
          </cell>
          <cell r="AF13">
            <v>418749.26397098176</v>
          </cell>
          <cell r="AG13">
            <v>215345.78647866769</v>
          </cell>
          <cell r="AH13">
            <v>75753.416478667699</v>
          </cell>
          <cell r="AJ13">
            <v>139592.37</v>
          </cell>
        </row>
        <row r="14">
          <cell r="A14" t="str">
            <v>100700800A</v>
          </cell>
          <cell r="E14" t="str">
            <v>014</v>
          </cell>
          <cell r="F14" t="str">
            <v>No</v>
          </cell>
          <cell r="G14" t="str">
            <v>NSGO</v>
          </cell>
          <cell r="H14" t="str">
            <v>FAIRVIEW HSP</v>
          </cell>
          <cell r="I14" t="str">
            <v>523 STATE RD</v>
          </cell>
          <cell r="J14" t="str">
            <v>FAIRVIEW,OK 73737-</v>
          </cell>
          <cell r="K14" t="str">
            <v>OK</v>
          </cell>
          <cell r="L14" t="str">
            <v>371329</v>
          </cell>
          <cell r="M14">
            <v>42552</v>
          </cell>
          <cell r="N14">
            <v>42916</v>
          </cell>
          <cell r="O14">
            <v>0</v>
          </cell>
          <cell r="P14">
            <v>1</v>
          </cell>
          <cell r="Q14">
            <v>0.47087686401155698</v>
          </cell>
          <cell r="S14">
            <v>391140.31</v>
          </cell>
          <cell r="T14">
            <v>172277.6</v>
          </cell>
          <cell r="U14">
            <v>265300.45858874568</v>
          </cell>
          <cell r="V14">
            <v>265300.45858874568</v>
          </cell>
          <cell r="W14">
            <v>271932.97005346429</v>
          </cell>
          <cell r="X14">
            <v>69640.75</v>
          </cell>
          <cell r="Y14">
            <v>8696.7800000000007</v>
          </cell>
          <cell r="Z14">
            <v>7298.02</v>
          </cell>
          <cell r="AA14">
            <v>977.88139810637847</v>
          </cell>
          <cell r="AB14">
            <v>0</v>
          </cell>
          <cell r="AC14">
            <v>0</v>
          </cell>
          <cell r="AD14">
            <v>0</v>
          </cell>
          <cell r="AE14">
            <v>86613.431398106375</v>
          </cell>
          <cell r="AF14">
            <v>89211.834340049565</v>
          </cell>
          <cell r="AG14">
            <v>182721.13571341473</v>
          </cell>
          <cell r="AH14">
            <v>-16720.364286585274</v>
          </cell>
          <cell r="AJ14">
            <v>199441.5</v>
          </cell>
        </row>
        <row r="15">
          <cell r="A15" t="str">
            <v>100700820A</v>
          </cell>
          <cell r="E15" t="str">
            <v>010</v>
          </cell>
          <cell r="F15" t="str">
            <v>Yes</v>
          </cell>
          <cell r="G15" t="str">
            <v>NSGO</v>
          </cell>
          <cell r="H15" t="str">
            <v>GRADY MEMORIAL HOSPITAL</v>
          </cell>
          <cell r="I15" t="str">
            <v>2220 W IOWA AVENUE</v>
          </cell>
          <cell r="J15" t="str">
            <v>CHICKASHA,OK 73018-2738</v>
          </cell>
          <cell r="K15" t="str">
            <v>OK</v>
          </cell>
          <cell r="L15" t="str">
            <v>370054</v>
          </cell>
          <cell r="M15">
            <v>42370</v>
          </cell>
          <cell r="N15">
            <v>42735</v>
          </cell>
          <cell r="O15">
            <v>0.5</v>
          </cell>
          <cell r="P15">
            <v>1</v>
          </cell>
          <cell r="Q15">
            <v>0.38539261331075431</v>
          </cell>
          <cell r="S15">
            <v>5110772.7</v>
          </cell>
          <cell r="T15">
            <v>827367.38</v>
          </cell>
          <cell r="U15">
            <v>2324712.5286827283</v>
          </cell>
          <cell r="V15">
            <v>2350284.3664982384</v>
          </cell>
          <cell r="W15">
            <v>2409041.4756606943</v>
          </cell>
          <cell r="X15">
            <v>932386.4</v>
          </cell>
          <cell r="Y15">
            <v>78316.34</v>
          </cell>
          <cell r="Z15">
            <v>63285.61</v>
          </cell>
          <cell r="AA15">
            <v>13514.448845322631</v>
          </cell>
          <cell r="AB15">
            <v>0</v>
          </cell>
          <cell r="AC15">
            <v>36197.205046196548</v>
          </cell>
          <cell r="AD15">
            <v>0</v>
          </cell>
          <cell r="AE15">
            <v>1087502.7988453228</v>
          </cell>
          <cell r="AF15">
            <v>1120127.8828106825</v>
          </cell>
          <cell r="AG15">
            <v>1288913.5928500118</v>
          </cell>
          <cell r="AH15">
            <v>895171.79285001173</v>
          </cell>
          <cell r="AJ15">
            <v>393741.80000000005</v>
          </cell>
        </row>
        <row r="16">
          <cell r="A16" t="str">
            <v>100700780B</v>
          </cell>
          <cell r="E16" t="str">
            <v>014</v>
          </cell>
          <cell r="F16" t="str">
            <v>Yes</v>
          </cell>
          <cell r="G16" t="str">
            <v>NSGO</v>
          </cell>
          <cell r="H16" t="str">
            <v>HARMON MEM HSP</v>
          </cell>
          <cell r="I16" t="str">
            <v>PO BOX 791  400 E CHESTNUT</v>
          </cell>
          <cell r="J16" t="str">
            <v>HOLLIS,OK 73550-2032</v>
          </cell>
          <cell r="K16" t="str">
            <v>OK</v>
          </cell>
          <cell r="L16" t="str">
            <v>370036</v>
          </cell>
          <cell r="M16">
            <v>42552</v>
          </cell>
          <cell r="N16">
            <v>42691</v>
          </cell>
          <cell r="O16">
            <v>0</v>
          </cell>
          <cell r="P16">
            <v>1</v>
          </cell>
          <cell r="Q16">
            <v>0.37547662452460034</v>
          </cell>
          <cell r="S16">
            <v>202061.22</v>
          </cell>
          <cell r="T16">
            <v>15396.56</v>
          </cell>
          <cell r="U16">
            <v>83211.699906334892</v>
          </cell>
          <cell r="V16">
            <v>83211.699906334892</v>
          </cell>
          <cell r="W16">
            <v>85291.992403993267</v>
          </cell>
          <cell r="X16">
            <v>42206.67</v>
          </cell>
          <cell r="Y16">
            <v>1116.78</v>
          </cell>
          <cell r="Z16">
            <v>48.42</v>
          </cell>
          <cell r="AA16">
            <v>0</v>
          </cell>
          <cell r="AB16">
            <v>0</v>
          </cell>
          <cell r="AC16">
            <v>1561.3866953217575</v>
          </cell>
          <cell r="AD16">
            <v>0</v>
          </cell>
          <cell r="AE16">
            <v>43371.869999999995</v>
          </cell>
          <cell r="AF16">
            <v>44673.026099999995</v>
          </cell>
          <cell r="AG16">
            <v>40618.966303993271</v>
          </cell>
          <cell r="AH16">
            <v>-21735.193696006732</v>
          </cell>
          <cell r="AJ16">
            <v>62354.16</v>
          </cell>
        </row>
        <row r="17">
          <cell r="A17" t="str">
            <v>100699660A</v>
          </cell>
          <cell r="E17" t="str">
            <v>014</v>
          </cell>
          <cell r="F17" t="str">
            <v>No</v>
          </cell>
          <cell r="G17" t="str">
            <v>NSGO</v>
          </cell>
          <cell r="H17" t="str">
            <v>HARPER CO COM HSP</v>
          </cell>
          <cell r="I17" t="str">
            <v>1003 US HWY 64 NORTH</v>
          </cell>
          <cell r="J17" t="str">
            <v>BUFFALO,OK 73834-0064</v>
          </cell>
          <cell r="K17" t="str">
            <v>OK</v>
          </cell>
          <cell r="L17" t="str">
            <v>371324</v>
          </cell>
          <cell r="M17">
            <v>42644</v>
          </cell>
          <cell r="N17">
            <v>43008</v>
          </cell>
          <cell r="O17">
            <v>0</v>
          </cell>
          <cell r="P17">
            <v>0.75</v>
          </cell>
          <cell r="Q17">
            <v>0.4262946834090946</v>
          </cell>
          <cell r="S17">
            <v>99941.06</v>
          </cell>
          <cell r="T17">
            <v>18278.080000000002</v>
          </cell>
          <cell r="U17">
            <v>50396.190859195434</v>
          </cell>
          <cell r="V17">
            <v>50396.190859195434</v>
          </cell>
          <cell r="W17">
            <v>51341.119437805348</v>
          </cell>
          <cell r="X17">
            <v>22582.02</v>
          </cell>
          <cell r="Y17">
            <v>1692.5</v>
          </cell>
          <cell r="Z17">
            <v>5209.09</v>
          </cell>
          <cell r="AA17">
            <v>372.14736521611195</v>
          </cell>
          <cell r="AB17">
            <v>0</v>
          </cell>
          <cell r="AC17">
            <v>0</v>
          </cell>
          <cell r="AD17">
            <v>0</v>
          </cell>
          <cell r="AE17">
            <v>29855.757365216112</v>
          </cell>
          <cell r="AF17">
            <v>30751.430086172597</v>
          </cell>
          <cell r="AG17">
            <v>20589.689351632751</v>
          </cell>
          <cell r="AH17">
            <v>-4554.8106483672491</v>
          </cell>
          <cell r="AJ17">
            <v>25144.5</v>
          </cell>
        </row>
        <row r="18">
          <cell r="A18" t="str">
            <v>200539880B</v>
          </cell>
          <cell r="E18" t="str">
            <v>014</v>
          </cell>
          <cell r="F18" t="str">
            <v>No</v>
          </cell>
          <cell r="G18" t="str">
            <v>NSGO</v>
          </cell>
          <cell r="H18" t="str">
            <v>HOLDENVILLE GENERAL HOSPITAL</v>
          </cell>
          <cell r="I18" t="str">
            <v>100 MCDOUGAL DRIVE</v>
          </cell>
          <cell r="J18" t="str">
            <v>HOLDENVILLE,OK 74848-2822</v>
          </cell>
          <cell r="K18" t="str">
            <v>OK</v>
          </cell>
          <cell r="L18" t="str">
            <v>371321</v>
          </cell>
          <cell r="M18">
            <v>42552</v>
          </cell>
          <cell r="N18">
            <v>42916</v>
          </cell>
          <cell r="O18">
            <v>0</v>
          </cell>
          <cell r="P18">
            <v>1</v>
          </cell>
          <cell r="Q18">
            <v>0.57372250903799515</v>
          </cell>
          <cell r="S18">
            <v>1918965.81</v>
          </cell>
          <cell r="T18">
            <v>333195.82</v>
          </cell>
          <cell r="U18">
            <v>1292115.8211227008</v>
          </cell>
          <cell r="V18">
            <v>1292115.8211227008</v>
          </cell>
          <cell r="W18">
            <v>1324418.7166507684</v>
          </cell>
          <cell r="X18">
            <v>429697.82</v>
          </cell>
          <cell r="Y18">
            <v>35371.279999999999</v>
          </cell>
          <cell r="Z18">
            <v>12724.12</v>
          </cell>
          <cell r="AA18">
            <v>1568.2035019501238</v>
          </cell>
          <cell r="AB18">
            <v>0</v>
          </cell>
          <cell r="AC18">
            <v>0</v>
          </cell>
          <cell r="AD18">
            <v>0</v>
          </cell>
          <cell r="AE18">
            <v>479361.42350195011</v>
          </cell>
          <cell r="AF18">
            <v>493742.26620700862</v>
          </cell>
          <cell r="AG18">
            <v>830676.45044375979</v>
          </cell>
          <cell r="AH18">
            <v>97233.450443759793</v>
          </cell>
          <cell r="AJ18">
            <v>733443</v>
          </cell>
        </row>
        <row r="19">
          <cell r="A19" t="str">
            <v>100699350A</v>
          </cell>
          <cell r="E19" t="str">
            <v>010</v>
          </cell>
          <cell r="F19" t="str">
            <v>Yes</v>
          </cell>
          <cell r="G19" t="str">
            <v>NSGO</v>
          </cell>
          <cell r="H19" t="str">
            <v>JACKSON CO MEM HSP</v>
          </cell>
          <cell r="I19" t="str">
            <v>1200 E PECAN</v>
          </cell>
          <cell r="J19" t="str">
            <v>ALTUS,OK 73521-</v>
          </cell>
          <cell r="K19" t="str">
            <v>OK</v>
          </cell>
          <cell r="L19" t="str">
            <v>370022</v>
          </cell>
          <cell r="M19">
            <v>42552</v>
          </cell>
          <cell r="N19">
            <v>42916</v>
          </cell>
          <cell r="O19">
            <v>0</v>
          </cell>
          <cell r="P19">
            <v>1</v>
          </cell>
          <cell r="Q19">
            <v>0.30991493054482649</v>
          </cell>
          <cell r="S19">
            <v>8932839.1500000004</v>
          </cell>
          <cell r="T19">
            <v>1065988.97</v>
          </cell>
          <cell r="U19">
            <v>3154262.6359659769</v>
          </cell>
          <cell r="V19">
            <v>3154262.6359659769</v>
          </cell>
          <cell r="W19">
            <v>3233119.2018651264</v>
          </cell>
          <cell r="X19">
            <v>1441299.05</v>
          </cell>
          <cell r="Y19">
            <v>70074.179999999993</v>
          </cell>
          <cell r="Z19">
            <v>151706.21</v>
          </cell>
          <cell r="AA19">
            <v>23253.952833425832</v>
          </cell>
          <cell r="AB19">
            <v>0</v>
          </cell>
          <cell r="AC19">
            <v>55476.513626518783</v>
          </cell>
          <cell r="AD19">
            <v>0</v>
          </cell>
          <cell r="AE19">
            <v>1686333.3928334257</v>
          </cell>
          <cell r="AF19">
            <v>1736923.3946184285</v>
          </cell>
          <cell r="AG19">
            <v>1496195.8072466978</v>
          </cell>
          <cell r="AH19">
            <v>907255.31724669784</v>
          </cell>
          <cell r="AJ19">
            <v>588940.49</v>
          </cell>
        </row>
        <row r="20">
          <cell r="A20" t="str">
            <v>100700860A</v>
          </cell>
          <cell r="E20" t="str">
            <v>010</v>
          </cell>
          <cell r="F20" t="str">
            <v>Yes</v>
          </cell>
          <cell r="G20" t="str">
            <v>NSGO</v>
          </cell>
          <cell r="H20" t="str">
            <v>LATIMER CO GEN HSP</v>
          </cell>
          <cell r="I20" t="str">
            <v>806 HWY 2 NORTH</v>
          </cell>
          <cell r="J20" t="str">
            <v>WILBURTON,OK 74578-</v>
          </cell>
          <cell r="K20" t="str">
            <v>OK</v>
          </cell>
          <cell r="L20" t="str">
            <v>370072</v>
          </cell>
          <cell r="M20">
            <v>42552</v>
          </cell>
          <cell r="N20">
            <v>42916</v>
          </cell>
          <cell r="O20">
            <v>0</v>
          </cell>
          <cell r="P20">
            <v>1</v>
          </cell>
          <cell r="Q20">
            <v>0.21714555493726589</v>
          </cell>
          <cell r="S20">
            <v>1162506.32</v>
          </cell>
          <cell r="T20">
            <v>132978.94</v>
          </cell>
          <cell r="U20">
            <v>286504.44034267741</v>
          </cell>
          <cell r="V20">
            <v>286504.44034267741</v>
          </cell>
          <cell r="W20">
            <v>293667.05135124433</v>
          </cell>
          <cell r="X20">
            <v>140900.72</v>
          </cell>
          <cell r="Y20">
            <v>7892.8</v>
          </cell>
          <cell r="Z20">
            <v>6413.01</v>
          </cell>
          <cell r="AA20">
            <v>244.97348810371466</v>
          </cell>
          <cell r="AB20">
            <v>0</v>
          </cell>
          <cell r="AC20">
            <v>5195.5746469292162</v>
          </cell>
          <cell r="AD20">
            <v>0</v>
          </cell>
          <cell r="AE20">
            <v>155451.50348810371</v>
          </cell>
          <cell r="AF20">
            <v>160115.04859274684</v>
          </cell>
          <cell r="AG20">
            <v>133552.00275849749</v>
          </cell>
          <cell r="AH20">
            <v>68435.892758497488</v>
          </cell>
          <cell r="AJ20">
            <v>65116.11</v>
          </cell>
        </row>
        <row r="21">
          <cell r="A21" t="str">
            <v>100818200B</v>
          </cell>
          <cell r="E21" t="str">
            <v>010</v>
          </cell>
          <cell r="F21" t="str">
            <v>Yes</v>
          </cell>
          <cell r="G21" t="str">
            <v>NSGO</v>
          </cell>
          <cell r="H21" t="str">
            <v>LINDSAY MUNICIPAL HOSPITAL</v>
          </cell>
          <cell r="I21" t="str">
            <v>1305 W CHEROKEE ST</v>
          </cell>
          <cell r="J21" t="str">
            <v>LINDSAY,OK 73052-0888</v>
          </cell>
          <cell r="K21" t="str">
            <v>OK</v>
          </cell>
          <cell r="L21" t="str">
            <v>370214</v>
          </cell>
          <cell r="M21">
            <v>42552</v>
          </cell>
          <cell r="N21">
            <v>42916</v>
          </cell>
          <cell r="O21">
            <v>0</v>
          </cell>
          <cell r="P21">
            <v>1</v>
          </cell>
          <cell r="Q21">
            <v>0.54924757968107263</v>
          </cell>
          <cell r="S21">
            <v>318135.34000000003</v>
          </cell>
          <cell r="T21">
            <v>37787.9</v>
          </cell>
          <cell r="U21">
            <v>195489.97812224555</v>
          </cell>
          <cell r="V21">
            <v>195489.97812224555</v>
          </cell>
          <cell r="W21">
            <v>200377.22757530169</v>
          </cell>
          <cell r="X21">
            <v>117883.98</v>
          </cell>
          <cell r="Y21">
            <v>4057.79</v>
          </cell>
          <cell r="Z21">
            <v>1409.35</v>
          </cell>
          <cell r="AA21">
            <v>314.20291191749499</v>
          </cell>
          <cell r="AB21">
            <v>0</v>
          </cell>
          <cell r="AC21">
            <v>0</v>
          </cell>
          <cell r="AD21">
            <v>0</v>
          </cell>
          <cell r="AE21">
            <v>123665.32291191749</v>
          </cell>
          <cell r="AF21">
            <v>127375.28259927501</v>
          </cell>
          <cell r="AG21">
            <v>73001.944976026673</v>
          </cell>
          <cell r="AH21">
            <v>73001.944976026673</v>
          </cell>
          <cell r="AJ21">
            <v>0</v>
          </cell>
        </row>
        <row r="22">
          <cell r="A22" t="str">
            <v>100710530D</v>
          </cell>
          <cell r="E22" t="str">
            <v>010</v>
          </cell>
          <cell r="F22" t="str">
            <v>Yes</v>
          </cell>
          <cell r="G22" t="str">
            <v>NSGO</v>
          </cell>
          <cell r="H22" t="str">
            <v>MCALESTER REGIONAL</v>
          </cell>
          <cell r="I22" t="str">
            <v>ONE CLARK BASS BOULEVARD</v>
          </cell>
          <cell r="J22" t="str">
            <v>MCALESTER,OK 74502-</v>
          </cell>
          <cell r="K22" t="str">
            <v>OK</v>
          </cell>
          <cell r="L22" t="str">
            <v>370034</v>
          </cell>
          <cell r="M22">
            <v>42552</v>
          </cell>
          <cell r="N22">
            <v>42916</v>
          </cell>
          <cell r="O22">
            <v>0</v>
          </cell>
          <cell r="P22">
            <v>1</v>
          </cell>
          <cell r="Q22">
            <v>0.1893942659649909</v>
          </cell>
          <cell r="S22">
            <v>17348270.59</v>
          </cell>
          <cell r="T22">
            <v>2478267.77</v>
          </cell>
          <cell r="U22">
            <v>3859821.9870043024</v>
          </cell>
          <cell r="V22">
            <v>3859821.9870043024</v>
          </cell>
          <cell r="W22">
            <v>3956317.5366794099</v>
          </cell>
          <cell r="X22">
            <v>2670167.52</v>
          </cell>
          <cell r="Y22">
            <v>144392.76</v>
          </cell>
          <cell r="Z22">
            <v>285307.69</v>
          </cell>
          <cell r="AA22">
            <v>36715.215653450468</v>
          </cell>
          <cell r="AB22">
            <v>0</v>
          </cell>
          <cell r="AC22">
            <v>104789.30768536836</v>
          </cell>
          <cell r="AD22">
            <v>0</v>
          </cell>
          <cell r="AE22">
            <v>3136583.1856534509</v>
          </cell>
          <cell r="AF22">
            <v>3230680.6812230544</v>
          </cell>
          <cell r="AG22">
            <v>725636.85545635549</v>
          </cell>
          <cell r="AH22">
            <v>-401593.28454364464</v>
          </cell>
          <cell r="AJ22">
            <v>1127230.1400000001</v>
          </cell>
        </row>
        <row r="23">
          <cell r="A23" t="str">
            <v>100699630A</v>
          </cell>
          <cell r="E23" t="str">
            <v>010</v>
          </cell>
          <cell r="F23" t="str">
            <v>Yes</v>
          </cell>
          <cell r="G23" t="str">
            <v>NSGO</v>
          </cell>
          <cell r="H23" t="str">
            <v>MEMORIAL HOSPITAL OF TEXAS COUNTY</v>
          </cell>
          <cell r="I23" t="str">
            <v>520 MEDICAL DR</v>
          </cell>
          <cell r="J23" t="str">
            <v>GUYMON,OK 73942-0520</v>
          </cell>
          <cell r="K23" t="str">
            <v>OK</v>
          </cell>
          <cell r="L23" t="str">
            <v>370138</v>
          </cell>
          <cell r="M23">
            <v>42552</v>
          </cell>
          <cell r="N23">
            <v>42899</v>
          </cell>
          <cell r="O23">
            <v>0</v>
          </cell>
          <cell r="P23">
            <v>1</v>
          </cell>
          <cell r="Q23">
            <v>0.26744827937381127</v>
          </cell>
          <cell r="S23">
            <v>1891340.43</v>
          </cell>
          <cell r="T23">
            <v>422209.49</v>
          </cell>
          <cell r="U23">
            <v>632150.1996865304</v>
          </cell>
          <cell r="V23">
            <v>632150.1996865304</v>
          </cell>
          <cell r="W23">
            <v>647953.95467869367</v>
          </cell>
          <cell r="X23">
            <v>291634.51</v>
          </cell>
          <cell r="Y23">
            <v>31754.07</v>
          </cell>
          <cell r="Z23">
            <v>38261.129999999997</v>
          </cell>
          <cell r="AA23">
            <v>10440.736574728466</v>
          </cell>
          <cell r="AB23">
            <v>0</v>
          </cell>
          <cell r="AC23">
            <v>13395.254337111732</v>
          </cell>
          <cell r="AD23">
            <v>0</v>
          </cell>
          <cell r="AE23">
            <v>372090.44657472847</v>
          </cell>
          <cell r="AF23">
            <v>383253.15997197031</v>
          </cell>
          <cell r="AG23">
            <v>264700.79470672336</v>
          </cell>
          <cell r="AH23">
            <v>-7413.8552932766615</v>
          </cell>
          <cell r="AJ23">
            <v>272114.65000000002</v>
          </cell>
        </row>
        <row r="24">
          <cell r="A24" t="str">
            <v>100699960A</v>
          </cell>
          <cell r="E24" t="str">
            <v>014</v>
          </cell>
          <cell r="F24" t="str">
            <v>No</v>
          </cell>
          <cell r="G24" t="str">
            <v>NSGO</v>
          </cell>
          <cell r="H24" t="str">
            <v>MERCY HEALTH LOVE COUNTY</v>
          </cell>
          <cell r="I24" t="str">
            <v>300 WANDA ST</v>
          </cell>
          <cell r="J24" t="str">
            <v>MARIETTA,OK 73448-1200</v>
          </cell>
          <cell r="K24" t="str">
            <v>OK</v>
          </cell>
          <cell r="L24" t="str">
            <v>371306</v>
          </cell>
          <cell r="M24">
            <v>42552</v>
          </cell>
          <cell r="N24">
            <v>42916</v>
          </cell>
          <cell r="O24">
            <v>0</v>
          </cell>
          <cell r="P24">
            <v>1</v>
          </cell>
          <cell r="Q24">
            <v>0.74388024542760556</v>
          </cell>
          <cell r="S24">
            <v>1136453.3799999999</v>
          </cell>
          <cell r="T24">
            <v>85823.16</v>
          </cell>
          <cell r="U24">
            <v>909227.37255560444</v>
          </cell>
          <cell r="V24">
            <v>909227.37255560444</v>
          </cell>
          <cell r="W24">
            <v>931958.0568694945</v>
          </cell>
          <cell r="X24">
            <v>184829.27</v>
          </cell>
          <cell r="Y24">
            <v>5865.38</v>
          </cell>
          <cell r="Z24">
            <v>16741.919999999998</v>
          </cell>
          <cell r="AA24">
            <v>3151.9330048508932</v>
          </cell>
          <cell r="AB24">
            <v>0</v>
          </cell>
          <cell r="AC24">
            <v>0</v>
          </cell>
          <cell r="AD24">
            <v>0</v>
          </cell>
          <cell r="AE24">
            <v>210588.50300485091</v>
          </cell>
          <cell r="AF24">
            <v>216906.15809499644</v>
          </cell>
          <cell r="AG24">
            <v>715051.89877449803</v>
          </cell>
          <cell r="AH24">
            <v>-97146.601225501974</v>
          </cell>
          <cell r="AJ24">
            <v>812198.5</v>
          </cell>
        </row>
        <row r="25">
          <cell r="A25" t="str">
            <v>100700690A</v>
          </cell>
          <cell r="E25" t="str">
            <v>010</v>
          </cell>
          <cell r="F25" t="str">
            <v>Yes</v>
          </cell>
          <cell r="G25" t="str">
            <v>NSGO</v>
          </cell>
          <cell r="H25" t="str">
            <v>NORMAN REGIONAL HOSPITAL</v>
          </cell>
          <cell r="I25" t="str">
            <v>901 N PORTER</v>
          </cell>
          <cell r="J25" t="str">
            <v>NORMAN,OK 73071-</v>
          </cell>
          <cell r="K25" t="str">
            <v>OK</v>
          </cell>
          <cell r="L25" t="str">
            <v>370008</v>
          </cell>
          <cell r="M25">
            <v>42552</v>
          </cell>
          <cell r="N25">
            <v>42916</v>
          </cell>
          <cell r="O25">
            <v>0</v>
          </cell>
          <cell r="P25">
            <v>1</v>
          </cell>
          <cell r="Q25">
            <v>0.1395491663112757</v>
          </cell>
          <cell r="S25">
            <v>73730779.189999998</v>
          </cell>
          <cell r="T25">
            <v>3621795.38</v>
          </cell>
          <cell r="U25">
            <v>11063086.348291157</v>
          </cell>
          <cell r="V25">
            <v>11063086.348291157</v>
          </cell>
          <cell r="W25">
            <v>11339663.506998437</v>
          </cell>
          <cell r="X25">
            <v>7158471.2599999998</v>
          </cell>
          <cell r="Y25">
            <v>213565.84</v>
          </cell>
          <cell r="Z25">
            <v>787270.83</v>
          </cell>
          <cell r="AA25">
            <v>45295.903907519692</v>
          </cell>
          <cell r="AB25">
            <v>0</v>
          </cell>
          <cell r="AC25">
            <v>268599.05501687125</v>
          </cell>
          <cell r="AD25">
            <v>0</v>
          </cell>
          <cell r="AE25">
            <v>8204603.8339075195</v>
          </cell>
          <cell r="AF25">
            <v>8450741.9489247445</v>
          </cell>
          <cell r="AG25">
            <v>2888921.558073692</v>
          </cell>
          <cell r="AH25">
            <v>-101173.84192630788</v>
          </cell>
          <cell r="AJ25">
            <v>2990095.4</v>
          </cell>
        </row>
        <row r="26">
          <cell r="A26" t="str">
            <v>100700680A</v>
          </cell>
          <cell r="E26" t="str">
            <v>010</v>
          </cell>
          <cell r="F26" t="str">
            <v>Yes</v>
          </cell>
          <cell r="G26" t="str">
            <v>NSGO</v>
          </cell>
          <cell r="H26" t="str">
            <v>NORTHEASTERN HEALTH SYSTEM</v>
          </cell>
          <cell r="I26" t="str">
            <v>1400 E DOWNING</v>
          </cell>
          <cell r="J26" t="str">
            <v>TAHLEQUAH,OK 74464-1008</v>
          </cell>
          <cell r="K26" t="str">
            <v>OK</v>
          </cell>
          <cell r="L26" t="str">
            <v>370089</v>
          </cell>
          <cell r="M26">
            <v>42552</v>
          </cell>
          <cell r="N26">
            <v>42916</v>
          </cell>
          <cell r="O26">
            <v>0</v>
          </cell>
          <cell r="P26">
            <v>1</v>
          </cell>
          <cell r="Q26">
            <v>0.28517179944293825</v>
          </cell>
          <cell r="S26">
            <v>13102451.689999999</v>
          </cell>
          <cell r="T26">
            <v>1952456.7</v>
          </cell>
          <cell r="U26">
            <v>4401063.8188869739</v>
          </cell>
          <cell r="V26">
            <v>4401063.8188869739</v>
          </cell>
          <cell r="W26">
            <v>4511090.4143591486</v>
          </cell>
          <cell r="X26">
            <v>2946554.27</v>
          </cell>
          <cell r="Y26">
            <v>200532.05</v>
          </cell>
          <cell r="Z26">
            <v>157999.14000000001</v>
          </cell>
          <cell r="AA26">
            <v>24958.88373445877</v>
          </cell>
          <cell r="AB26">
            <v>0</v>
          </cell>
          <cell r="AC26">
            <v>107828.50286208601</v>
          </cell>
          <cell r="AD26">
            <v>0</v>
          </cell>
          <cell r="AE26">
            <v>3330044.3437344586</v>
          </cell>
          <cell r="AF26">
            <v>3429945.6740464922</v>
          </cell>
          <cell r="AG26">
            <v>1081144.7403126564</v>
          </cell>
          <cell r="AH26">
            <v>-246550.20968734357</v>
          </cell>
          <cell r="AJ26">
            <v>1327694.95</v>
          </cell>
        </row>
        <row r="27">
          <cell r="A27" t="str">
            <v>100700250A</v>
          </cell>
          <cell r="E27" t="str">
            <v>014</v>
          </cell>
          <cell r="F27" t="str">
            <v>No</v>
          </cell>
          <cell r="G27" t="str">
            <v>NSGO</v>
          </cell>
          <cell r="H27" t="str">
            <v>OKEENE MUN HSP</v>
          </cell>
          <cell r="I27" t="str">
            <v>207 EAST F STREET</v>
          </cell>
          <cell r="J27" t="str">
            <v>OKEENE,OK 73763-</v>
          </cell>
          <cell r="K27" t="str">
            <v>OK</v>
          </cell>
          <cell r="L27" t="str">
            <v>371327</v>
          </cell>
          <cell r="M27">
            <v>42552</v>
          </cell>
          <cell r="N27">
            <v>42916</v>
          </cell>
          <cell r="O27">
            <v>0</v>
          </cell>
          <cell r="P27">
            <v>1</v>
          </cell>
          <cell r="Q27">
            <v>0.80035934802280706</v>
          </cell>
          <cell r="S27">
            <v>277484.59000000003</v>
          </cell>
          <cell r="T27">
            <v>60121</v>
          </cell>
          <cell r="U27">
            <v>270205.78990125511</v>
          </cell>
          <cell r="V27">
            <v>270205.78990125511</v>
          </cell>
          <cell r="W27">
            <v>276960.9346487865</v>
          </cell>
          <cell r="X27">
            <v>61163.09</v>
          </cell>
          <cell r="Y27">
            <v>6730.31</v>
          </cell>
          <cell r="Z27">
            <v>2459.6799999999998</v>
          </cell>
          <cell r="AA27">
            <v>265.98716244205866</v>
          </cell>
          <cell r="AB27">
            <v>0</v>
          </cell>
          <cell r="AC27">
            <v>0</v>
          </cell>
          <cell r="AD27">
            <v>0</v>
          </cell>
          <cell r="AE27">
            <v>70619.06716244205</v>
          </cell>
          <cell r="AF27">
            <v>72737.639177315315</v>
          </cell>
          <cell r="AG27">
            <v>204223.29547147118</v>
          </cell>
          <cell r="AH27">
            <v>712.79547147118137</v>
          </cell>
          <cell r="AJ27">
            <v>203510.5</v>
          </cell>
        </row>
        <row r="28">
          <cell r="A28" t="str">
            <v>100699890A</v>
          </cell>
          <cell r="E28" t="str">
            <v>010</v>
          </cell>
          <cell r="F28" t="str">
            <v>Yes</v>
          </cell>
          <cell r="G28" t="str">
            <v>NSGO</v>
          </cell>
          <cell r="H28" t="str">
            <v>PAULS VALLEY GENERAL HOSPITAL</v>
          </cell>
          <cell r="I28" t="str">
            <v>100 VALLEY DRIVE</v>
          </cell>
          <cell r="J28" t="str">
            <v>PAULS VALLEY,OK 73075-</v>
          </cell>
          <cell r="K28" t="str">
            <v>OK</v>
          </cell>
          <cell r="L28" t="str">
            <v>370156</v>
          </cell>
          <cell r="M28">
            <v>42552</v>
          </cell>
          <cell r="N28">
            <v>42916</v>
          </cell>
          <cell r="O28">
            <v>0</v>
          </cell>
          <cell r="P28">
            <v>1</v>
          </cell>
          <cell r="Q28">
            <v>0.18739441747745417</v>
          </cell>
          <cell r="S28">
            <v>5285664.51</v>
          </cell>
          <cell r="T28">
            <v>300729.51</v>
          </cell>
          <cell r="U28">
            <v>1062433.9180926927</v>
          </cell>
          <cell r="V28">
            <v>1062433.9180926927</v>
          </cell>
          <cell r="W28">
            <v>1088994.76604501</v>
          </cell>
          <cell r="X28">
            <v>461214.46</v>
          </cell>
          <cell r="Y28">
            <v>13496.73</v>
          </cell>
          <cell r="Z28">
            <v>12771.8</v>
          </cell>
          <cell r="AA28">
            <v>579.9374865718496</v>
          </cell>
          <cell r="AB28">
            <v>0</v>
          </cell>
          <cell r="AC28">
            <v>15574.864915259403</v>
          </cell>
          <cell r="AD28">
            <v>0</v>
          </cell>
          <cell r="AE28">
            <v>488062.92748657183</v>
          </cell>
          <cell r="AF28">
            <v>502704.81531116902</v>
          </cell>
          <cell r="AG28">
            <v>586289.95073384093</v>
          </cell>
          <cell r="AH28">
            <v>369128.31073384092</v>
          </cell>
          <cell r="AJ28">
            <v>217161.63999999998</v>
          </cell>
        </row>
        <row r="29">
          <cell r="A29" t="str">
            <v>100690120A</v>
          </cell>
          <cell r="E29" t="str">
            <v>010</v>
          </cell>
          <cell r="F29" t="str">
            <v>No</v>
          </cell>
          <cell r="G29" t="str">
            <v>NSGO</v>
          </cell>
          <cell r="H29" t="str">
            <v>PAWHUSKA HSP INC</v>
          </cell>
          <cell r="I29" t="str">
            <v>1101 E 15TH ST</v>
          </cell>
          <cell r="J29" t="str">
            <v>PAWHUSKA,OK 74056-</v>
          </cell>
          <cell r="K29" t="str">
            <v>OK</v>
          </cell>
          <cell r="L29" t="str">
            <v>371309</v>
          </cell>
          <cell r="M29">
            <v>42644</v>
          </cell>
          <cell r="N29">
            <v>43008</v>
          </cell>
          <cell r="O29">
            <v>0</v>
          </cell>
          <cell r="P29">
            <v>0.75</v>
          </cell>
          <cell r="Q29">
            <v>0.44299543032513788</v>
          </cell>
          <cell r="S29">
            <v>738114.49</v>
          </cell>
          <cell r="T29">
            <v>38585.72</v>
          </cell>
          <cell r="U29">
            <v>344074.64376257494</v>
          </cell>
          <cell r="V29">
            <v>344074.64376257494</v>
          </cell>
          <cell r="W29">
            <v>350526.04333312321</v>
          </cell>
          <cell r="X29">
            <v>111795.73</v>
          </cell>
          <cell r="Y29">
            <v>2249.61</v>
          </cell>
          <cell r="Z29">
            <v>293.64999999999998</v>
          </cell>
          <cell r="AA29">
            <v>163.72984838769003</v>
          </cell>
          <cell r="AB29">
            <v>0</v>
          </cell>
          <cell r="AC29">
            <v>0</v>
          </cell>
          <cell r="AD29">
            <v>0</v>
          </cell>
          <cell r="AE29">
            <v>114502.71984838769</v>
          </cell>
          <cell r="AF29">
            <v>117937.80144383931</v>
          </cell>
          <cell r="AG29">
            <v>232588.24188928388</v>
          </cell>
          <cell r="AH29">
            <v>-252593.75811071612</v>
          </cell>
          <cell r="AJ29">
            <v>485182</v>
          </cell>
        </row>
        <row r="30">
          <cell r="A30" t="str">
            <v>200417790W</v>
          </cell>
          <cell r="B30" t="str">
            <v>100700900A</v>
          </cell>
          <cell r="E30" t="str">
            <v>010</v>
          </cell>
          <cell r="F30" t="str">
            <v>Yes</v>
          </cell>
          <cell r="G30" t="str">
            <v>NSGO</v>
          </cell>
          <cell r="H30" t="str">
            <v>PERRY MEM HSP AUTH</v>
          </cell>
          <cell r="I30" t="str">
            <v>501 14TH ST</v>
          </cell>
          <cell r="J30" t="str">
            <v>PERRY,OK 73077-5021</v>
          </cell>
          <cell r="K30" t="str">
            <v>OK</v>
          </cell>
          <cell r="L30" t="str">
            <v>370139</v>
          </cell>
          <cell r="M30">
            <v>42552</v>
          </cell>
          <cell r="N30">
            <v>42916</v>
          </cell>
          <cell r="O30">
            <v>0</v>
          </cell>
          <cell r="P30">
            <v>1</v>
          </cell>
          <cell r="Q30">
            <v>0.3205694737148278</v>
          </cell>
          <cell r="S30">
            <v>890887.2</v>
          </cell>
          <cell r="T30">
            <v>176933</v>
          </cell>
          <cell r="U30">
            <v>347124.33042173408</v>
          </cell>
          <cell r="V30">
            <v>347124.33042173408</v>
          </cell>
          <cell r="W30">
            <v>355802.43868227745</v>
          </cell>
          <cell r="X30">
            <v>126464.65</v>
          </cell>
          <cell r="Y30">
            <v>9545.49</v>
          </cell>
          <cell r="Z30">
            <v>9394.9599999999991</v>
          </cell>
          <cell r="AA30">
            <v>1937.0998178986904</v>
          </cell>
          <cell r="AB30">
            <v>0</v>
          </cell>
          <cell r="AC30">
            <v>4813.7708856719719</v>
          </cell>
          <cell r="AD30">
            <v>0</v>
          </cell>
          <cell r="AE30">
            <v>147342.19981789865</v>
          </cell>
          <cell r="AF30">
            <v>151762.46581243561</v>
          </cell>
          <cell r="AG30">
            <v>204039.97286984185</v>
          </cell>
          <cell r="AH30">
            <v>150046.30286984186</v>
          </cell>
          <cell r="AJ30">
            <v>53993.67</v>
          </cell>
        </row>
        <row r="31">
          <cell r="A31" t="str">
            <v>100699900A</v>
          </cell>
          <cell r="E31" t="str">
            <v>010</v>
          </cell>
          <cell r="F31" t="str">
            <v>Yes</v>
          </cell>
          <cell r="G31" t="str">
            <v>NSGO</v>
          </cell>
          <cell r="H31" t="str">
            <v>PURCELL MUNICIPAL HOSPITAL</v>
          </cell>
          <cell r="I31" t="str">
            <v>1500 N GREEN AVENUE</v>
          </cell>
          <cell r="J31" t="str">
            <v>PURCELL,OK 73080-9998</v>
          </cell>
          <cell r="K31" t="str">
            <v>OK</v>
          </cell>
          <cell r="L31" t="str">
            <v>370158</v>
          </cell>
          <cell r="M31">
            <v>42552</v>
          </cell>
          <cell r="N31">
            <v>42916</v>
          </cell>
          <cell r="O31">
            <v>0</v>
          </cell>
          <cell r="P31">
            <v>1</v>
          </cell>
          <cell r="Q31">
            <v>0.36965543677537543</v>
          </cell>
          <cell r="S31">
            <v>1833641.58</v>
          </cell>
          <cell r="T31">
            <v>205957.07</v>
          </cell>
          <cell r="U31">
            <v>775257.71434031113</v>
          </cell>
          <cell r="V31">
            <v>775257.71434031113</v>
          </cell>
          <cell r="W31">
            <v>794639.15719881887</v>
          </cell>
          <cell r="X31">
            <v>609122.80000000005</v>
          </cell>
          <cell r="Y31">
            <v>20875.599999999999</v>
          </cell>
          <cell r="Z31">
            <v>12254.32</v>
          </cell>
          <cell r="AA31">
            <v>3492.7961503608894</v>
          </cell>
          <cell r="AB31">
            <v>0</v>
          </cell>
          <cell r="AC31">
            <v>21308.984528094945</v>
          </cell>
          <cell r="AD31">
            <v>0</v>
          </cell>
          <cell r="AE31">
            <v>645745.51615036081</v>
          </cell>
          <cell r="AF31">
            <v>665117.88163487171</v>
          </cell>
          <cell r="AG31">
            <v>129521.27556394716</v>
          </cell>
          <cell r="AH31">
            <v>-133714.57443605282</v>
          </cell>
          <cell r="AJ31">
            <v>263235.84999999998</v>
          </cell>
        </row>
        <row r="32">
          <cell r="A32" t="str">
            <v>100700770A</v>
          </cell>
          <cell r="E32" t="str">
            <v>010</v>
          </cell>
          <cell r="F32" t="str">
            <v>Yes</v>
          </cell>
          <cell r="G32" t="str">
            <v>NSGO</v>
          </cell>
          <cell r="H32" t="str">
            <v>PUSHMATAHA HSP</v>
          </cell>
          <cell r="I32" t="str">
            <v>510 EAST MAIN STREET</v>
          </cell>
          <cell r="J32" t="str">
            <v>ANTLERS,OK 74523-</v>
          </cell>
          <cell r="K32" t="str">
            <v>OK</v>
          </cell>
          <cell r="L32" t="str">
            <v>370083</v>
          </cell>
          <cell r="M32">
            <v>42461</v>
          </cell>
          <cell r="N32">
            <v>42825</v>
          </cell>
          <cell r="O32">
            <v>0.25</v>
          </cell>
          <cell r="P32">
            <v>1</v>
          </cell>
          <cell r="Q32">
            <v>0.2675359913320558</v>
          </cell>
          <cell r="S32">
            <v>2122773.11</v>
          </cell>
          <cell r="T32">
            <v>38437.65</v>
          </cell>
          <cell r="U32">
            <v>588269.84764067887</v>
          </cell>
          <cell r="V32">
            <v>591505.33180270263</v>
          </cell>
          <cell r="W32">
            <v>606292.96509777021</v>
          </cell>
          <cell r="X32">
            <v>270707.21999999997</v>
          </cell>
          <cell r="Y32">
            <v>2082</v>
          </cell>
          <cell r="Z32">
            <v>26852.98</v>
          </cell>
          <cell r="AA32">
            <v>70.386438841327745</v>
          </cell>
          <cell r="AB32">
            <v>0</v>
          </cell>
          <cell r="AC32">
            <v>10068.184486573267</v>
          </cell>
          <cell r="AD32">
            <v>0</v>
          </cell>
          <cell r="AE32">
            <v>299712.5864388413</v>
          </cell>
          <cell r="AF32">
            <v>308703.96403200657</v>
          </cell>
          <cell r="AG32">
            <v>297589.00106576364</v>
          </cell>
          <cell r="AH32">
            <v>170111.99106576364</v>
          </cell>
          <cell r="AJ32">
            <v>127477.01</v>
          </cell>
        </row>
        <row r="33">
          <cell r="A33" t="str">
            <v>100699820A</v>
          </cell>
          <cell r="E33" t="str">
            <v>014</v>
          </cell>
          <cell r="F33" t="str">
            <v>No</v>
          </cell>
          <cell r="G33" t="str">
            <v>NSGO</v>
          </cell>
          <cell r="H33" t="str">
            <v>ROGER MILLS MEMORIAL HOSPITAL</v>
          </cell>
          <cell r="I33" t="str">
            <v>501 S LL MALES</v>
          </cell>
          <cell r="J33" t="str">
            <v>CHEYENNE,OK 73628-</v>
          </cell>
          <cell r="K33" t="str">
            <v>OK</v>
          </cell>
          <cell r="L33" t="str">
            <v>371303</v>
          </cell>
          <cell r="M33">
            <v>42491</v>
          </cell>
          <cell r="N33">
            <v>42855</v>
          </cell>
          <cell r="O33">
            <v>0.16666666666666666</v>
          </cell>
          <cell r="P33">
            <v>1</v>
          </cell>
          <cell r="Q33">
            <v>0.79175098594088245</v>
          </cell>
          <cell r="S33">
            <v>169467.51</v>
          </cell>
          <cell r="T33">
            <v>14313</v>
          </cell>
          <cell r="U33">
            <v>145508.39998921822</v>
          </cell>
          <cell r="V33">
            <v>146041.93078917867</v>
          </cell>
          <cell r="W33">
            <v>149692.97905890815</v>
          </cell>
          <cell r="X33">
            <v>40012.769999999997</v>
          </cell>
          <cell r="Y33">
            <v>868.16</v>
          </cell>
          <cell r="Z33">
            <v>3216.29</v>
          </cell>
          <cell r="AA33">
            <v>344.72122026734661</v>
          </cell>
          <cell r="AB33">
            <v>0</v>
          </cell>
          <cell r="AC33">
            <v>0</v>
          </cell>
          <cell r="AD33">
            <v>0</v>
          </cell>
          <cell r="AE33">
            <v>44441.941220267348</v>
          </cell>
          <cell r="AF33">
            <v>45775.199456875373</v>
          </cell>
          <cell r="AG33">
            <v>103917.77960203278</v>
          </cell>
          <cell r="AH33">
            <v>-45549.720397967219</v>
          </cell>
          <cell r="AJ33">
            <v>149467.5</v>
          </cell>
        </row>
        <row r="34">
          <cell r="A34" t="str">
            <v>100700190A</v>
          </cell>
          <cell r="E34" t="str">
            <v>010</v>
          </cell>
          <cell r="F34" t="str">
            <v>Yes</v>
          </cell>
          <cell r="G34" t="str">
            <v>NSGO</v>
          </cell>
          <cell r="H34" t="str">
            <v>SEQUOYAH COUNTY CITY OF SALLISAW HOSPITAL AUTHORIT</v>
          </cell>
          <cell r="I34" t="str">
            <v>213 E. REDWOOD  PO BOX 505</v>
          </cell>
          <cell r="J34" t="str">
            <v>SALLISAW,OK 74955-2811</v>
          </cell>
          <cell r="K34" t="str">
            <v>OK</v>
          </cell>
          <cell r="L34" t="str">
            <v>370112</v>
          </cell>
          <cell r="M34">
            <v>42461</v>
          </cell>
          <cell r="N34">
            <v>42825</v>
          </cell>
          <cell r="O34">
            <v>0.25</v>
          </cell>
          <cell r="P34">
            <v>1</v>
          </cell>
          <cell r="Q34">
            <v>0.20165057067404649</v>
          </cell>
          <cell r="S34">
            <v>5634542.29</v>
          </cell>
          <cell r="T34">
            <v>503795.06</v>
          </cell>
          <cell r="U34">
            <v>1269814.6457412706</v>
          </cell>
          <cell r="V34">
            <v>1276798.6262928476</v>
          </cell>
          <cell r="W34">
            <v>1308718.5919501688</v>
          </cell>
          <cell r="X34">
            <v>907037.81</v>
          </cell>
          <cell r="Y34">
            <v>49340.959999999999</v>
          </cell>
          <cell r="Z34">
            <v>13553.3</v>
          </cell>
          <cell r="AA34">
            <v>544.20038860830698</v>
          </cell>
          <cell r="AB34">
            <v>0</v>
          </cell>
          <cell r="AC34">
            <v>32015.416123956467</v>
          </cell>
          <cell r="AD34">
            <v>0</v>
          </cell>
          <cell r="AE34">
            <v>970476.27038860833</v>
          </cell>
          <cell r="AF34">
            <v>999590.55850026663</v>
          </cell>
          <cell r="AG34">
            <v>309128.0334499022</v>
          </cell>
          <cell r="AH34">
            <v>-73332.616550097824</v>
          </cell>
          <cell r="AJ34">
            <v>382460.65</v>
          </cell>
        </row>
        <row r="35">
          <cell r="A35" t="str">
            <v>100699830A</v>
          </cell>
          <cell r="E35" t="str">
            <v>010</v>
          </cell>
          <cell r="F35" t="str">
            <v>Yes</v>
          </cell>
          <cell r="G35" t="str">
            <v>NSGO</v>
          </cell>
          <cell r="H35" t="str">
            <v>SHARE MEMORIAL HOSPITAL</v>
          </cell>
          <cell r="I35" t="str">
            <v>800 SHARE DRIVE</v>
          </cell>
          <cell r="J35" t="str">
            <v>ALVA,OK 73717-3618</v>
          </cell>
          <cell r="K35" t="str">
            <v>OK</v>
          </cell>
          <cell r="L35" t="str">
            <v>370080</v>
          </cell>
          <cell r="M35">
            <v>42552</v>
          </cell>
          <cell r="N35">
            <v>42916</v>
          </cell>
          <cell r="O35">
            <v>0</v>
          </cell>
          <cell r="P35">
            <v>1</v>
          </cell>
          <cell r="Q35">
            <v>0.30384295189195037</v>
          </cell>
          <cell r="S35">
            <v>504033.59</v>
          </cell>
          <cell r="T35">
            <v>124077.04</v>
          </cell>
          <cell r="U35">
            <v>195192.19805492068</v>
          </cell>
          <cell r="V35">
            <v>195192.19805492068</v>
          </cell>
          <cell r="W35">
            <v>200072.0030062937</v>
          </cell>
          <cell r="X35">
            <v>119869.56</v>
          </cell>
          <cell r="Y35">
            <v>8583.52</v>
          </cell>
          <cell r="Z35">
            <v>2660.93</v>
          </cell>
          <cell r="AA35">
            <v>1516.7326292105663</v>
          </cell>
          <cell r="AB35">
            <v>0</v>
          </cell>
          <cell r="AC35">
            <v>4345.2101210080464</v>
          </cell>
          <cell r="AD35">
            <v>0</v>
          </cell>
          <cell r="AE35">
            <v>132630.74262921058</v>
          </cell>
          <cell r="AF35">
            <v>136609.66490808691</v>
          </cell>
          <cell r="AG35">
            <v>63462.33809820679</v>
          </cell>
          <cell r="AH35">
            <v>6156.1980982067907</v>
          </cell>
          <cell r="AJ35">
            <v>57306.14</v>
          </cell>
        </row>
        <row r="36">
          <cell r="A36" t="str">
            <v>100699950A</v>
          </cell>
          <cell r="E36" t="str">
            <v>010</v>
          </cell>
          <cell r="F36" t="str">
            <v>Yes</v>
          </cell>
          <cell r="G36" t="str">
            <v>NSGO</v>
          </cell>
          <cell r="H36" t="str">
            <v>STILLWATER MEDICAL CENTER</v>
          </cell>
          <cell r="I36" t="str">
            <v>1323 WEST 6TH AVENUE</v>
          </cell>
          <cell r="J36" t="str">
            <v>STILLWATER,OK 74074-4399</v>
          </cell>
          <cell r="K36" t="str">
            <v>OK</v>
          </cell>
          <cell r="L36" t="str">
            <v>370049</v>
          </cell>
          <cell r="M36">
            <v>42370</v>
          </cell>
          <cell r="N36">
            <v>42735</v>
          </cell>
          <cell r="O36">
            <v>0.5</v>
          </cell>
          <cell r="P36">
            <v>1</v>
          </cell>
          <cell r="Q36">
            <v>0.22330103059534154</v>
          </cell>
          <cell r="S36">
            <v>20670480.100000001</v>
          </cell>
          <cell r="T36">
            <v>1668560.6</v>
          </cell>
          <cell r="U36">
            <v>5117066.8869838463</v>
          </cell>
          <cell r="V36">
            <v>5173354.6227406682</v>
          </cell>
          <cell r="W36">
            <v>5302688.488309185</v>
          </cell>
          <cell r="X36">
            <v>3278206.79</v>
          </cell>
          <cell r="Y36">
            <v>82424.58</v>
          </cell>
          <cell r="Z36">
            <v>530865</v>
          </cell>
          <cell r="AA36">
            <v>50967.624164529836</v>
          </cell>
          <cell r="AB36">
            <v>0</v>
          </cell>
          <cell r="AC36">
            <v>128736.07616256506</v>
          </cell>
          <cell r="AD36">
            <v>0</v>
          </cell>
          <cell r="AE36">
            <v>3942463.9941645297</v>
          </cell>
          <cell r="AF36">
            <v>4060737.9139894657</v>
          </cell>
          <cell r="AG36">
            <v>1241950.5743197193</v>
          </cell>
          <cell r="AH36">
            <v>-234440.40568028064</v>
          </cell>
          <cell r="AJ36">
            <v>1476390.98</v>
          </cell>
        </row>
        <row r="37">
          <cell r="A37" t="str">
            <v>200100890B</v>
          </cell>
          <cell r="E37" t="str">
            <v>010</v>
          </cell>
          <cell r="F37" t="str">
            <v>Yes</v>
          </cell>
          <cell r="G37" t="str">
            <v>NSGO</v>
          </cell>
          <cell r="H37" t="str">
            <v>WAGONER COMMUNITY HOSPITAL</v>
          </cell>
          <cell r="I37" t="str">
            <v>1200 W CHEROKEE ST</v>
          </cell>
          <cell r="J37" t="str">
            <v>WAGONER,OK 74467-</v>
          </cell>
          <cell r="K37" t="str">
            <v>OK</v>
          </cell>
          <cell r="L37" t="str">
            <v>370166</v>
          </cell>
          <cell r="M37">
            <v>42644</v>
          </cell>
          <cell r="N37">
            <v>43008</v>
          </cell>
          <cell r="O37">
            <v>0</v>
          </cell>
          <cell r="P37">
            <v>0.75</v>
          </cell>
          <cell r="Q37">
            <v>0.28309015570092488</v>
          </cell>
          <cell r="S37">
            <v>4436771.2</v>
          </cell>
          <cell r="T37">
            <v>372686.5</v>
          </cell>
          <cell r="U37">
            <v>1387706.9783651871</v>
          </cell>
          <cell r="V37">
            <v>1387706.9783651871</v>
          </cell>
          <cell r="W37">
            <v>1413726.4842095342</v>
          </cell>
          <cell r="X37">
            <v>727730.14</v>
          </cell>
          <cell r="Y37">
            <v>31500.58</v>
          </cell>
          <cell r="Z37">
            <v>23840.13</v>
          </cell>
          <cell r="AA37">
            <v>1325.4381199905313</v>
          </cell>
          <cell r="AB37">
            <v>0</v>
          </cell>
          <cell r="AC37">
            <v>26196.849235174886</v>
          </cell>
          <cell r="AD37">
            <v>0</v>
          </cell>
          <cell r="AE37">
            <v>784396.2881199905</v>
          </cell>
          <cell r="AF37">
            <v>807928.17676359019</v>
          </cell>
          <cell r="AG37">
            <v>605798.30744594405</v>
          </cell>
          <cell r="AH37">
            <v>340074.50744594407</v>
          </cell>
          <cell r="AJ37">
            <v>265723.8</v>
          </cell>
        </row>
        <row r="38">
          <cell r="A38" t="str">
            <v>100699870E</v>
          </cell>
          <cell r="E38" t="str">
            <v>014</v>
          </cell>
          <cell r="F38" t="str">
            <v>No</v>
          </cell>
          <cell r="G38" t="str">
            <v>NSGO</v>
          </cell>
          <cell r="H38" t="str">
            <v>WEATHERFORD HOSPITAL AUTHORITY</v>
          </cell>
          <cell r="I38" t="str">
            <v>3701 E MAIN ST</v>
          </cell>
          <cell r="J38" t="str">
            <v>WEATHERFORD,OK 73096-</v>
          </cell>
          <cell r="K38" t="str">
            <v>OK</v>
          </cell>
          <cell r="L38" t="str">
            <v>371323</v>
          </cell>
          <cell r="M38">
            <v>42644</v>
          </cell>
          <cell r="N38">
            <v>43008</v>
          </cell>
          <cell r="O38">
            <v>0</v>
          </cell>
          <cell r="P38">
            <v>0.75</v>
          </cell>
          <cell r="Q38">
            <v>0.3838683386239406</v>
          </cell>
          <cell r="S38">
            <v>2182209.37</v>
          </cell>
          <cell r="T38">
            <v>240800.6</v>
          </cell>
          <cell r="U38">
            <v>930116.81165314419</v>
          </cell>
          <cell r="V38">
            <v>930116.81165314419</v>
          </cell>
          <cell r="W38">
            <v>947556.50187164068</v>
          </cell>
          <cell r="X38">
            <v>525106.59</v>
          </cell>
          <cell r="Y38">
            <v>28350.639999999999</v>
          </cell>
          <cell r="Z38">
            <v>102042.65</v>
          </cell>
          <cell r="AA38">
            <v>7352.4475443858337</v>
          </cell>
          <cell r="AB38">
            <v>0</v>
          </cell>
          <cell r="AC38">
            <v>0</v>
          </cell>
          <cell r="AD38">
            <v>0</v>
          </cell>
          <cell r="AE38">
            <v>662852.3275443858</v>
          </cell>
          <cell r="AF38">
            <v>682737.89737071737</v>
          </cell>
          <cell r="AG38">
            <v>264818.60450092331</v>
          </cell>
          <cell r="AH38">
            <v>3118.1045009233057</v>
          </cell>
          <cell r="AJ38">
            <v>261700.5</v>
          </cell>
        </row>
        <row r="39">
          <cell r="AG39">
            <v>18253109.704751197</v>
          </cell>
          <cell r="AH39">
            <v>277333.1147511992</v>
          </cell>
          <cell r="AJ39">
            <v>17975776.590000004</v>
          </cell>
        </row>
        <row r="41">
          <cell r="A41" t="str">
            <v>200439230A</v>
          </cell>
          <cell r="E41" t="str">
            <v>010</v>
          </cell>
          <cell r="F41" t="str">
            <v>Yes</v>
          </cell>
          <cell r="G41" t="str">
            <v>Private</v>
          </cell>
          <cell r="H41" t="str">
            <v>AHS SOUTHCREST HOSPITAL, LLC</v>
          </cell>
          <cell r="I41" t="str">
            <v>8801 SOUTH 101ST EAST AVENUE</v>
          </cell>
          <cell r="J41" t="str">
            <v>TULSA,OK 74133-5716</v>
          </cell>
          <cell r="K41" t="str">
            <v>OK</v>
          </cell>
          <cell r="L41" t="str">
            <v>370202</v>
          </cell>
          <cell r="M41">
            <v>42736</v>
          </cell>
          <cell r="N41">
            <v>43100</v>
          </cell>
          <cell r="O41">
            <v>0</v>
          </cell>
          <cell r="P41">
            <v>0.5</v>
          </cell>
          <cell r="Q41">
            <v>0.13690312624592399</v>
          </cell>
          <cell r="S41">
            <v>27374512.600000001</v>
          </cell>
          <cell r="T41">
            <v>806399.52</v>
          </cell>
          <cell r="U41">
            <v>3961085.1390429717</v>
          </cell>
          <cell r="V41">
            <v>3961085.1390429717</v>
          </cell>
          <cell r="W41">
            <v>4010598.7032810086</v>
          </cell>
          <cell r="X41">
            <v>2738951.7</v>
          </cell>
          <cell r="Y41">
            <v>77176.58</v>
          </cell>
          <cell r="Z41">
            <v>317764.13</v>
          </cell>
          <cell r="AA41">
            <v>6536.4464002217001</v>
          </cell>
          <cell r="AB41">
            <v>0</v>
          </cell>
          <cell r="AC41">
            <v>103030.16935332201</v>
          </cell>
          <cell r="AD41">
            <v>0</v>
          </cell>
          <cell r="AE41">
            <v>3140428.8564002221</v>
          </cell>
          <cell r="AF41">
            <v>3234641.7220922289</v>
          </cell>
          <cell r="AG41">
            <v>775956.9811887797</v>
          </cell>
          <cell r="AH41">
            <v>-786205.65881122043</v>
          </cell>
          <cell r="AJ41">
            <v>1562162.6400000001</v>
          </cell>
        </row>
        <row r="42">
          <cell r="A42" t="str">
            <v>100696610B</v>
          </cell>
          <cell r="E42" t="str">
            <v>010</v>
          </cell>
          <cell r="F42" t="str">
            <v>Yes</v>
          </cell>
          <cell r="G42" t="str">
            <v>Private</v>
          </cell>
          <cell r="H42" t="str">
            <v>ALLIANCEHEALTH DURANT</v>
          </cell>
          <cell r="I42" t="str">
            <v>1800 UNIVERSITY</v>
          </cell>
          <cell r="J42" t="str">
            <v>DURANT,OK 74701-</v>
          </cell>
          <cell r="K42" t="str">
            <v>OK</v>
          </cell>
          <cell r="L42" t="str">
            <v>370014</v>
          </cell>
          <cell r="M42">
            <v>42644</v>
          </cell>
          <cell r="N42">
            <v>43008</v>
          </cell>
          <cell r="O42">
            <v>0</v>
          </cell>
          <cell r="P42">
            <v>0.75</v>
          </cell>
          <cell r="Q42">
            <v>5.2658851567680923E-2</v>
          </cell>
          <cell r="S42">
            <v>85415303.260000005</v>
          </cell>
          <cell r="T42">
            <v>8180507.7999999998</v>
          </cell>
          <cell r="U42">
            <v>5071073.5427593384</v>
          </cell>
          <cell r="V42">
            <v>5071073.5427593384</v>
          </cell>
          <cell r="W42">
            <v>5166156.1716860756</v>
          </cell>
          <cell r="X42">
            <v>3563524.31</v>
          </cell>
          <cell r="Y42">
            <v>172260.91</v>
          </cell>
          <cell r="Z42">
            <v>555632.55000000005</v>
          </cell>
          <cell r="AA42">
            <v>28788.249037938691</v>
          </cell>
          <cell r="AB42">
            <v>0</v>
          </cell>
          <cell r="AC42">
            <v>142425.62079408916</v>
          </cell>
          <cell r="AD42">
            <v>0</v>
          </cell>
          <cell r="AE42">
            <v>4320206.0190379396</v>
          </cell>
          <cell r="AF42">
            <v>4449812.1996090775</v>
          </cell>
          <cell r="AG42">
            <v>716343.97207699809</v>
          </cell>
          <cell r="AH42">
            <v>-1220352.2379230019</v>
          </cell>
          <cell r="AJ42">
            <v>1936696.21</v>
          </cell>
        </row>
        <row r="43">
          <cell r="A43" t="str">
            <v>200102450A</v>
          </cell>
          <cell r="E43" t="str">
            <v>010</v>
          </cell>
          <cell r="F43" t="str">
            <v>Yes</v>
          </cell>
          <cell r="G43" t="str">
            <v>Private</v>
          </cell>
          <cell r="H43" t="str">
            <v>BAILEY MEDICAL CENTER LLC</v>
          </cell>
          <cell r="I43" t="str">
            <v>10502 N 110TH E AVE</v>
          </cell>
          <cell r="J43" t="str">
            <v>OWASSO,OK 74055-6655</v>
          </cell>
          <cell r="K43" t="str">
            <v>OK</v>
          </cell>
          <cell r="L43" t="str">
            <v>370228</v>
          </cell>
          <cell r="M43">
            <v>42370</v>
          </cell>
          <cell r="N43">
            <v>42735</v>
          </cell>
          <cell r="O43">
            <v>0.5</v>
          </cell>
          <cell r="P43">
            <v>1</v>
          </cell>
          <cell r="Q43">
            <v>0.15721778433609573</v>
          </cell>
          <cell r="S43">
            <v>12866660.5</v>
          </cell>
          <cell r="T43">
            <v>484691.19</v>
          </cell>
          <cell r="U43">
            <v>2147903.3920705146</v>
          </cell>
          <cell r="V43">
            <v>2171530.3293832904</v>
          </cell>
          <cell r="W43">
            <v>2225818.5876178727</v>
          </cell>
          <cell r="X43">
            <v>1288714.1000000001</v>
          </cell>
          <cell r="Y43">
            <v>40557.81</v>
          </cell>
          <cell r="Z43">
            <v>160112.75</v>
          </cell>
          <cell r="AA43">
            <v>5093.2657051919132</v>
          </cell>
          <cell r="AB43">
            <v>0</v>
          </cell>
          <cell r="AC43">
            <v>48833.461476727556</v>
          </cell>
          <cell r="AD43">
            <v>0</v>
          </cell>
          <cell r="AE43">
            <v>1494477.9257051921</v>
          </cell>
          <cell r="AF43">
            <v>1539312.263476348</v>
          </cell>
          <cell r="AG43">
            <v>686506.32414152473</v>
          </cell>
          <cell r="AH43">
            <v>46656.204141524737</v>
          </cell>
          <cell r="AJ43">
            <v>639850.12</v>
          </cell>
        </row>
        <row r="44">
          <cell r="A44" t="str">
            <v>200668710A</v>
          </cell>
          <cell r="E44" t="str">
            <v>010</v>
          </cell>
          <cell r="F44" t="str">
            <v>Yes</v>
          </cell>
          <cell r="G44" t="str">
            <v>Private</v>
          </cell>
          <cell r="H44" t="str">
            <v>BLACKWELL REGIONAL HOSPITAL</v>
          </cell>
          <cell r="I44" t="str">
            <v>710 S 13TH ST</v>
          </cell>
          <cell r="J44" t="str">
            <v>BLACKWELL,OK 74631-0000</v>
          </cell>
          <cell r="K44" t="str">
            <v>OK</v>
          </cell>
          <cell r="L44" t="str">
            <v>370030</v>
          </cell>
          <cell r="M44">
            <v>42616</v>
          </cell>
          <cell r="N44">
            <v>42735</v>
          </cell>
          <cell r="O44">
            <v>0</v>
          </cell>
          <cell r="P44">
            <v>0.83333333333333337</v>
          </cell>
          <cell r="Q44">
            <v>0.25977054105507863</v>
          </cell>
          <cell r="S44">
            <v>494091.25</v>
          </cell>
          <cell r="T44">
            <v>41301.5</v>
          </cell>
          <cell r="U44">
            <v>141800.10636297788</v>
          </cell>
          <cell r="V44">
            <v>141800.10636297788</v>
          </cell>
          <cell r="W44">
            <v>144754.27524553993</v>
          </cell>
          <cell r="X44">
            <v>74424.95</v>
          </cell>
          <cell r="Y44">
            <v>1687.88</v>
          </cell>
          <cell r="Z44">
            <v>5083.9799999999996</v>
          </cell>
          <cell r="AA44">
            <v>0</v>
          </cell>
          <cell r="AB44">
            <v>0</v>
          </cell>
          <cell r="AC44">
            <v>2720.8420185114433</v>
          </cell>
          <cell r="AD44">
            <v>0</v>
          </cell>
          <cell r="AE44">
            <v>81196.81</v>
          </cell>
          <cell r="AF44">
            <v>83632.714300000007</v>
          </cell>
          <cell r="AG44">
            <v>61121.560945539924</v>
          </cell>
          <cell r="AH44">
            <v>-104926.75905446008</v>
          </cell>
          <cell r="AJ44">
            <v>166048.32000000001</v>
          </cell>
        </row>
        <row r="45">
          <cell r="A45" t="str">
            <v>200573000A</v>
          </cell>
          <cell r="B45" t="str">
            <v>200272140B</v>
          </cell>
          <cell r="E45" t="str">
            <v>010</v>
          </cell>
          <cell r="F45" t="str">
            <v>Yes</v>
          </cell>
          <cell r="G45" t="str">
            <v>Private</v>
          </cell>
          <cell r="H45" t="str">
            <v>BRISTOW ENDEAVOR HEALTHCARE, LLC</v>
          </cell>
          <cell r="I45" t="str">
            <v>700 W. 7TH STREET  SUITE 6</v>
          </cell>
          <cell r="J45" t="str">
            <v>BRISTOW,OK 74010-2301</v>
          </cell>
          <cell r="K45" t="str">
            <v>OK</v>
          </cell>
          <cell r="L45" t="str">
            <v>370041</v>
          </cell>
          <cell r="M45">
            <v>42370</v>
          </cell>
          <cell r="N45">
            <v>42735</v>
          </cell>
          <cell r="O45">
            <v>0.5</v>
          </cell>
          <cell r="P45">
            <v>1</v>
          </cell>
          <cell r="Q45">
            <v>0.21922992463806149</v>
          </cell>
          <cell r="S45">
            <v>19858576.239999998</v>
          </cell>
          <cell r="T45">
            <v>550400.89</v>
          </cell>
          <cell r="U45">
            <v>4545113.8469654201</v>
          </cell>
          <cell r="V45">
            <v>4595110.0992820393</v>
          </cell>
          <cell r="W45">
            <v>4709987.8517640904</v>
          </cell>
          <cell r="X45">
            <v>2051971.91</v>
          </cell>
          <cell r="Y45">
            <v>29246.77</v>
          </cell>
          <cell r="Z45">
            <v>55084.02</v>
          </cell>
          <cell r="AA45">
            <v>9318.9290255897067</v>
          </cell>
          <cell r="AB45">
            <v>0</v>
          </cell>
          <cell r="AC45">
            <v>70855.32881560018</v>
          </cell>
          <cell r="AD45">
            <v>0</v>
          </cell>
          <cell r="AE45">
            <v>2145621.6290255892</v>
          </cell>
          <cell r="AF45">
            <v>2209990.2778963568</v>
          </cell>
          <cell r="AG45">
            <v>2499997.5738677336</v>
          </cell>
          <cell r="AH45">
            <v>1545950.0438677336</v>
          </cell>
          <cell r="AJ45">
            <v>954047.53</v>
          </cell>
        </row>
        <row r="46">
          <cell r="A46" t="str">
            <v>100700010G</v>
          </cell>
          <cell r="E46" t="str">
            <v>010</v>
          </cell>
          <cell r="F46" t="str">
            <v>Yes</v>
          </cell>
          <cell r="G46" t="str">
            <v>Private</v>
          </cell>
          <cell r="H46" t="str">
            <v>CLINTON HMA LLC</v>
          </cell>
          <cell r="I46" t="str">
            <v>100 N 30TH ST</v>
          </cell>
          <cell r="J46" t="str">
            <v>CLINTON,OK 73601-3117</v>
          </cell>
          <cell r="K46" t="str">
            <v>OK</v>
          </cell>
          <cell r="L46" t="str">
            <v>370029</v>
          </cell>
          <cell r="M46">
            <v>42461</v>
          </cell>
          <cell r="N46">
            <v>42825</v>
          </cell>
          <cell r="O46">
            <v>0.25</v>
          </cell>
          <cell r="P46">
            <v>1</v>
          </cell>
          <cell r="Q46">
            <v>0.18791853411790976</v>
          </cell>
          <cell r="S46">
            <v>6515143.3300000001</v>
          </cell>
          <cell r="T46">
            <v>839469.05</v>
          </cell>
          <cell r="U46">
            <v>1413865.3823801477</v>
          </cell>
          <cell r="V46">
            <v>1421641.6419832385</v>
          </cell>
          <cell r="W46">
            <v>1457182.6830328195</v>
          </cell>
          <cell r="X46">
            <v>787292.93</v>
          </cell>
          <cell r="Y46">
            <v>36721.5</v>
          </cell>
          <cell r="Z46">
            <v>131950.37</v>
          </cell>
          <cell r="AA46">
            <v>9567.7198484850142</v>
          </cell>
          <cell r="AB46">
            <v>0</v>
          </cell>
          <cell r="AC46">
            <v>31797.40492511617</v>
          </cell>
          <cell r="AD46">
            <v>0</v>
          </cell>
          <cell r="AE46">
            <v>965532.51984848501</v>
          </cell>
          <cell r="AF46">
            <v>994498.49544393958</v>
          </cell>
          <cell r="AG46">
            <v>462684.18758887996</v>
          </cell>
          <cell r="AH46">
            <v>65390.30758887995</v>
          </cell>
          <cell r="AJ46">
            <v>397293.88</v>
          </cell>
        </row>
        <row r="47">
          <cell r="A47" t="str">
            <v>100746230C</v>
          </cell>
          <cell r="E47" t="str">
            <v>010</v>
          </cell>
          <cell r="F47" t="str">
            <v>Yes</v>
          </cell>
          <cell r="G47" t="str">
            <v>Private</v>
          </cell>
          <cell r="H47" t="str">
            <v>COMMUNITY HOSPITAL, LLC</v>
          </cell>
          <cell r="I47" t="str">
            <v>9800 BROADWAY EXTENSION</v>
          </cell>
          <cell r="J47" t="str">
            <v>OKLAHOMA CITY,OK 73114-6303</v>
          </cell>
          <cell r="K47" t="str">
            <v>OK</v>
          </cell>
          <cell r="L47" t="str">
            <v/>
          </cell>
          <cell r="M47">
            <v>42736</v>
          </cell>
          <cell r="N47">
            <v>43100</v>
          </cell>
          <cell r="O47">
            <v>0</v>
          </cell>
          <cell r="P47">
            <v>0.5</v>
          </cell>
          <cell r="Q47">
            <v>0.26484877058971762</v>
          </cell>
          <cell r="S47">
            <v>2547946.4700000002</v>
          </cell>
          <cell r="T47">
            <v>138497.17000000001</v>
          </cell>
          <cell r="U47">
            <v>711501.29531256598</v>
          </cell>
          <cell r="V47">
            <v>711501.29531256598</v>
          </cell>
          <cell r="W47">
            <v>720395.06150397309</v>
          </cell>
          <cell r="X47">
            <v>297597.24</v>
          </cell>
          <cell r="Y47">
            <v>8077.63</v>
          </cell>
          <cell r="Z47">
            <v>42263.59</v>
          </cell>
          <cell r="AA47">
            <v>5180.3433080045861</v>
          </cell>
          <cell r="AB47">
            <v>0</v>
          </cell>
          <cell r="AC47">
            <v>0</v>
          </cell>
          <cell r="AD47">
            <v>0</v>
          </cell>
          <cell r="AE47">
            <v>353118.80330800457</v>
          </cell>
          <cell r="AF47">
            <v>363712.36740724475</v>
          </cell>
          <cell r="AG47">
            <v>356682.69409672834</v>
          </cell>
          <cell r="AH47">
            <v>356682.69409672834</v>
          </cell>
          <cell r="AJ47">
            <v>0</v>
          </cell>
        </row>
        <row r="48">
          <cell r="A48" t="str">
            <v>200259440A</v>
          </cell>
          <cell r="E48" t="str">
            <v>014</v>
          </cell>
          <cell r="F48" t="str">
            <v>No</v>
          </cell>
          <cell r="G48" t="str">
            <v>Private</v>
          </cell>
          <cell r="H48" t="str">
            <v>DRUMRIGHT REGIONAL HOSPITAL</v>
          </cell>
          <cell r="I48" t="str">
            <v>610 W BYPASS</v>
          </cell>
          <cell r="J48" t="str">
            <v>DRUMRIGHT,OK 74030-5957</v>
          </cell>
          <cell r="K48" t="str">
            <v>OK</v>
          </cell>
          <cell r="L48" t="str">
            <v>371331</v>
          </cell>
          <cell r="M48">
            <v>42644</v>
          </cell>
          <cell r="N48">
            <v>43008</v>
          </cell>
          <cell r="O48">
            <v>0</v>
          </cell>
          <cell r="P48">
            <v>0.75</v>
          </cell>
          <cell r="Q48">
            <v>0.31846798704271301</v>
          </cell>
          <cell r="S48">
            <v>1683211.24</v>
          </cell>
          <cell r="T48">
            <v>211286.51</v>
          </cell>
          <cell r="U48">
            <v>603336.88489944895</v>
          </cell>
          <cell r="V48">
            <v>603336.88489944895</v>
          </cell>
          <cell r="W48">
            <v>614649.45149131364</v>
          </cell>
          <cell r="X48">
            <v>251917.48</v>
          </cell>
          <cell r="Y48">
            <v>12159.61</v>
          </cell>
          <cell r="Z48">
            <v>14854.91</v>
          </cell>
          <cell r="AA48">
            <v>1096.1332227176176</v>
          </cell>
          <cell r="AB48">
            <v>0</v>
          </cell>
          <cell r="AC48">
            <v>0</v>
          </cell>
          <cell r="AD48">
            <v>0</v>
          </cell>
          <cell r="AE48">
            <v>280028.13322271762</v>
          </cell>
          <cell r="AF48">
            <v>288428.97721939918</v>
          </cell>
          <cell r="AG48">
            <v>326220.47427191446</v>
          </cell>
          <cell r="AH48">
            <v>-324293.52572808554</v>
          </cell>
          <cell r="AJ48">
            <v>650514</v>
          </cell>
        </row>
        <row r="49">
          <cell r="A49" t="str">
            <v>100700120A</v>
          </cell>
          <cell r="E49" t="str">
            <v>010</v>
          </cell>
          <cell r="F49" t="str">
            <v>Yes</v>
          </cell>
          <cell r="G49" t="str">
            <v>Private</v>
          </cell>
          <cell r="H49" t="str">
            <v>DUNCAN REGIONAL HOSPITAL</v>
          </cell>
          <cell r="I49" t="str">
            <v>1406 N WHISENANT DR</v>
          </cell>
          <cell r="J49" t="str">
            <v>DUNCAN,OK 73533-</v>
          </cell>
          <cell r="K49" t="str">
            <v>OK</v>
          </cell>
          <cell r="L49" t="str">
            <v>370023</v>
          </cell>
          <cell r="M49">
            <v>42552</v>
          </cell>
          <cell r="N49">
            <v>42916</v>
          </cell>
          <cell r="O49">
            <v>0</v>
          </cell>
          <cell r="P49">
            <v>1</v>
          </cell>
          <cell r="Q49">
            <v>0.17796972270721603</v>
          </cell>
          <cell r="S49">
            <v>23845666.039999999</v>
          </cell>
          <cell r="T49">
            <v>2989910.94</v>
          </cell>
          <cell r="U49">
            <v>4915102.2049635816</v>
          </cell>
          <cell r="V49">
            <v>4915102.2049635816</v>
          </cell>
          <cell r="W49">
            <v>5037979.7600876708</v>
          </cell>
          <cell r="X49">
            <v>3494027.16</v>
          </cell>
          <cell r="Y49">
            <v>146707.26</v>
          </cell>
          <cell r="Z49">
            <v>542562.18999999994</v>
          </cell>
          <cell r="AA49">
            <v>59692.825225138382</v>
          </cell>
          <cell r="AB49">
            <v>0</v>
          </cell>
          <cell r="AC49">
            <v>139182.01114483131</v>
          </cell>
          <cell r="AD49">
            <v>0</v>
          </cell>
          <cell r="AE49">
            <v>4242989.4352251384</v>
          </cell>
          <cell r="AF49">
            <v>4370279.1182818925</v>
          </cell>
          <cell r="AG49">
            <v>667700.64180577826</v>
          </cell>
          <cell r="AH49">
            <v>-1108155.2781942217</v>
          </cell>
          <cell r="AJ49">
            <v>1775855.92</v>
          </cell>
        </row>
        <row r="50">
          <cell r="A50" t="str">
            <v>100700120Q</v>
          </cell>
          <cell r="B50" t="str">
            <v>100730660F</v>
          </cell>
          <cell r="D50" t="str">
            <v xml:space="preserve"> </v>
          </cell>
          <cell r="E50" t="str">
            <v>010</v>
          </cell>
          <cell r="F50" t="str">
            <v>Yes</v>
          </cell>
          <cell r="G50" t="str">
            <v>Private</v>
          </cell>
          <cell r="H50" t="str">
            <v>DUNCAN REGIONAL HOSPITAL</v>
          </cell>
          <cell r="L50">
            <v>371311</v>
          </cell>
          <cell r="M50">
            <v>42552</v>
          </cell>
          <cell r="N50">
            <v>42916</v>
          </cell>
          <cell r="O50">
            <v>0</v>
          </cell>
          <cell r="P50">
            <v>1</v>
          </cell>
          <cell r="Q50">
            <v>0.90928497995153723</v>
          </cell>
          <cell r="S50">
            <v>203771.07</v>
          </cell>
          <cell r="T50">
            <v>13143.9</v>
          </cell>
          <cell r="U50">
            <v>197237.52414763829</v>
          </cell>
          <cell r="V50">
            <v>197237.52414763829</v>
          </cell>
          <cell r="W50">
            <v>202168.46225132924</v>
          </cell>
          <cell r="X50">
            <v>59346.61</v>
          </cell>
          <cell r="Y50">
            <v>1063.47</v>
          </cell>
          <cell r="Z50">
            <v>466.05</v>
          </cell>
          <cell r="AA50">
            <v>240.65802627931819</v>
          </cell>
          <cell r="AB50">
            <v>0</v>
          </cell>
          <cell r="AC50">
            <v>0</v>
          </cell>
          <cell r="AD50">
            <v>0</v>
          </cell>
          <cell r="AE50">
            <v>61116.788026279326</v>
          </cell>
          <cell r="AF50">
            <v>62950.291667067708</v>
          </cell>
          <cell r="AG50">
            <v>139218.17058426153</v>
          </cell>
          <cell r="AH50">
            <v>46257.670584261534</v>
          </cell>
          <cell r="AJ50">
            <v>92960.5</v>
          </cell>
        </row>
        <row r="51">
          <cell r="A51" t="str">
            <v>100700630I</v>
          </cell>
          <cell r="E51" t="str">
            <v>010</v>
          </cell>
          <cell r="F51" t="str">
            <v>Yes</v>
          </cell>
          <cell r="G51" t="str">
            <v>Private</v>
          </cell>
          <cell r="H51" t="str">
            <v>EASTAR HEALTH SYSTEMS - EAST CAMPUS</v>
          </cell>
          <cell r="I51" t="str">
            <v>2900 NORTH MAIN STREET</v>
          </cell>
          <cell r="J51" t="str">
            <v>MUSKOGEE,OK 74401-4078</v>
          </cell>
          <cell r="K51" t="str">
            <v>OK</v>
          </cell>
          <cell r="L51">
            <v>370025</v>
          </cell>
          <cell r="M51">
            <v>42278</v>
          </cell>
          <cell r="N51">
            <v>42643</v>
          </cell>
          <cell r="O51">
            <v>0.75</v>
          </cell>
          <cell r="P51">
            <v>1</v>
          </cell>
          <cell r="Q51">
            <v>0.19429228404905147</v>
          </cell>
          <cell r="S51">
            <v>10485.15</v>
          </cell>
          <cell r="T51">
            <v>4822.93</v>
          </cell>
          <cell r="U51">
            <v>2974.2418276056037</v>
          </cell>
          <cell r="V51">
            <v>3023.316817761096</v>
          </cell>
          <cell r="W51">
            <v>3098.8997382051234</v>
          </cell>
          <cell r="X51">
            <v>0.86</v>
          </cell>
          <cell r="Y51">
            <v>382.93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383.79</v>
          </cell>
          <cell r="AF51">
            <v>395.30370000000005</v>
          </cell>
          <cell r="AG51">
            <v>2703.5960382051235</v>
          </cell>
          <cell r="AH51">
            <v>2703.5960382051235</v>
          </cell>
          <cell r="AJ51">
            <v>0</v>
          </cell>
        </row>
        <row r="52">
          <cell r="A52" t="str">
            <v>200311270A</v>
          </cell>
          <cell r="E52" t="str">
            <v>014</v>
          </cell>
          <cell r="F52" t="str">
            <v>No</v>
          </cell>
          <cell r="G52" t="str">
            <v>Private</v>
          </cell>
          <cell r="H52" t="str">
            <v>FAIRFAX COMMUNITY HOSPITAL</v>
          </cell>
          <cell r="I52" t="str">
            <v>40 HOSPITAL ROAD</v>
          </cell>
          <cell r="J52" t="str">
            <v>FAIRFAX,OK 74637-5084</v>
          </cell>
          <cell r="K52" t="str">
            <v>OK</v>
          </cell>
          <cell r="L52" t="str">
            <v>371318</v>
          </cell>
          <cell r="M52">
            <v>42644</v>
          </cell>
          <cell r="N52">
            <v>43008</v>
          </cell>
          <cell r="O52">
            <v>0</v>
          </cell>
          <cell r="P52">
            <v>0.75</v>
          </cell>
          <cell r="Q52">
            <v>0.39301315140749171</v>
          </cell>
          <cell r="S52">
            <v>796046.27</v>
          </cell>
          <cell r="T52">
            <v>93606</v>
          </cell>
          <cell r="U52">
            <v>349645.0422895287</v>
          </cell>
          <cell r="V52">
            <v>349645.0422895287</v>
          </cell>
          <cell r="W52">
            <v>356200.88683245739</v>
          </cell>
          <cell r="X52">
            <v>119995.07</v>
          </cell>
          <cell r="Y52">
            <v>5178.6499999999996</v>
          </cell>
          <cell r="Z52">
            <v>8395.86</v>
          </cell>
          <cell r="AA52">
            <v>810.79050254359458</v>
          </cell>
          <cell r="AB52">
            <v>0</v>
          </cell>
          <cell r="AC52">
            <v>0</v>
          </cell>
          <cell r="AD52">
            <v>0</v>
          </cell>
          <cell r="AE52">
            <v>134380.37050254361</v>
          </cell>
          <cell r="AF52">
            <v>138411.78161761991</v>
          </cell>
          <cell r="AG52">
            <v>217789.10521483747</v>
          </cell>
          <cell r="AH52">
            <v>-63978.394785162527</v>
          </cell>
          <cell r="AJ52">
            <v>281767.5</v>
          </cell>
        </row>
        <row r="53">
          <cell r="A53" t="str">
            <v>100699410A</v>
          </cell>
          <cell r="B53" t="str">
            <v>100699410G</v>
          </cell>
          <cell r="E53" t="str">
            <v>010</v>
          </cell>
          <cell r="F53" t="str">
            <v>Yes</v>
          </cell>
          <cell r="G53" t="str">
            <v>Private</v>
          </cell>
          <cell r="H53" t="str">
            <v>GREAT PLAINS REGIONAL MEDICAL CENTER</v>
          </cell>
          <cell r="I53" t="str">
            <v>1801 WEST THIRD</v>
          </cell>
          <cell r="J53" t="str">
            <v>ELK CITY,OK 73644-5113</v>
          </cell>
          <cell r="K53" t="str">
            <v>OK</v>
          </cell>
          <cell r="L53" t="str">
            <v>370019</v>
          </cell>
          <cell r="M53">
            <v>42552</v>
          </cell>
          <cell r="N53">
            <v>42916</v>
          </cell>
          <cell r="O53">
            <v>0</v>
          </cell>
          <cell r="P53">
            <v>1</v>
          </cell>
          <cell r="Q53">
            <v>0.2292347381802336</v>
          </cell>
          <cell r="S53">
            <v>8547081.1300000008</v>
          </cell>
          <cell r="T53">
            <v>1274801.82</v>
          </cell>
          <cell r="U53">
            <v>2310807.7955478639</v>
          </cell>
          <cell r="V53">
            <v>2310807.7955478639</v>
          </cell>
          <cell r="W53">
            <v>2368577.9904365605</v>
          </cell>
          <cell r="X53">
            <v>1525306.26</v>
          </cell>
          <cell r="Y53">
            <v>115308.32</v>
          </cell>
          <cell r="Z53">
            <v>144399.79999999999</v>
          </cell>
          <cell r="AA53">
            <v>13641.859014236428</v>
          </cell>
          <cell r="AB53">
            <v>0</v>
          </cell>
          <cell r="AC53">
            <v>59291.029067713302</v>
          </cell>
          <cell r="AD53">
            <v>0</v>
          </cell>
          <cell r="AE53">
            <v>1798656.2390142365</v>
          </cell>
          <cell r="AF53">
            <v>1852615.9261846635</v>
          </cell>
          <cell r="AG53">
            <v>515962.06425189693</v>
          </cell>
          <cell r="AH53">
            <v>-129654.73574810312</v>
          </cell>
          <cell r="AJ53">
            <v>645616.80000000005</v>
          </cell>
        </row>
        <row r="54">
          <cell r="A54" t="str">
            <v>200313370A</v>
          </cell>
          <cell r="E54" t="str">
            <v>014</v>
          </cell>
          <cell r="F54" t="str">
            <v>No</v>
          </cell>
          <cell r="G54" t="str">
            <v>Private</v>
          </cell>
          <cell r="H54" t="str">
            <v>HASKELL COUNTY COMMUNITY HOSPITAL</v>
          </cell>
          <cell r="I54" t="str">
            <v>401 NW H STREET</v>
          </cell>
          <cell r="J54" t="str">
            <v>STIGLER,OK 74462-1625</v>
          </cell>
          <cell r="K54" t="str">
            <v>OK</v>
          </cell>
          <cell r="L54" t="str">
            <v>371335</v>
          </cell>
          <cell r="M54">
            <v>42644</v>
          </cell>
          <cell r="N54">
            <v>43008</v>
          </cell>
          <cell r="O54">
            <v>0</v>
          </cell>
          <cell r="P54">
            <v>0.75</v>
          </cell>
          <cell r="Q54">
            <v>0.26778838465720101</v>
          </cell>
          <cell r="S54">
            <v>1848550.07</v>
          </cell>
          <cell r="T54">
            <v>302273.38</v>
          </cell>
          <cell r="U54">
            <v>575965.53735832823</v>
          </cell>
          <cell r="V54">
            <v>575965.53735832823</v>
          </cell>
          <cell r="W54">
            <v>586764.89118379692</v>
          </cell>
          <cell r="X54">
            <v>310597.37</v>
          </cell>
          <cell r="Y54">
            <v>18239.12</v>
          </cell>
          <cell r="Z54">
            <v>19426.14</v>
          </cell>
          <cell r="AA54">
            <v>927.40865452790933</v>
          </cell>
          <cell r="AB54">
            <v>0</v>
          </cell>
          <cell r="AC54">
            <v>0</v>
          </cell>
          <cell r="AD54">
            <v>0</v>
          </cell>
          <cell r="AE54">
            <v>349190.03865452792</v>
          </cell>
          <cell r="AF54">
            <v>359665.73981416377</v>
          </cell>
          <cell r="AG54">
            <v>227099.15136963315</v>
          </cell>
          <cell r="AH54">
            <v>-94336.848630366847</v>
          </cell>
          <cell r="AJ54">
            <v>321436</v>
          </cell>
        </row>
        <row r="55">
          <cell r="A55" t="str">
            <v>200045700C</v>
          </cell>
          <cell r="E55" t="str">
            <v>010</v>
          </cell>
          <cell r="F55" t="str">
            <v>Yes</v>
          </cell>
          <cell r="G55" t="str">
            <v>Private</v>
          </cell>
          <cell r="H55" t="str">
            <v>HENRYETTA MEDICAL CENTER</v>
          </cell>
          <cell r="I55" t="str">
            <v>2401 W. MAIN</v>
          </cell>
          <cell r="J55" t="str">
            <v>HENRYETTA,OK 74437-6908</v>
          </cell>
          <cell r="K55" t="str">
            <v>OK</v>
          </cell>
          <cell r="L55" t="str">
            <v>370183</v>
          </cell>
          <cell r="M55">
            <v>42705</v>
          </cell>
          <cell r="N55">
            <v>43069</v>
          </cell>
          <cell r="O55">
            <v>0</v>
          </cell>
          <cell r="P55">
            <v>0.58333333333333337</v>
          </cell>
          <cell r="Q55">
            <v>0.15100129771098705</v>
          </cell>
          <cell r="S55">
            <v>8175492.2199999997</v>
          </cell>
          <cell r="T55">
            <v>664853.86</v>
          </cell>
          <cell r="U55">
            <v>1368786.4116269762</v>
          </cell>
          <cell r="V55">
            <v>1368786.4116269762</v>
          </cell>
          <cell r="W55">
            <v>1388747.8801298696</v>
          </cell>
          <cell r="X55">
            <v>923712.4</v>
          </cell>
          <cell r="Y55">
            <v>32162.12</v>
          </cell>
          <cell r="Z55">
            <v>78459.41</v>
          </cell>
          <cell r="AA55">
            <v>1277.1816305493364</v>
          </cell>
          <cell r="AB55">
            <v>0</v>
          </cell>
          <cell r="AC55">
            <v>33882.681332738728</v>
          </cell>
          <cell r="AD55">
            <v>0</v>
          </cell>
          <cell r="AE55">
            <v>1035611.1116305494</v>
          </cell>
          <cell r="AF55">
            <v>1066679.444979466</v>
          </cell>
          <cell r="AG55">
            <v>322068.43515040353</v>
          </cell>
          <cell r="AH55">
            <v>-133570.35484959651</v>
          </cell>
          <cell r="AJ55">
            <v>455638.79000000004</v>
          </cell>
        </row>
        <row r="56">
          <cell r="A56" t="str">
            <v>200435950A</v>
          </cell>
          <cell r="E56" t="str">
            <v>010</v>
          </cell>
          <cell r="F56" t="str">
            <v>Yes</v>
          </cell>
          <cell r="G56" t="str">
            <v>Private</v>
          </cell>
          <cell r="H56" t="str">
            <v>HILLCREST HOSPITAL CLAREMORE</v>
          </cell>
          <cell r="I56" t="str">
            <v>1202 NORTH MUSKOGEE PLACE</v>
          </cell>
          <cell r="J56" t="str">
            <v>CLAREMORE,OK 74017-3058</v>
          </cell>
          <cell r="K56" t="str">
            <v>OK</v>
          </cell>
          <cell r="L56" t="str">
            <v>370039</v>
          </cell>
          <cell r="M56">
            <v>42675</v>
          </cell>
          <cell r="N56">
            <v>43039</v>
          </cell>
          <cell r="O56">
            <v>0</v>
          </cell>
          <cell r="P56">
            <v>0.66666666666666663</v>
          </cell>
          <cell r="Q56">
            <v>0.12470753083582117</v>
          </cell>
          <cell r="S56">
            <v>27002844.710000001</v>
          </cell>
          <cell r="T56">
            <v>1311153.25</v>
          </cell>
          <cell r="U56">
            <v>3619315.1853088364</v>
          </cell>
          <cell r="V56">
            <v>3619315.1853088364</v>
          </cell>
          <cell r="W56">
            <v>3679637.1050639837</v>
          </cell>
          <cell r="X56">
            <v>2211639.9700000002</v>
          </cell>
          <cell r="Y56">
            <v>71045.67</v>
          </cell>
          <cell r="Z56">
            <v>411332.97</v>
          </cell>
          <cell r="AA56">
            <v>11352.733300209855</v>
          </cell>
          <cell r="AB56">
            <v>0</v>
          </cell>
          <cell r="AC56">
            <v>88346.411626758418</v>
          </cell>
          <cell r="AD56">
            <v>0</v>
          </cell>
          <cell r="AE56">
            <v>2705371.3433002103</v>
          </cell>
          <cell r="AF56">
            <v>2786532.4835992167</v>
          </cell>
          <cell r="AG56">
            <v>893104.62146476703</v>
          </cell>
          <cell r="AH56">
            <v>-273130.22853523307</v>
          </cell>
          <cell r="AJ56">
            <v>1166234.8500000001</v>
          </cell>
        </row>
        <row r="57">
          <cell r="A57" t="str">
            <v>200044190A</v>
          </cell>
          <cell r="E57" t="str">
            <v>010</v>
          </cell>
          <cell r="F57" t="str">
            <v>Yes</v>
          </cell>
          <cell r="G57" t="str">
            <v>Private</v>
          </cell>
          <cell r="H57" t="str">
            <v>HILLCREST HOSPITAL CUSHING</v>
          </cell>
          <cell r="I57" t="str">
            <v>1027 E CHERRY ST</v>
          </cell>
          <cell r="J57" t="str">
            <v>CUSHING,OK 74023-</v>
          </cell>
          <cell r="K57" t="str">
            <v>OK</v>
          </cell>
          <cell r="L57" t="str">
            <v>370099</v>
          </cell>
          <cell r="M57">
            <v>42705</v>
          </cell>
          <cell r="N57">
            <v>43069</v>
          </cell>
          <cell r="O57">
            <v>0</v>
          </cell>
          <cell r="P57">
            <v>0.58333333333333337</v>
          </cell>
          <cell r="Q57">
            <v>0.18023308297225696</v>
          </cell>
          <cell r="S57">
            <v>8714490.6099999994</v>
          </cell>
          <cell r="T57">
            <v>867048.56</v>
          </cell>
          <cell r="U57">
            <v>1761303.4873907364</v>
          </cell>
          <cell r="V57">
            <v>1761303.4873907364</v>
          </cell>
          <cell r="W57">
            <v>1786989.163248518</v>
          </cell>
          <cell r="X57">
            <v>906445.15</v>
          </cell>
          <cell r="Y57">
            <v>52086.080000000002</v>
          </cell>
          <cell r="Z57">
            <v>76797.440000000002</v>
          </cell>
          <cell r="AA57">
            <v>5875.4445297831644</v>
          </cell>
          <cell r="AB57">
            <v>0</v>
          </cell>
          <cell r="AC57">
            <v>34393.143162196233</v>
          </cell>
          <cell r="AD57">
            <v>0</v>
          </cell>
          <cell r="AE57">
            <v>1041204.1145297831</v>
          </cell>
          <cell r="AF57">
            <v>1072440.2379656767</v>
          </cell>
          <cell r="AG57">
            <v>714548.92528284132</v>
          </cell>
          <cell r="AH57">
            <v>198101.85528284131</v>
          </cell>
          <cell r="AJ57">
            <v>516447.07</v>
          </cell>
        </row>
        <row r="58">
          <cell r="A58" t="str">
            <v>200044210A</v>
          </cell>
          <cell r="E58" t="str">
            <v>010</v>
          </cell>
          <cell r="F58" t="str">
            <v>Yes</v>
          </cell>
          <cell r="G58" t="str">
            <v>Private</v>
          </cell>
          <cell r="H58" t="str">
            <v>HILLCREST MEDICAL CENTER</v>
          </cell>
          <cell r="I58" t="str">
            <v>1120 S UTICA</v>
          </cell>
          <cell r="J58" t="str">
            <v>TULSA,OK 74104-4012</v>
          </cell>
          <cell r="K58" t="str">
            <v>OK</v>
          </cell>
          <cell r="L58" t="str">
            <v>370001</v>
          </cell>
          <cell r="M58">
            <v>42552</v>
          </cell>
          <cell r="N58">
            <v>42916</v>
          </cell>
          <cell r="O58">
            <v>0</v>
          </cell>
          <cell r="P58">
            <v>1</v>
          </cell>
          <cell r="Q58">
            <v>0.1453365305838446</v>
          </cell>
          <cell r="S58">
            <v>78791288.120000005</v>
          </cell>
          <cell r="T58">
            <v>5898041.9000000004</v>
          </cell>
          <cell r="U58">
            <v>12572230.761842074</v>
          </cell>
          <cell r="V58">
            <v>12572230.761842074</v>
          </cell>
          <cell r="W58">
            <v>12886536.530888125</v>
          </cell>
          <cell r="X58">
            <v>7219269.6399999997</v>
          </cell>
          <cell r="Y58">
            <v>516274.25</v>
          </cell>
          <cell r="Z58">
            <v>284373.18</v>
          </cell>
          <cell r="AA58">
            <v>27621.806782314688</v>
          </cell>
          <cell r="AB58">
            <v>0</v>
          </cell>
          <cell r="AC58">
            <v>263777.35926503275</v>
          </cell>
          <cell r="AD58">
            <v>0</v>
          </cell>
          <cell r="AE58">
            <v>8047538.8767823139</v>
          </cell>
          <cell r="AF58">
            <v>8288965.0430857837</v>
          </cell>
          <cell r="AG58">
            <v>4597571.4878023416</v>
          </cell>
          <cell r="AH58">
            <v>1053624.9678023416</v>
          </cell>
          <cell r="AJ58">
            <v>3543946.52</v>
          </cell>
        </row>
        <row r="59">
          <cell r="A59" t="str">
            <v>100806400C</v>
          </cell>
          <cell r="B59" t="str">
            <v>100699370A</v>
          </cell>
          <cell r="E59" t="str">
            <v>010</v>
          </cell>
          <cell r="F59" t="str">
            <v>Yes</v>
          </cell>
          <cell r="G59" t="str">
            <v>Private</v>
          </cell>
          <cell r="H59" t="str">
            <v>INTEGRIS BAPTIST MEDICAL C</v>
          </cell>
          <cell r="I59" t="str">
            <v>3300 NW EXPRESSWAY</v>
          </cell>
          <cell r="J59" t="str">
            <v>OKLAHOMA CITY,OK 73112-</v>
          </cell>
          <cell r="K59" t="str">
            <v>OK</v>
          </cell>
          <cell r="L59" t="str">
            <v>370028</v>
          </cell>
          <cell r="M59">
            <v>42552</v>
          </cell>
          <cell r="N59">
            <v>42916</v>
          </cell>
          <cell r="O59">
            <v>0</v>
          </cell>
          <cell r="P59">
            <v>1</v>
          </cell>
          <cell r="Q59">
            <v>0.14936786717815992</v>
          </cell>
          <cell r="S59">
            <v>136540214.77000001</v>
          </cell>
          <cell r="T59">
            <v>4910432.8499999996</v>
          </cell>
          <cell r="U59">
            <v>21548913.078116782</v>
          </cell>
          <cell r="V59">
            <v>21548913.078116782</v>
          </cell>
          <cell r="W59">
            <v>22087635.905069701</v>
          </cell>
          <cell r="X59">
            <v>10667267.439999999</v>
          </cell>
          <cell r="Y59">
            <v>426022.06</v>
          </cell>
          <cell r="Z59">
            <v>1581656.99</v>
          </cell>
          <cell r="AA59">
            <v>137329.91058441409</v>
          </cell>
          <cell r="AB59">
            <v>0</v>
          </cell>
          <cell r="AC59">
            <v>420731.53214791737</v>
          </cell>
          <cell r="AD59">
            <v>0</v>
          </cell>
          <cell r="AE59">
            <v>12812276.400584415</v>
          </cell>
          <cell r="AF59">
            <v>13196644.692601947</v>
          </cell>
          <cell r="AG59">
            <v>8890991.2124677543</v>
          </cell>
          <cell r="AH59">
            <v>3211649.5524677541</v>
          </cell>
          <cell r="AJ59">
            <v>5679341.6600000001</v>
          </cell>
        </row>
        <row r="60">
          <cell r="A60" t="str">
            <v>100699500A</v>
          </cell>
          <cell r="E60" t="str">
            <v>010</v>
          </cell>
          <cell r="F60" t="str">
            <v>Yes</v>
          </cell>
          <cell r="G60" t="str">
            <v>Private</v>
          </cell>
          <cell r="H60" t="str">
            <v>INTEGRIS BASS MEM BAP</v>
          </cell>
          <cell r="I60" t="str">
            <v>600 SOUTH MONROE</v>
          </cell>
          <cell r="J60" t="str">
            <v>ENID,OK 73701-</v>
          </cell>
          <cell r="K60" t="str">
            <v>OK</v>
          </cell>
          <cell r="L60" t="str">
            <v>370016</v>
          </cell>
          <cell r="M60">
            <v>42552</v>
          </cell>
          <cell r="N60">
            <v>42916</v>
          </cell>
          <cell r="O60">
            <v>0</v>
          </cell>
          <cell r="P60">
            <v>1</v>
          </cell>
          <cell r="Q60">
            <v>0.16396150015759497</v>
          </cell>
          <cell r="S60">
            <v>22304213.600000001</v>
          </cell>
          <cell r="T60">
            <v>1007774</v>
          </cell>
          <cell r="U60">
            <v>3893391.3465099516</v>
          </cell>
          <cell r="V60">
            <v>3893391.3465099516</v>
          </cell>
          <cell r="W60">
            <v>3990726.1301727006</v>
          </cell>
          <cell r="X60">
            <v>1863937.94</v>
          </cell>
          <cell r="Y60">
            <v>82664.19</v>
          </cell>
          <cell r="Z60">
            <v>199524</v>
          </cell>
          <cell r="AA60">
            <v>4299.8915380101689</v>
          </cell>
          <cell r="AB60">
            <v>0</v>
          </cell>
          <cell r="AC60">
            <v>71122.887958699575</v>
          </cell>
          <cell r="AD60">
            <v>0</v>
          </cell>
          <cell r="AE60">
            <v>2150426.0215380099</v>
          </cell>
          <cell r="AF60">
            <v>2214938.8021841501</v>
          </cell>
          <cell r="AG60">
            <v>1775787.3279885505</v>
          </cell>
          <cell r="AH60">
            <v>779901.25798855047</v>
          </cell>
          <cell r="AJ60">
            <v>995886.07000000007</v>
          </cell>
        </row>
        <row r="61">
          <cell r="A61" t="str">
            <v>100700610A</v>
          </cell>
          <cell r="E61" t="str">
            <v>010</v>
          </cell>
          <cell r="F61" t="str">
            <v>Yes</v>
          </cell>
          <cell r="G61" t="str">
            <v>Private</v>
          </cell>
          <cell r="H61" t="str">
            <v>INTEGRIS CANADIAN VALLEY HOSPITAL</v>
          </cell>
          <cell r="I61" t="str">
            <v>1201 HEALTH CENTER PARKWAY</v>
          </cell>
          <cell r="J61" t="str">
            <v>YUKON,OK 73099-</v>
          </cell>
          <cell r="K61" t="str">
            <v>OK</v>
          </cell>
          <cell r="L61" t="str">
            <v>370211</v>
          </cell>
          <cell r="M61">
            <v>42552</v>
          </cell>
          <cell r="N61">
            <v>42916</v>
          </cell>
          <cell r="O61">
            <v>0</v>
          </cell>
          <cell r="P61">
            <v>1</v>
          </cell>
          <cell r="Q61">
            <v>0.14566664171400542</v>
          </cell>
          <cell r="S61">
            <v>21022193.149999999</v>
          </cell>
          <cell r="T61">
            <v>505852.22</v>
          </cell>
          <cell r="U61">
            <v>3208071.897062466</v>
          </cell>
          <cell r="V61">
            <v>3208071.897062466</v>
          </cell>
          <cell r="W61">
            <v>3288273.6944890278</v>
          </cell>
          <cell r="X61">
            <v>1814686.44</v>
          </cell>
          <cell r="Y61">
            <v>47701.68</v>
          </cell>
          <cell r="Z61">
            <v>327462.40000000002</v>
          </cell>
          <cell r="AA61">
            <v>7648.8348692770442</v>
          </cell>
          <cell r="AB61">
            <v>0</v>
          </cell>
          <cell r="AC61">
            <v>72153.825347822887</v>
          </cell>
          <cell r="AD61">
            <v>0</v>
          </cell>
          <cell r="AE61">
            <v>2197499.3548692772</v>
          </cell>
          <cell r="AF61">
            <v>2263424.3355153557</v>
          </cell>
          <cell r="AG61">
            <v>1024849.3589736721</v>
          </cell>
          <cell r="AH61">
            <v>43269.598973672139</v>
          </cell>
          <cell r="AJ61">
            <v>981579.76</v>
          </cell>
        </row>
        <row r="62">
          <cell r="A62" t="str">
            <v>100699700A</v>
          </cell>
          <cell r="E62" t="str">
            <v>010</v>
          </cell>
          <cell r="F62" t="str">
            <v>Yes</v>
          </cell>
          <cell r="G62" t="str">
            <v>Private</v>
          </cell>
          <cell r="H62" t="str">
            <v>INTEGRIS GROVE HOSPITAL</v>
          </cell>
          <cell r="I62" t="str">
            <v>1001 E 18TH STREET</v>
          </cell>
          <cell r="J62" t="str">
            <v>GROVE,OK 74344-5304</v>
          </cell>
          <cell r="K62" t="str">
            <v>OK</v>
          </cell>
          <cell r="L62" t="str">
            <v>370113</v>
          </cell>
          <cell r="M62">
            <v>42552</v>
          </cell>
          <cell r="N62">
            <v>42916</v>
          </cell>
          <cell r="O62">
            <v>0</v>
          </cell>
          <cell r="P62">
            <v>1</v>
          </cell>
          <cell r="Q62">
            <v>0.17918793173166797</v>
          </cell>
          <cell r="S62">
            <v>13989528.02</v>
          </cell>
          <cell r="T62">
            <v>942117.96</v>
          </cell>
          <cell r="U62">
            <v>2741330.1463774606</v>
          </cell>
          <cell r="V62">
            <v>2741330.1463774606</v>
          </cell>
          <cell r="W62">
            <v>2809863.400036897</v>
          </cell>
          <cell r="X62">
            <v>1803051.1</v>
          </cell>
          <cell r="Y62">
            <v>59139.13</v>
          </cell>
          <cell r="Z62">
            <v>134789.76999999999</v>
          </cell>
          <cell r="AA62">
            <v>4238.7897373652513</v>
          </cell>
          <cell r="AB62">
            <v>0</v>
          </cell>
          <cell r="AC62">
            <v>65759.385871786275</v>
          </cell>
          <cell r="AD62">
            <v>0</v>
          </cell>
          <cell r="AE62">
            <v>2001218.7897373652</v>
          </cell>
          <cell r="AF62">
            <v>2061255.3534294863</v>
          </cell>
          <cell r="AG62">
            <v>748608.04660741077</v>
          </cell>
          <cell r="AH62">
            <v>-118087.4233925892</v>
          </cell>
          <cell r="AJ62">
            <v>866695.47</v>
          </cell>
        </row>
        <row r="63">
          <cell r="A63" t="str">
            <v>200405550A</v>
          </cell>
          <cell r="E63" t="str">
            <v>010</v>
          </cell>
          <cell r="F63" t="str">
            <v>Yes</v>
          </cell>
          <cell r="G63" t="str">
            <v>Private</v>
          </cell>
          <cell r="H63" t="str">
            <v>INTEGRIS HEALTH EDMOND, INC.</v>
          </cell>
          <cell r="I63" t="str">
            <v>4801 INTEGRIS PARKWAY</v>
          </cell>
          <cell r="J63" t="str">
            <v>EDMOND,OK 73034-8864</v>
          </cell>
          <cell r="K63" t="str">
            <v>OK</v>
          </cell>
          <cell r="L63" t="str">
            <v>370236</v>
          </cell>
          <cell r="M63">
            <v>42552</v>
          </cell>
          <cell r="N63">
            <v>42916</v>
          </cell>
          <cell r="O63">
            <v>0</v>
          </cell>
          <cell r="P63">
            <v>1</v>
          </cell>
          <cell r="Q63">
            <v>0.14082664669447043</v>
          </cell>
          <cell r="S63">
            <v>13821464.82</v>
          </cell>
          <cell r="T63">
            <v>254694.61</v>
          </cell>
          <cell r="U63">
            <v>2028339.759612208</v>
          </cell>
          <cell r="V63">
            <v>2028339.759612208</v>
          </cell>
          <cell r="W63">
            <v>2079048.2536025131</v>
          </cell>
          <cell r="X63">
            <v>1148107.6100000001</v>
          </cell>
          <cell r="Y63">
            <v>26402.28</v>
          </cell>
          <cell r="Z63">
            <v>240441.46</v>
          </cell>
          <cell r="AA63">
            <v>8572.3039691160848</v>
          </cell>
          <cell r="AB63">
            <v>0</v>
          </cell>
          <cell r="AC63">
            <v>46041.428748559912</v>
          </cell>
          <cell r="AD63">
            <v>0</v>
          </cell>
          <cell r="AE63">
            <v>1423523.6539691163</v>
          </cell>
          <cell r="AF63">
            <v>1466229.3635881897</v>
          </cell>
          <cell r="AG63">
            <v>612818.89001432341</v>
          </cell>
          <cell r="AH63">
            <v>69463.940014323452</v>
          </cell>
          <cell r="AJ63">
            <v>543354.94999999995</v>
          </cell>
        </row>
        <row r="64">
          <cell r="A64" t="str">
            <v>100699440A</v>
          </cell>
          <cell r="E64" t="str">
            <v>010</v>
          </cell>
          <cell r="F64" t="str">
            <v>Yes</v>
          </cell>
          <cell r="G64" t="str">
            <v>Private</v>
          </cell>
          <cell r="H64" t="str">
            <v>INTEGRIS MIAMI HOSPITAL</v>
          </cell>
          <cell r="I64" t="str">
            <v>200 SECOND AVE SW</v>
          </cell>
          <cell r="J64" t="str">
            <v>MIAMI,OK 74354-</v>
          </cell>
          <cell r="K64" t="str">
            <v>OK</v>
          </cell>
          <cell r="L64" t="str">
            <v>370004</v>
          </cell>
          <cell r="M64">
            <v>42552</v>
          </cell>
          <cell r="N64">
            <v>42916</v>
          </cell>
          <cell r="O64">
            <v>0</v>
          </cell>
          <cell r="P64">
            <v>1</v>
          </cell>
          <cell r="Q64">
            <v>0.19335598181470898</v>
          </cell>
          <cell r="S64">
            <v>13394129.970000001</v>
          </cell>
          <cell r="T64">
            <v>973452.24</v>
          </cell>
          <cell r="U64">
            <v>2841478.6772492384</v>
          </cell>
          <cell r="V64">
            <v>2841478.6772492384</v>
          </cell>
          <cell r="W64">
            <v>2912515.6441804692</v>
          </cell>
          <cell r="X64">
            <v>1737465.95</v>
          </cell>
          <cell r="Y64">
            <v>58552.65</v>
          </cell>
          <cell r="Z64">
            <v>123682.72</v>
          </cell>
          <cell r="AA64">
            <v>7489.6923410337849</v>
          </cell>
          <cell r="AB64">
            <v>0</v>
          </cell>
          <cell r="AC64">
            <v>63420.712731141903</v>
          </cell>
          <cell r="AD64">
            <v>0</v>
          </cell>
          <cell r="AE64">
            <v>1927191.0123410337</v>
          </cell>
          <cell r="AF64">
            <v>1985006.7427112646</v>
          </cell>
          <cell r="AG64">
            <v>927508.90146920457</v>
          </cell>
          <cell r="AH64">
            <v>21698.371469204547</v>
          </cell>
          <cell r="AJ64">
            <v>905810.53</v>
          </cell>
        </row>
        <row r="65">
          <cell r="A65" t="str">
            <v>100700200A</v>
          </cell>
          <cell r="B65" t="str">
            <v>100700200S</v>
          </cell>
          <cell r="E65" t="str">
            <v>010</v>
          </cell>
          <cell r="F65" t="str">
            <v>Yes</v>
          </cell>
          <cell r="G65" t="str">
            <v>Private</v>
          </cell>
          <cell r="H65" t="str">
            <v>INTEGRIS SOUTHWEST MEDICAL</v>
          </cell>
          <cell r="I65" t="str">
            <v>4401 S WESTERN</v>
          </cell>
          <cell r="J65" t="str">
            <v>OKLAHOMA CITY,OK 73109-</v>
          </cell>
          <cell r="K65" t="str">
            <v>OK</v>
          </cell>
          <cell r="L65" t="str">
            <v>370106</v>
          </cell>
          <cell r="M65">
            <v>42552</v>
          </cell>
          <cell r="N65">
            <v>42916</v>
          </cell>
          <cell r="O65">
            <v>0</v>
          </cell>
          <cell r="P65">
            <v>1</v>
          </cell>
          <cell r="Q65">
            <v>0.11858587863567131</v>
          </cell>
          <cell r="S65">
            <v>69521961.599999994</v>
          </cell>
          <cell r="T65">
            <v>1534409.88</v>
          </cell>
          <cell r="U65">
            <v>8666899.711837966</v>
          </cell>
          <cell r="V65">
            <v>8666899.711837966</v>
          </cell>
          <cell r="W65">
            <v>8883572.2046339158</v>
          </cell>
          <cell r="X65">
            <v>6758268.8499999996</v>
          </cell>
          <cell r="Y65">
            <v>192942.98</v>
          </cell>
          <cell r="Z65">
            <v>352360.69</v>
          </cell>
          <cell r="AA65">
            <v>17664.816561005173</v>
          </cell>
          <cell r="AB65">
            <v>0</v>
          </cell>
          <cell r="AC65">
            <v>240617.46721951023</v>
          </cell>
          <cell r="AD65">
            <v>0</v>
          </cell>
          <cell r="AE65">
            <v>7321237.3365610056</v>
          </cell>
          <cell r="AF65">
            <v>7540874.4566578362</v>
          </cell>
          <cell r="AG65">
            <v>1342697.7479760796</v>
          </cell>
          <cell r="AH65">
            <v>-2018275.8020239202</v>
          </cell>
          <cell r="AJ65">
            <v>3360973.55</v>
          </cell>
        </row>
        <row r="66">
          <cell r="A66" t="str">
            <v>100699490A</v>
          </cell>
          <cell r="E66" t="str">
            <v>010</v>
          </cell>
          <cell r="F66" t="str">
            <v>Yes</v>
          </cell>
          <cell r="G66" t="str">
            <v>Private</v>
          </cell>
          <cell r="H66" t="str">
            <v>JANE PHILLIPS EP HSP</v>
          </cell>
          <cell r="I66" t="str">
            <v>3500 E FRANK PHILLIPS BLVD</v>
          </cell>
          <cell r="J66" t="str">
            <v>BARTLESVILLE,OK 74006-</v>
          </cell>
          <cell r="K66" t="str">
            <v>OK</v>
          </cell>
          <cell r="L66" t="str">
            <v>370018</v>
          </cell>
          <cell r="M66">
            <v>42644</v>
          </cell>
          <cell r="N66">
            <v>43008</v>
          </cell>
          <cell r="O66">
            <v>0</v>
          </cell>
          <cell r="P66">
            <v>0.75</v>
          </cell>
          <cell r="Q66">
            <v>0.20838460501828246</v>
          </cell>
          <cell r="S66">
            <v>22449562</v>
          </cell>
          <cell r="T66">
            <v>1128162.83</v>
          </cell>
          <cell r="U66">
            <v>5011435.3303924864</v>
          </cell>
          <cell r="V66">
            <v>5011435.3303924864</v>
          </cell>
          <cell r="W66">
            <v>5105399.7428373452</v>
          </cell>
          <cell r="X66">
            <v>2638052.2200000002</v>
          </cell>
          <cell r="Y66">
            <v>87805.1</v>
          </cell>
          <cell r="Z66">
            <v>251057.68</v>
          </cell>
          <cell r="AA66">
            <v>14766.510212985146</v>
          </cell>
          <cell r="AB66">
            <v>0</v>
          </cell>
          <cell r="AC66">
            <v>98200.454463185408</v>
          </cell>
          <cell r="AD66">
            <v>0</v>
          </cell>
          <cell r="AE66">
            <v>2991681.5102129858</v>
          </cell>
          <cell r="AF66">
            <v>3081431.9555193754</v>
          </cell>
          <cell r="AG66">
            <v>2023967.7873179698</v>
          </cell>
          <cell r="AH66">
            <v>588757.94731796999</v>
          </cell>
          <cell r="AJ66">
            <v>1435209.8399999999</v>
          </cell>
        </row>
        <row r="67">
          <cell r="A67" t="str">
            <v>100700460A</v>
          </cell>
          <cell r="E67" t="str">
            <v>014</v>
          </cell>
          <cell r="F67" t="str">
            <v>No</v>
          </cell>
          <cell r="G67" t="str">
            <v>Private</v>
          </cell>
          <cell r="H67" t="str">
            <v>JANE PHILLIPS NOWATA</v>
          </cell>
          <cell r="I67" t="str">
            <v>237 S LOCUST STREET</v>
          </cell>
          <cell r="J67" t="str">
            <v>NOWATA,OK 74048-</v>
          </cell>
          <cell r="K67" t="str">
            <v>OK</v>
          </cell>
          <cell r="L67" t="str">
            <v>371305</v>
          </cell>
          <cell r="M67">
            <v>42644</v>
          </cell>
          <cell r="N67">
            <v>43008</v>
          </cell>
          <cell r="O67">
            <v>0</v>
          </cell>
          <cell r="P67">
            <v>0.75</v>
          </cell>
          <cell r="Q67">
            <v>0.54743109009641222</v>
          </cell>
          <cell r="S67">
            <v>1330166.42</v>
          </cell>
          <cell r="T67">
            <v>55175.93</v>
          </cell>
          <cell r="U67">
            <v>758379.47281722538</v>
          </cell>
          <cell r="V67">
            <v>758379.47281722538</v>
          </cell>
          <cell r="W67">
            <v>772599.08793254837</v>
          </cell>
          <cell r="X67">
            <v>174593.21</v>
          </cell>
          <cell r="Y67">
            <v>4136.3900000000003</v>
          </cell>
          <cell r="Z67">
            <v>1169.1500000000001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179898.75</v>
          </cell>
          <cell r="AF67">
            <v>185295.71249999999</v>
          </cell>
          <cell r="AG67">
            <v>587303.37543254835</v>
          </cell>
          <cell r="AH67">
            <v>262755.37543254835</v>
          </cell>
          <cell r="AJ67">
            <v>324548</v>
          </cell>
        </row>
        <row r="68">
          <cell r="A68" t="str">
            <v>100699420A</v>
          </cell>
          <cell r="E68" t="str">
            <v>010</v>
          </cell>
          <cell r="F68" t="str">
            <v>Yes</v>
          </cell>
          <cell r="G68" t="str">
            <v>Private</v>
          </cell>
          <cell r="H68" t="str">
            <v>KAY COUNTY OKLAHOMA HOSPITAL</v>
          </cell>
          <cell r="I68" t="str">
            <v>1900 N 14 STREET</v>
          </cell>
          <cell r="J68" t="str">
            <v>PONCA CITY,OK 74601-</v>
          </cell>
          <cell r="K68" t="str">
            <v>OK</v>
          </cell>
          <cell r="L68" t="str">
            <v>370006</v>
          </cell>
          <cell r="M68">
            <v>42522</v>
          </cell>
          <cell r="N68">
            <v>42886</v>
          </cell>
          <cell r="O68">
            <v>8.3333333333333329E-2</v>
          </cell>
          <cell r="P68">
            <v>1</v>
          </cell>
          <cell r="Q68">
            <v>0.11572111923564937</v>
          </cell>
          <cell r="S68">
            <v>23897262.620000001</v>
          </cell>
          <cell r="T68">
            <v>1535780</v>
          </cell>
          <cell r="U68">
            <v>3030312.2220080318</v>
          </cell>
          <cell r="V68">
            <v>3035867.7944150465</v>
          </cell>
          <cell r="W68">
            <v>3111764.4892754224</v>
          </cell>
          <cell r="X68">
            <v>2317984.61</v>
          </cell>
          <cell r="Y68">
            <v>62785.71</v>
          </cell>
          <cell r="Z68">
            <v>267086.71999999997</v>
          </cell>
          <cell r="AA68">
            <v>20801.537262641763</v>
          </cell>
          <cell r="AB68">
            <v>0</v>
          </cell>
          <cell r="AC68">
            <v>87172.064453659739</v>
          </cell>
          <cell r="AD68">
            <v>0</v>
          </cell>
          <cell r="AE68">
            <v>2668658.5772626419</v>
          </cell>
          <cell r="AF68">
            <v>2748718.3345805211</v>
          </cell>
          <cell r="AG68">
            <v>363046.15469490131</v>
          </cell>
          <cell r="AH68">
            <v>-841127.43530509854</v>
          </cell>
          <cell r="AJ68">
            <v>1204173.5899999999</v>
          </cell>
        </row>
        <row r="69">
          <cell r="A69" t="str">
            <v>100700440A</v>
          </cell>
          <cell r="B69" t="str">
            <v>100700440F</v>
          </cell>
          <cell r="E69" t="str">
            <v>014</v>
          </cell>
          <cell r="F69" t="str">
            <v>Yes</v>
          </cell>
          <cell r="G69" t="str">
            <v>Private</v>
          </cell>
          <cell r="H69" t="str">
            <v>MARSHALL COUNTY HMA LLC</v>
          </cell>
          <cell r="I69" t="str">
            <v>901 S 5TH AVE</v>
          </cell>
          <cell r="J69" t="str">
            <v>MADILL,OK 73446-3640</v>
          </cell>
          <cell r="K69" t="str">
            <v>OK</v>
          </cell>
          <cell r="L69" t="str">
            <v>371326</v>
          </cell>
          <cell r="M69">
            <v>42461</v>
          </cell>
          <cell r="N69">
            <v>42825</v>
          </cell>
          <cell r="O69">
            <v>0.25</v>
          </cell>
          <cell r="P69">
            <v>1</v>
          </cell>
          <cell r="Q69">
            <v>0.2092383330771965</v>
          </cell>
          <cell r="S69">
            <v>4635371.8499999996</v>
          </cell>
          <cell r="T69">
            <v>235901</v>
          </cell>
          <cell r="U69">
            <v>1019257.0110982042</v>
          </cell>
          <cell r="V69">
            <v>1024862.9246592443</v>
          </cell>
          <cell r="W69">
            <v>1050484.4977757253</v>
          </cell>
          <cell r="X69">
            <v>593495.17000000004</v>
          </cell>
          <cell r="Y69">
            <v>8753</v>
          </cell>
          <cell r="Z69">
            <v>45175.16</v>
          </cell>
          <cell r="AA69">
            <v>1144.7197058814581</v>
          </cell>
          <cell r="AB69">
            <v>0</v>
          </cell>
          <cell r="AC69">
            <v>0</v>
          </cell>
          <cell r="AD69">
            <v>0</v>
          </cell>
          <cell r="AE69">
            <v>648568.04970588151</v>
          </cell>
          <cell r="AF69">
            <v>668025.09119705798</v>
          </cell>
          <cell r="AG69">
            <v>382459.40657866735</v>
          </cell>
          <cell r="AH69">
            <v>166161.90657866735</v>
          </cell>
          <cell r="AJ69">
            <v>216297.5</v>
          </cell>
        </row>
        <row r="70">
          <cell r="A70" t="str">
            <v>100774650D</v>
          </cell>
          <cell r="E70" t="str">
            <v>014</v>
          </cell>
          <cell r="F70" t="str">
            <v>No</v>
          </cell>
          <cell r="G70" t="str">
            <v>Private</v>
          </cell>
          <cell r="H70" t="str">
            <v>MARY HURLEY HOSPITAL</v>
          </cell>
          <cell r="I70" t="str">
            <v>DBA MARY HURLEY HOSPITAL  6 N COVINGTON</v>
          </cell>
          <cell r="J70" t="str">
            <v>COALGATE,OK 74538-2002</v>
          </cell>
          <cell r="K70" t="str">
            <v>OK</v>
          </cell>
          <cell r="L70" t="str">
            <v>371319</v>
          </cell>
          <cell r="M70">
            <v>42552</v>
          </cell>
          <cell r="N70">
            <v>42916</v>
          </cell>
          <cell r="O70">
            <v>0</v>
          </cell>
          <cell r="P70">
            <v>1</v>
          </cell>
          <cell r="Q70">
            <v>0.37750938260580652</v>
          </cell>
          <cell r="S70">
            <v>403391.12</v>
          </cell>
          <cell r="T70">
            <v>57600</v>
          </cell>
          <cell r="U70">
            <v>174028.47309795927</v>
          </cell>
          <cell r="V70">
            <v>174028.47309795927</v>
          </cell>
          <cell r="W70">
            <v>178379.18492540825</v>
          </cell>
          <cell r="X70">
            <v>133481.04999999999</v>
          </cell>
          <cell r="Y70">
            <v>4231.6400000000003</v>
          </cell>
          <cell r="Z70">
            <v>10923.97</v>
          </cell>
          <cell r="AA70">
            <v>5.7239651890991192</v>
          </cell>
          <cell r="AB70">
            <v>0</v>
          </cell>
          <cell r="AC70">
            <v>0</v>
          </cell>
          <cell r="AD70">
            <v>0</v>
          </cell>
          <cell r="AE70">
            <v>148642.3839651891</v>
          </cell>
          <cell r="AF70">
            <v>153101.65548414478</v>
          </cell>
          <cell r="AG70">
            <v>25277.529441263468</v>
          </cell>
          <cell r="AH70">
            <v>-19511.470558736532</v>
          </cell>
          <cell r="AJ70">
            <v>44789</v>
          </cell>
        </row>
        <row r="71">
          <cell r="A71" t="str">
            <v>200735850A</v>
          </cell>
          <cell r="B71" t="str">
            <v>100700040A</v>
          </cell>
          <cell r="E71" t="str">
            <v>010</v>
          </cell>
          <cell r="F71" t="str">
            <v>Yes</v>
          </cell>
          <cell r="G71" t="str">
            <v>Private</v>
          </cell>
          <cell r="H71" t="str">
            <v>MAYES COUNTY HMA LLC</v>
          </cell>
          <cell r="I71" t="str">
            <v>111 NORTH BAILEY STREET</v>
          </cell>
          <cell r="J71" t="str">
            <v>PRYOR,OK 74361-4211</v>
          </cell>
          <cell r="K71" t="str">
            <v>OK</v>
          </cell>
          <cell r="L71" t="str">
            <v>370015</v>
          </cell>
          <cell r="M71">
            <v>42095</v>
          </cell>
          <cell r="N71">
            <v>42460</v>
          </cell>
          <cell r="O71">
            <v>1</v>
          </cell>
          <cell r="P71">
            <v>1</v>
          </cell>
          <cell r="Q71">
            <v>0.19602260112667644</v>
          </cell>
          <cell r="S71">
            <v>9402411.6099999994</v>
          </cell>
          <cell r="T71">
            <v>1031170.93</v>
          </cell>
          <cell r="U71">
            <v>2093385.2223853504</v>
          </cell>
          <cell r="V71">
            <v>2139439.6972778281</v>
          </cell>
          <cell r="W71">
            <v>2192925.6897097738</v>
          </cell>
          <cell r="X71">
            <v>1181526.6100000001</v>
          </cell>
          <cell r="Y71">
            <v>56534.7</v>
          </cell>
          <cell r="Z71">
            <v>95424.95</v>
          </cell>
          <cell r="AA71">
            <v>4492.5345400968172</v>
          </cell>
          <cell r="AB71">
            <v>0</v>
          </cell>
          <cell r="AC71">
            <v>48167.233824674913</v>
          </cell>
          <cell r="AD71">
            <v>0</v>
          </cell>
          <cell r="AE71">
            <v>1337978.7945400968</v>
          </cell>
          <cell r="AF71">
            <v>1378118.1583762998</v>
          </cell>
          <cell r="AG71">
            <v>814807.53133347398</v>
          </cell>
          <cell r="AH71">
            <v>814807.53133347398</v>
          </cell>
          <cell r="AJ71">
            <v>0</v>
          </cell>
        </row>
        <row r="72">
          <cell r="A72" t="str">
            <v>100700920A</v>
          </cell>
          <cell r="E72" t="str">
            <v>010</v>
          </cell>
          <cell r="F72" t="str">
            <v>Yes</v>
          </cell>
          <cell r="G72" t="str">
            <v>Private</v>
          </cell>
          <cell r="H72" t="str">
            <v>MCCURTAIN MEM HSP</v>
          </cell>
          <cell r="I72" t="str">
            <v>1301 E LINCOLN ROAD</v>
          </cell>
          <cell r="J72" t="str">
            <v>IDABEL,OK 74745-7300</v>
          </cell>
          <cell r="K72" t="str">
            <v>OK</v>
          </cell>
          <cell r="L72" t="str">
            <v>370048</v>
          </cell>
          <cell r="M72">
            <v>42552</v>
          </cell>
          <cell r="N72">
            <v>42916</v>
          </cell>
          <cell r="O72">
            <v>0</v>
          </cell>
          <cell r="P72">
            <v>1</v>
          </cell>
          <cell r="Q72">
            <v>0.5430681817882651</v>
          </cell>
          <cell r="S72">
            <v>6513186.9100000001</v>
          </cell>
          <cell r="T72">
            <v>414496.18</v>
          </cell>
          <cell r="U72">
            <v>3803731.3236024124</v>
          </cell>
          <cell r="V72">
            <v>3803731.3236024124</v>
          </cell>
          <cell r="W72">
            <v>3898824.6066924725</v>
          </cell>
          <cell r="X72">
            <v>1159554.75</v>
          </cell>
          <cell r="Y72">
            <v>48191.81</v>
          </cell>
          <cell r="Z72">
            <v>58247.86</v>
          </cell>
          <cell r="AA72">
            <v>2381.6176582885792</v>
          </cell>
          <cell r="AB72">
            <v>0</v>
          </cell>
          <cell r="AC72">
            <v>41527.063910802288</v>
          </cell>
          <cell r="AD72">
            <v>0</v>
          </cell>
          <cell r="AE72">
            <v>1268376.0376582888</v>
          </cell>
          <cell r="AF72">
            <v>1306427.3187880376</v>
          </cell>
          <cell r="AG72">
            <v>2592397.2879044348</v>
          </cell>
          <cell r="AH72">
            <v>2037717.8479044349</v>
          </cell>
          <cell r="AJ72">
            <v>554679.43999999994</v>
          </cell>
        </row>
        <row r="73">
          <cell r="A73" t="str">
            <v>100700030A</v>
          </cell>
          <cell r="E73" t="str">
            <v>010</v>
          </cell>
          <cell r="F73" t="str">
            <v>Yes</v>
          </cell>
          <cell r="G73" t="str">
            <v>Private</v>
          </cell>
          <cell r="H73" t="str">
            <v>MEMORIAL HOSPITAL</v>
          </cell>
          <cell r="I73" t="str">
            <v>1401 WEST LOCUST</v>
          </cell>
          <cell r="J73" t="str">
            <v>STILWELL,OK 74960-</v>
          </cell>
          <cell r="K73" t="str">
            <v>OK</v>
          </cell>
          <cell r="L73" t="str">
            <v>370178</v>
          </cell>
          <cell r="M73">
            <v>42552</v>
          </cell>
          <cell r="N73">
            <v>42916</v>
          </cell>
          <cell r="O73">
            <v>0</v>
          </cell>
          <cell r="P73">
            <v>1</v>
          </cell>
          <cell r="Q73">
            <v>0.26974113360836127</v>
          </cell>
          <cell r="S73">
            <v>3768468.76</v>
          </cell>
          <cell r="T73">
            <v>672674.17</v>
          </cell>
          <cell r="U73">
            <v>1224622.3858965673</v>
          </cell>
          <cell r="V73">
            <v>1224622.3858965673</v>
          </cell>
          <cell r="W73">
            <v>1255237.9455439814</v>
          </cell>
          <cell r="X73">
            <v>740051.72</v>
          </cell>
          <cell r="Y73">
            <v>46206.81</v>
          </cell>
          <cell r="Z73">
            <v>15680.13</v>
          </cell>
          <cell r="AA73">
            <v>1272.2520946925322</v>
          </cell>
          <cell r="AB73">
            <v>0</v>
          </cell>
          <cell r="AC73">
            <v>26663.457441608189</v>
          </cell>
          <cell r="AD73">
            <v>0</v>
          </cell>
          <cell r="AE73">
            <v>803210.91209469258</v>
          </cell>
          <cell r="AF73">
            <v>827307.23945753335</v>
          </cell>
          <cell r="AG73">
            <v>427930.70608644804</v>
          </cell>
          <cell r="AH73">
            <v>52463.286086448061</v>
          </cell>
          <cell r="AJ73">
            <v>375467.42</v>
          </cell>
        </row>
        <row r="74">
          <cell r="A74" t="str">
            <v>100699390A</v>
          </cell>
          <cell r="E74" t="str">
            <v>010</v>
          </cell>
          <cell r="F74" t="str">
            <v>Yes</v>
          </cell>
          <cell r="G74" t="str">
            <v>Private</v>
          </cell>
          <cell r="H74" t="str">
            <v>MERCY HEALTH CENTER</v>
          </cell>
          <cell r="I74" t="str">
            <v>4300 WEST MEMORIAL RD</v>
          </cell>
          <cell r="J74" t="str">
            <v>OKLAHOMA CITY,OK 73120-8362</v>
          </cell>
          <cell r="K74" t="str">
            <v>OK</v>
          </cell>
          <cell r="L74" t="str">
            <v>370013</v>
          </cell>
          <cell r="M74">
            <v>42552</v>
          </cell>
          <cell r="N74">
            <v>42916</v>
          </cell>
          <cell r="O74">
            <v>0</v>
          </cell>
          <cell r="P74">
            <v>1</v>
          </cell>
          <cell r="Q74">
            <v>0.18892492683719356</v>
          </cell>
          <cell r="S74">
            <v>43486522.5</v>
          </cell>
          <cell r="T74">
            <v>2958801.91</v>
          </cell>
          <cell r="U74">
            <v>8992383.5692108534</v>
          </cell>
          <cell r="V74">
            <v>8992383.5692108534</v>
          </cell>
          <cell r="W74">
            <v>9217193.1584411245</v>
          </cell>
          <cell r="X74">
            <v>5655949.1399999997</v>
          </cell>
          <cell r="Y74">
            <v>225679.32</v>
          </cell>
          <cell r="Z74">
            <v>733016.22</v>
          </cell>
          <cell r="AA74">
            <v>48060.68909176212</v>
          </cell>
          <cell r="AB74">
            <v>0</v>
          </cell>
          <cell r="AC74">
            <v>217704.05312188304</v>
          </cell>
          <cell r="AD74">
            <v>0</v>
          </cell>
          <cell r="AE74">
            <v>6662705.3690917622</v>
          </cell>
          <cell r="AF74">
            <v>6862586.5301645156</v>
          </cell>
          <cell r="AG74">
            <v>2354606.6282766089</v>
          </cell>
          <cell r="AH74">
            <v>-730046.13172339089</v>
          </cell>
          <cell r="AJ74">
            <v>3084652.76</v>
          </cell>
        </row>
        <row r="75">
          <cell r="A75" t="str">
            <v>200509290A</v>
          </cell>
          <cell r="E75" t="str">
            <v>010</v>
          </cell>
          <cell r="F75" t="str">
            <v>Yes</v>
          </cell>
          <cell r="G75" t="str">
            <v>Private</v>
          </cell>
          <cell r="H75" t="str">
            <v>MERCY HOSPITAL ADA, INC.</v>
          </cell>
          <cell r="I75" t="str">
            <v>430 NORTH MONTE VISTA</v>
          </cell>
          <cell r="J75" t="str">
            <v>ADA,OK 74820-4610</v>
          </cell>
          <cell r="K75" t="str">
            <v>OK</v>
          </cell>
          <cell r="L75" t="str">
            <v>370020</v>
          </cell>
          <cell r="M75">
            <v>42552</v>
          </cell>
          <cell r="N75">
            <v>42916</v>
          </cell>
          <cell r="O75">
            <v>0</v>
          </cell>
          <cell r="P75">
            <v>1</v>
          </cell>
          <cell r="Q75">
            <v>0.24464928561349328</v>
          </cell>
          <cell r="S75">
            <v>21576857.82</v>
          </cell>
          <cell r="T75">
            <v>1210618.83</v>
          </cell>
          <cell r="U75">
            <v>5708177.6744740689</v>
          </cell>
          <cell r="V75">
            <v>5708177.6744740689</v>
          </cell>
          <cell r="W75">
            <v>5850882.116335921</v>
          </cell>
          <cell r="X75">
            <v>3540074.46</v>
          </cell>
          <cell r="Y75">
            <v>97022.31</v>
          </cell>
          <cell r="Z75">
            <v>408825.49</v>
          </cell>
          <cell r="AA75">
            <v>11365.053065855289</v>
          </cell>
          <cell r="AB75">
            <v>0</v>
          </cell>
          <cell r="AC75">
            <v>133237.79111740994</v>
          </cell>
          <cell r="AD75">
            <v>0</v>
          </cell>
          <cell r="AE75">
            <v>4057287.3130658548</v>
          </cell>
          <cell r="AF75">
            <v>4179005.9324578308</v>
          </cell>
          <cell r="AG75">
            <v>1671876.1838780902</v>
          </cell>
          <cell r="AH75">
            <v>-112419.93612190988</v>
          </cell>
          <cell r="AJ75">
            <v>1784296.12</v>
          </cell>
        </row>
        <row r="76">
          <cell r="A76" t="str">
            <v>100262320C</v>
          </cell>
          <cell r="E76" t="str">
            <v>010</v>
          </cell>
          <cell r="F76" t="str">
            <v>Yes</v>
          </cell>
          <cell r="G76" t="str">
            <v>Private</v>
          </cell>
          <cell r="H76" t="str">
            <v>MERCY HOSPITAL ARDMORE</v>
          </cell>
          <cell r="I76" t="str">
            <v>1011 14TH AVE NORTHWEST</v>
          </cell>
          <cell r="J76" t="str">
            <v>ARDMORE,OK 73401-</v>
          </cell>
          <cell r="K76" t="str">
            <v>OK</v>
          </cell>
          <cell r="L76" t="str">
            <v>370047</v>
          </cell>
          <cell r="M76">
            <v>42552</v>
          </cell>
          <cell r="N76">
            <v>42916</v>
          </cell>
          <cell r="O76">
            <v>0</v>
          </cell>
          <cell r="P76">
            <v>1</v>
          </cell>
          <cell r="Q76">
            <v>0.19892429565226394</v>
          </cell>
          <cell r="S76">
            <v>29419368.149999999</v>
          </cell>
          <cell r="T76">
            <v>3283442.39</v>
          </cell>
          <cell r="U76">
            <v>6669759.8294016039</v>
          </cell>
          <cell r="V76">
            <v>6669759.8294016039</v>
          </cell>
          <cell r="W76">
            <v>6836503.8251366438</v>
          </cell>
          <cell r="X76">
            <v>4388787.8600000003</v>
          </cell>
          <cell r="Y76">
            <v>176172.23</v>
          </cell>
          <cell r="Z76">
            <v>428426.84</v>
          </cell>
          <cell r="AA76">
            <v>20800.465801542312</v>
          </cell>
          <cell r="AB76">
            <v>0</v>
          </cell>
          <cell r="AC76">
            <v>164376.2768826712</v>
          </cell>
          <cell r="AD76">
            <v>0</v>
          </cell>
          <cell r="AE76">
            <v>5014187.3958015433</v>
          </cell>
          <cell r="AF76">
            <v>5164613.0176755898</v>
          </cell>
          <cell r="AG76">
            <v>1671890.8074610541</v>
          </cell>
          <cell r="AH76">
            <v>-668930.9025389459</v>
          </cell>
          <cell r="AJ76">
            <v>2340821.71</v>
          </cell>
        </row>
        <row r="77">
          <cell r="A77" t="str">
            <v>200320810D</v>
          </cell>
          <cell r="E77" t="str">
            <v>010</v>
          </cell>
          <cell r="F77" t="str">
            <v>Yes</v>
          </cell>
          <cell r="G77" t="str">
            <v>Private</v>
          </cell>
          <cell r="H77" t="str">
            <v>MERCY HOSPITAL EL RENO INC</v>
          </cell>
          <cell r="I77" t="str">
            <v>2115 PARKVIEW DRIVE</v>
          </cell>
          <cell r="J77" t="str">
            <v>EL RENO,OK 73036-2109</v>
          </cell>
          <cell r="K77" t="str">
            <v>OK</v>
          </cell>
          <cell r="L77" t="str">
            <v>370011</v>
          </cell>
          <cell r="M77">
            <v>42552</v>
          </cell>
          <cell r="N77">
            <v>42916</v>
          </cell>
          <cell r="O77">
            <v>0</v>
          </cell>
          <cell r="P77">
            <v>1</v>
          </cell>
          <cell r="Q77">
            <v>0.21990963531492189</v>
          </cell>
          <cell r="S77">
            <v>4426707.8</v>
          </cell>
          <cell r="T77">
            <v>333169.49</v>
          </cell>
          <cell r="U77">
            <v>1067646.1833249142</v>
          </cell>
          <cell r="V77">
            <v>1067646.1833249142</v>
          </cell>
          <cell r="W77">
            <v>1094337.337908037</v>
          </cell>
          <cell r="X77">
            <v>574525.49</v>
          </cell>
          <cell r="Y77">
            <v>21478.62</v>
          </cell>
          <cell r="Z77">
            <v>48690.07</v>
          </cell>
          <cell r="AA77">
            <v>1823.4353134318824</v>
          </cell>
          <cell r="AB77">
            <v>0</v>
          </cell>
          <cell r="AC77">
            <v>20903.304337235557</v>
          </cell>
          <cell r="AD77">
            <v>0</v>
          </cell>
          <cell r="AE77">
            <v>646517.61531343183</v>
          </cell>
          <cell r="AF77">
            <v>665913.1437728348</v>
          </cell>
          <cell r="AG77">
            <v>428424.19413520221</v>
          </cell>
          <cell r="AH77">
            <v>137588.46413520223</v>
          </cell>
          <cell r="AJ77">
            <v>290835.73</v>
          </cell>
        </row>
        <row r="78">
          <cell r="A78" t="str">
            <v>200226190A</v>
          </cell>
          <cell r="E78" t="str">
            <v>010</v>
          </cell>
          <cell r="F78" t="str">
            <v>No</v>
          </cell>
          <cell r="G78" t="str">
            <v>Private</v>
          </cell>
          <cell r="H78" t="str">
            <v>MERCY HOSPITAL HEALDTON INC</v>
          </cell>
          <cell r="I78" t="str">
            <v>3462 HOSPITAL ROAD</v>
          </cell>
          <cell r="J78" t="str">
            <v>HEALDTON,OK 73438-6124</v>
          </cell>
          <cell r="K78" t="str">
            <v>OK</v>
          </cell>
          <cell r="L78" t="str">
            <v>371310</v>
          </cell>
          <cell r="M78">
            <v>42552</v>
          </cell>
          <cell r="N78">
            <v>42916</v>
          </cell>
          <cell r="O78">
            <v>0</v>
          </cell>
          <cell r="P78">
            <v>1</v>
          </cell>
          <cell r="Q78">
            <v>0.42706772435844803</v>
          </cell>
          <cell r="S78">
            <v>1393279.97</v>
          </cell>
          <cell r="T78">
            <v>37427</v>
          </cell>
          <cell r="U78">
            <v>611008.7699016704</v>
          </cell>
          <cell r="V78">
            <v>611008.7699016704</v>
          </cell>
          <cell r="W78">
            <v>626283.98914921214</v>
          </cell>
          <cell r="X78">
            <v>261189.92</v>
          </cell>
          <cell r="Y78">
            <v>2152.34</v>
          </cell>
          <cell r="Z78">
            <v>12562.2</v>
          </cell>
          <cell r="AA78">
            <v>226.67309548490098</v>
          </cell>
          <cell r="AB78">
            <v>0</v>
          </cell>
          <cell r="AC78">
            <v>0</v>
          </cell>
          <cell r="AD78">
            <v>0</v>
          </cell>
          <cell r="AE78">
            <v>276131.13309548493</v>
          </cell>
          <cell r="AF78">
            <v>284415.06708834949</v>
          </cell>
          <cell r="AG78">
            <v>341868.92206086265</v>
          </cell>
          <cell r="AH78">
            <v>-35810.077939137351</v>
          </cell>
          <cell r="AJ78">
            <v>377679</v>
          </cell>
        </row>
        <row r="79">
          <cell r="A79" t="str">
            <v>200521810B</v>
          </cell>
          <cell r="E79" t="str">
            <v>014</v>
          </cell>
          <cell r="F79" t="str">
            <v>No</v>
          </cell>
          <cell r="G79" t="str">
            <v>Private</v>
          </cell>
          <cell r="H79" t="str">
            <v>MERCY HOSPITAL KINGFISHER, INC</v>
          </cell>
          <cell r="I79" t="str">
            <v>1000 KINGFISHER REGIONAL DR</v>
          </cell>
          <cell r="J79" t="str">
            <v>KINGFISHER,OK 73750-0059</v>
          </cell>
          <cell r="K79" t="str">
            <v>OK</v>
          </cell>
          <cell r="L79" t="str">
            <v>371313</v>
          </cell>
          <cell r="M79">
            <v>42552</v>
          </cell>
          <cell r="N79">
            <v>42916</v>
          </cell>
          <cell r="O79">
            <v>0</v>
          </cell>
          <cell r="P79">
            <v>1</v>
          </cell>
          <cell r="Q79">
            <v>0.38076545963872149</v>
          </cell>
          <cell r="S79">
            <v>1475068.76</v>
          </cell>
          <cell r="T79">
            <v>346664.43</v>
          </cell>
          <cell r="U79">
            <v>693653.07542946434</v>
          </cell>
          <cell r="V79">
            <v>693653.07542946434</v>
          </cell>
          <cell r="W79">
            <v>710994.402315201</v>
          </cell>
          <cell r="X79">
            <v>254580.13</v>
          </cell>
          <cell r="Y79">
            <v>20115.599999999999</v>
          </cell>
          <cell r="Z79">
            <v>27583.95</v>
          </cell>
          <cell r="AA79">
            <v>2837.9297187656157</v>
          </cell>
          <cell r="AB79">
            <v>0</v>
          </cell>
          <cell r="AC79">
            <v>0</v>
          </cell>
          <cell r="AD79">
            <v>0</v>
          </cell>
          <cell r="AE79">
            <v>305117.6097187656</v>
          </cell>
          <cell r="AF79">
            <v>314271.13801032858</v>
          </cell>
          <cell r="AG79">
            <v>396723.26430487243</v>
          </cell>
          <cell r="AH79">
            <v>-53751.235695127572</v>
          </cell>
          <cell r="AJ79">
            <v>450474.5</v>
          </cell>
        </row>
        <row r="80">
          <cell r="A80" t="str">
            <v>200425410C</v>
          </cell>
          <cell r="E80" t="str">
            <v>014</v>
          </cell>
          <cell r="F80" t="str">
            <v>No</v>
          </cell>
          <cell r="G80" t="str">
            <v>Private</v>
          </cell>
          <cell r="H80" t="str">
            <v>MERCY HOSPITAL LOGAN COUNTY</v>
          </cell>
          <cell r="I80" t="str">
            <v>200 S ACADEMY RD</v>
          </cell>
          <cell r="J80" t="str">
            <v>GUTHRIE,OK 73044-8727</v>
          </cell>
          <cell r="K80" t="str">
            <v>OK</v>
          </cell>
          <cell r="L80" t="str">
            <v>371317</v>
          </cell>
          <cell r="M80">
            <v>42552</v>
          </cell>
          <cell r="N80">
            <v>42916</v>
          </cell>
          <cell r="O80">
            <v>0</v>
          </cell>
          <cell r="P80">
            <v>1</v>
          </cell>
          <cell r="Q80">
            <v>0.38875099920046369</v>
          </cell>
          <cell r="S80">
            <v>2765077.52</v>
          </cell>
          <cell r="T80">
            <v>604712.34</v>
          </cell>
          <cell r="U80">
            <v>1310009.1751705906</v>
          </cell>
          <cell r="V80">
            <v>1310009.1751705906</v>
          </cell>
          <cell r="W80">
            <v>1342759.4045498555</v>
          </cell>
          <cell r="X80">
            <v>538173.30000000005</v>
          </cell>
          <cell r="Y80">
            <v>37423.21</v>
          </cell>
          <cell r="Z80">
            <v>40729.120000000003</v>
          </cell>
          <cell r="AA80">
            <v>3972.5866531046718</v>
          </cell>
          <cell r="AB80">
            <v>0</v>
          </cell>
          <cell r="AC80">
            <v>0</v>
          </cell>
          <cell r="AD80">
            <v>0</v>
          </cell>
          <cell r="AE80">
            <v>620298.21665310464</v>
          </cell>
          <cell r="AF80">
            <v>638907.16315269785</v>
          </cell>
          <cell r="AG80">
            <v>703852.24139715766</v>
          </cell>
          <cell r="AH80">
            <v>-222760.25860284234</v>
          </cell>
          <cell r="AJ80">
            <v>926612.5</v>
          </cell>
        </row>
        <row r="81">
          <cell r="A81" t="str">
            <v>200318440B</v>
          </cell>
          <cell r="E81" t="str">
            <v>014</v>
          </cell>
          <cell r="F81" t="str">
            <v>No</v>
          </cell>
          <cell r="G81" t="str">
            <v>Private</v>
          </cell>
          <cell r="H81" t="str">
            <v>MERCY HOSPITAL TISHOMINGO</v>
          </cell>
          <cell r="I81" t="str">
            <v>1000 S BYRD ST</v>
          </cell>
          <cell r="J81" t="str">
            <v>TISHOMINGO,OK 73460-3265</v>
          </cell>
          <cell r="K81" t="str">
            <v>OK</v>
          </cell>
          <cell r="L81" t="str">
            <v>371304</v>
          </cell>
          <cell r="M81">
            <v>42552</v>
          </cell>
          <cell r="N81">
            <v>42916</v>
          </cell>
          <cell r="O81">
            <v>0</v>
          </cell>
          <cell r="P81">
            <v>1</v>
          </cell>
          <cell r="Q81">
            <v>0.51107784480426444</v>
          </cell>
          <cell r="S81">
            <v>1860890.04</v>
          </cell>
          <cell r="T81">
            <v>33196</v>
          </cell>
          <cell r="U81">
            <v>968025.41119704384</v>
          </cell>
          <cell r="V81">
            <v>968025.41119704384</v>
          </cell>
          <cell r="W81">
            <v>992226.04647696996</v>
          </cell>
          <cell r="X81">
            <v>449207.38</v>
          </cell>
          <cell r="Y81">
            <v>1692.33</v>
          </cell>
          <cell r="Z81">
            <v>21409.29</v>
          </cell>
          <cell r="AA81">
            <v>42.430674337699166</v>
          </cell>
          <cell r="AB81">
            <v>0</v>
          </cell>
          <cell r="AC81">
            <v>0</v>
          </cell>
          <cell r="AD81">
            <v>0</v>
          </cell>
          <cell r="AE81">
            <v>472351.43067433772</v>
          </cell>
          <cell r="AF81">
            <v>486521.97359456785</v>
          </cell>
          <cell r="AG81">
            <v>505704.07288240211</v>
          </cell>
          <cell r="AH81">
            <v>20193.572882402106</v>
          </cell>
          <cell r="AJ81">
            <v>485510.5</v>
          </cell>
        </row>
        <row r="82">
          <cell r="A82" t="str">
            <v>200490030A</v>
          </cell>
          <cell r="E82" t="str">
            <v>014</v>
          </cell>
          <cell r="F82" t="str">
            <v>No</v>
          </cell>
          <cell r="G82" t="str">
            <v>Private</v>
          </cell>
          <cell r="H82" t="str">
            <v>MERCY HOSPITAL WATONGA INC</v>
          </cell>
          <cell r="I82" t="str">
            <v>500 N CLARENCE NASH BLVD</v>
          </cell>
          <cell r="J82" t="str">
            <v>WATONGA,OK 73772-</v>
          </cell>
          <cell r="K82" t="str">
            <v>OK</v>
          </cell>
          <cell r="L82" t="str">
            <v>371302</v>
          </cell>
          <cell r="M82">
            <v>42552</v>
          </cell>
          <cell r="N82">
            <v>42916</v>
          </cell>
          <cell r="O82">
            <v>0</v>
          </cell>
          <cell r="P82">
            <v>1</v>
          </cell>
          <cell r="Q82">
            <v>0.3492694345372917</v>
          </cell>
          <cell r="S82">
            <v>1747211.84</v>
          </cell>
          <cell r="T82">
            <v>51608</v>
          </cell>
          <cell r="U82">
            <v>628272.78835126152</v>
          </cell>
          <cell r="V82">
            <v>628272.78835126152</v>
          </cell>
          <cell r="W82">
            <v>643979.60806004307</v>
          </cell>
          <cell r="X82">
            <v>327480.12</v>
          </cell>
          <cell r="Y82">
            <v>6536.7</v>
          </cell>
          <cell r="Z82">
            <v>20541.97</v>
          </cell>
          <cell r="AA82">
            <v>544.71778617344262</v>
          </cell>
          <cell r="AB82">
            <v>0</v>
          </cell>
          <cell r="AC82">
            <v>0</v>
          </cell>
          <cell r="AD82">
            <v>0</v>
          </cell>
          <cell r="AE82">
            <v>355103.50778617349</v>
          </cell>
          <cell r="AF82">
            <v>365756.61301975872</v>
          </cell>
          <cell r="AG82">
            <v>278222.99504028435</v>
          </cell>
          <cell r="AH82">
            <v>-87037.004959715647</v>
          </cell>
          <cell r="AJ82">
            <v>365260</v>
          </cell>
        </row>
        <row r="83">
          <cell r="A83" t="str">
            <v>100700490A</v>
          </cell>
          <cell r="E83" t="str">
            <v>010</v>
          </cell>
          <cell r="F83" t="str">
            <v>Yes</v>
          </cell>
          <cell r="G83" t="str">
            <v>Private</v>
          </cell>
          <cell r="H83" t="str">
            <v>MIDWEST REGIONAL MEDICAL</v>
          </cell>
          <cell r="I83" t="str">
            <v>2825 PARKLAWN DR</v>
          </cell>
          <cell r="J83" t="str">
            <v>MIDWEST CITY,OK 73110-</v>
          </cell>
          <cell r="K83" t="str">
            <v>OK</v>
          </cell>
          <cell r="L83" t="str">
            <v>370094</v>
          </cell>
          <cell r="M83">
            <v>42552</v>
          </cell>
          <cell r="N83">
            <v>42916</v>
          </cell>
          <cell r="O83">
            <v>0</v>
          </cell>
          <cell r="P83">
            <v>1</v>
          </cell>
          <cell r="Q83">
            <v>6.5318777369565109E-2</v>
          </cell>
          <cell r="S83">
            <v>81691981.510000005</v>
          </cell>
          <cell r="T83">
            <v>3462077.03</v>
          </cell>
          <cell r="U83">
            <v>5693747.0701909084</v>
          </cell>
          <cell r="V83">
            <v>5693747.0701909084</v>
          </cell>
          <cell r="W83">
            <v>5836090.7469456811</v>
          </cell>
          <cell r="X83">
            <v>3563189.26</v>
          </cell>
          <cell r="Y83">
            <v>122796.65</v>
          </cell>
          <cell r="Z83">
            <v>248621.74</v>
          </cell>
          <cell r="AA83">
            <v>26515.847079856067</v>
          </cell>
          <cell r="AB83">
            <v>0</v>
          </cell>
          <cell r="AC83">
            <v>131588.07830173374</v>
          </cell>
          <cell r="AD83">
            <v>0</v>
          </cell>
          <cell r="AE83">
            <v>3961123.4970798553</v>
          </cell>
          <cell r="AF83">
            <v>4079957.201992251</v>
          </cell>
          <cell r="AG83">
            <v>1756133.5449534301</v>
          </cell>
          <cell r="AH83">
            <v>-100468.43504656991</v>
          </cell>
          <cell r="AJ83">
            <v>1856601.98</v>
          </cell>
        </row>
        <row r="84">
          <cell r="A84" t="str">
            <v>100699360A</v>
          </cell>
          <cell r="E84" t="str">
            <v>010</v>
          </cell>
          <cell r="F84" t="str">
            <v>Yes</v>
          </cell>
          <cell r="G84" t="str">
            <v>Private</v>
          </cell>
          <cell r="H84" t="str">
            <v>NEWMAN MEMORIAL HSP</v>
          </cell>
          <cell r="I84" t="str">
            <v>905 S MAIN</v>
          </cell>
          <cell r="J84" t="str">
            <v>SHATTUCK,OK 73858-</v>
          </cell>
          <cell r="K84" t="str">
            <v>OK</v>
          </cell>
          <cell r="L84" t="str">
            <v>370007</v>
          </cell>
          <cell r="M84">
            <v>42370</v>
          </cell>
          <cell r="N84">
            <v>42487</v>
          </cell>
          <cell r="O84">
            <v>0.5</v>
          </cell>
          <cell r="P84">
            <v>1</v>
          </cell>
          <cell r="Q84">
            <v>0.4664370192792443</v>
          </cell>
          <cell r="S84">
            <v>128950.16</v>
          </cell>
          <cell r="T84">
            <v>7533.35</v>
          </cell>
          <cell r="U84">
            <v>63660.961585168938</v>
          </cell>
          <cell r="V84">
            <v>64361.232162605796</v>
          </cell>
          <cell r="W84">
            <v>65970.26296667094</v>
          </cell>
          <cell r="X84">
            <v>18788.22</v>
          </cell>
          <cell r="Y84">
            <v>399.15</v>
          </cell>
          <cell r="Z84">
            <v>1079.4000000000001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20266.770000000004</v>
          </cell>
          <cell r="AF84">
            <v>20874.773100000006</v>
          </cell>
          <cell r="AG84">
            <v>45095.489866670934</v>
          </cell>
          <cell r="AH84">
            <v>-20339.510133329066</v>
          </cell>
          <cell r="AJ84">
            <v>65435</v>
          </cell>
        </row>
        <row r="85">
          <cell r="A85" t="str">
            <v>200035670C</v>
          </cell>
          <cell r="E85" t="str">
            <v>010</v>
          </cell>
          <cell r="F85" t="str">
            <v>Yes</v>
          </cell>
          <cell r="G85" t="str">
            <v>Private</v>
          </cell>
          <cell r="H85" t="str">
            <v>NORTHWEST SURGICAL HOSPITAL</v>
          </cell>
          <cell r="I85" t="str">
            <v>9204 N MAY AVE</v>
          </cell>
          <cell r="J85" t="str">
            <v>OKLAHOMA CITY,OK 73120-4419</v>
          </cell>
          <cell r="K85" t="str">
            <v>OK</v>
          </cell>
          <cell r="L85" t="str">
            <v>370192</v>
          </cell>
          <cell r="M85">
            <v>42736</v>
          </cell>
          <cell r="N85">
            <v>43100</v>
          </cell>
          <cell r="O85">
            <v>0</v>
          </cell>
          <cell r="P85">
            <v>0.5</v>
          </cell>
          <cell r="Q85">
            <v>0.17820937109137266</v>
          </cell>
          <cell r="S85">
            <v>2050656.63</v>
          </cell>
          <cell r="T85">
            <v>127930.4</v>
          </cell>
          <cell r="U85">
            <v>388244.62448412139</v>
          </cell>
          <cell r="V85">
            <v>388244.62448412139</v>
          </cell>
          <cell r="W85">
            <v>393097.6822901729</v>
          </cell>
          <cell r="X85">
            <v>256995.27</v>
          </cell>
          <cell r="Y85">
            <v>5976.26</v>
          </cell>
          <cell r="Z85">
            <v>65022.54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327994.06999999995</v>
          </cell>
          <cell r="AF85">
            <v>337833.89209999994</v>
          </cell>
          <cell r="AG85">
            <v>55263.790190172964</v>
          </cell>
          <cell r="AH85">
            <v>55263.790190172964</v>
          </cell>
          <cell r="AJ85">
            <v>0</v>
          </cell>
        </row>
        <row r="86">
          <cell r="A86" t="str">
            <v>200280620A</v>
          </cell>
          <cell r="E86" t="str">
            <v>010</v>
          </cell>
          <cell r="F86" t="str">
            <v>Yes</v>
          </cell>
          <cell r="G86" t="str">
            <v>Private</v>
          </cell>
          <cell r="H86" t="str">
            <v>OKLAHOMA HEART HOSPITAL</v>
          </cell>
          <cell r="I86" t="str">
            <v>5200 EAST I-240 SERVICE RD</v>
          </cell>
          <cell r="J86" t="str">
            <v>OKLAHOMA CITY,OK 73135-2610</v>
          </cell>
          <cell r="K86" t="str">
            <v>OK</v>
          </cell>
          <cell r="L86" t="str">
            <v>370234</v>
          </cell>
          <cell r="M86">
            <v>42736</v>
          </cell>
          <cell r="N86">
            <v>43100</v>
          </cell>
          <cell r="O86">
            <v>0</v>
          </cell>
          <cell r="P86">
            <v>0.5</v>
          </cell>
          <cell r="Q86">
            <v>0.18327501703190066</v>
          </cell>
          <cell r="S86">
            <v>11484970.83</v>
          </cell>
          <cell r="T86">
            <v>407506.25</v>
          </cell>
          <cell r="U86">
            <v>2179593.9393884884</v>
          </cell>
          <cell r="V86">
            <v>2179593.9393884884</v>
          </cell>
          <cell r="W86">
            <v>2206838.8636308447</v>
          </cell>
          <cell r="X86">
            <v>1132851.56</v>
          </cell>
          <cell r="Y86">
            <v>54898.86</v>
          </cell>
          <cell r="Z86">
            <v>39231.379999999997</v>
          </cell>
          <cell r="AA86">
            <v>5602.5641651347314</v>
          </cell>
          <cell r="AB86">
            <v>0</v>
          </cell>
          <cell r="AC86">
            <v>0</v>
          </cell>
          <cell r="AD86">
            <v>0</v>
          </cell>
          <cell r="AE86">
            <v>1232584.3641651347</v>
          </cell>
          <cell r="AF86">
            <v>1269561.8950900887</v>
          </cell>
          <cell r="AG86">
            <v>937276.96854075603</v>
          </cell>
          <cell r="AH86">
            <v>937276.96854075603</v>
          </cell>
          <cell r="AJ86">
            <v>0</v>
          </cell>
        </row>
        <row r="87">
          <cell r="A87" t="str">
            <v>200242900A</v>
          </cell>
          <cell r="E87" t="str">
            <v>010</v>
          </cell>
          <cell r="F87" t="str">
            <v>Yes</v>
          </cell>
          <cell r="G87" t="str">
            <v>Private</v>
          </cell>
          <cell r="H87" t="str">
            <v>OKLAHOMA STATE UNIVERSITY MEDICAL CENTER</v>
          </cell>
          <cell r="I87" t="str">
            <v>744 W 9TH ST</v>
          </cell>
          <cell r="J87" t="str">
            <v>TULSA,OK 74127-</v>
          </cell>
          <cell r="K87" t="str">
            <v>OK</v>
          </cell>
          <cell r="L87" t="str">
            <v>370078</v>
          </cell>
          <cell r="M87">
            <v>42552</v>
          </cell>
          <cell r="N87">
            <v>42916</v>
          </cell>
          <cell r="O87">
            <v>0</v>
          </cell>
          <cell r="P87">
            <v>1</v>
          </cell>
          <cell r="Q87">
            <v>0.19701213277624197</v>
          </cell>
          <cell r="S87">
            <v>34557056.710000001</v>
          </cell>
          <cell r="T87">
            <v>2569402.89</v>
          </cell>
          <cell r="U87">
            <v>7494041.8644259628</v>
          </cell>
          <cell r="V87">
            <v>7494041.8644259628</v>
          </cell>
          <cell r="W87">
            <v>7681392.9110366115</v>
          </cell>
          <cell r="X87">
            <v>5035835.9000000004</v>
          </cell>
          <cell r="Y87">
            <v>172314.02</v>
          </cell>
          <cell r="Z87">
            <v>220219.69</v>
          </cell>
          <cell r="AA87">
            <v>9107.43971534308</v>
          </cell>
          <cell r="AB87">
            <v>0</v>
          </cell>
          <cell r="AC87">
            <v>179678.87619897869</v>
          </cell>
          <cell r="AD87">
            <v>0</v>
          </cell>
          <cell r="AE87">
            <v>5437477.0497153439</v>
          </cell>
          <cell r="AF87">
            <v>5600601.3612068044</v>
          </cell>
          <cell r="AG87">
            <v>2080791.5498298071</v>
          </cell>
          <cell r="AH87">
            <v>-365826.75017019268</v>
          </cell>
          <cell r="AJ87">
            <v>2446618.2999999998</v>
          </cell>
        </row>
        <row r="88">
          <cell r="A88" t="str">
            <v>100689210U</v>
          </cell>
          <cell r="E88" t="str">
            <v>010</v>
          </cell>
          <cell r="F88" t="str">
            <v>Yes</v>
          </cell>
          <cell r="G88" t="str">
            <v>Private</v>
          </cell>
          <cell r="H88" t="str">
            <v>OU MEDICAL CENTER</v>
          </cell>
          <cell r="I88" t="str">
            <v>940 NE 13 ST</v>
          </cell>
          <cell r="J88" t="str">
            <v>OKLAHOMA CITY,OK 73104-</v>
          </cell>
          <cell r="K88" t="str">
            <v>OK</v>
          </cell>
          <cell r="L88" t="str">
            <v>370093</v>
          </cell>
          <cell r="M88">
            <v>42614</v>
          </cell>
          <cell r="N88">
            <v>42978</v>
          </cell>
          <cell r="O88">
            <v>0</v>
          </cell>
          <cell r="P88">
            <v>0.83333333333333337</v>
          </cell>
          <cell r="Q88">
            <v>0.10026748954244534</v>
          </cell>
          <cell r="S88">
            <v>311295876.13</v>
          </cell>
          <cell r="T88">
            <v>35720048.100000001</v>
          </cell>
          <cell r="U88">
            <v>34794429.865974993</v>
          </cell>
          <cell r="V88">
            <v>34794429.865974993</v>
          </cell>
          <cell r="W88">
            <v>35519313.821516141</v>
          </cell>
          <cell r="X88">
            <v>20581923.699999999</v>
          </cell>
          <cell r="Y88">
            <v>1570105.31</v>
          </cell>
          <cell r="Z88">
            <v>2785235.75</v>
          </cell>
          <cell r="AA88">
            <v>381497.19550572964</v>
          </cell>
          <cell r="AB88">
            <v>10587914</v>
          </cell>
          <cell r="AC88">
            <v>0</v>
          </cell>
          <cell r="AD88">
            <v>142.74</v>
          </cell>
          <cell r="AE88">
            <v>25318904.695505727</v>
          </cell>
          <cell r="AF88">
            <v>36984023.256370895</v>
          </cell>
          <cell r="AG88">
            <v>0</v>
          </cell>
          <cell r="AH88">
            <v>0</v>
          </cell>
          <cell r="AJ88">
            <v>0</v>
          </cell>
        </row>
        <row r="89">
          <cell r="A89" t="str">
            <v>200231400B</v>
          </cell>
          <cell r="E89" t="str">
            <v>014</v>
          </cell>
          <cell r="F89" t="str">
            <v>No</v>
          </cell>
          <cell r="G89" t="str">
            <v>Private</v>
          </cell>
          <cell r="H89" t="str">
            <v>PRAGUE COMMUNITY HOSPITAL</v>
          </cell>
          <cell r="I89" t="str">
            <v>1322 KLABZUBA AVE</v>
          </cell>
          <cell r="J89" t="str">
            <v>PRAGUE,OK 74864-1090</v>
          </cell>
          <cell r="K89" t="str">
            <v>OK</v>
          </cell>
          <cell r="L89" t="str">
            <v>371301</v>
          </cell>
          <cell r="M89">
            <v>42644</v>
          </cell>
          <cell r="N89">
            <v>43008</v>
          </cell>
          <cell r="O89">
            <v>0</v>
          </cell>
          <cell r="P89">
            <v>0.75</v>
          </cell>
          <cell r="Q89">
            <v>0.37652979273350479</v>
          </cell>
          <cell r="S89">
            <v>1154077.57</v>
          </cell>
          <cell r="T89">
            <v>175242</v>
          </cell>
          <cell r="U89">
            <v>500528.42216869176</v>
          </cell>
          <cell r="V89">
            <v>500528.42216869176</v>
          </cell>
          <cell r="W89">
            <v>509913.33008435473</v>
          </cell>
          <cell r="X89">
            <v>168706.89</v>
          </cell>
          <cell r="Y89">
            <v>12266.96</v>
          </cell>
          <cell r="Z89">
            <v>18726.2</v>
          </cell>
          <cell r="AA89">
            <v>2919.7396440056868</v>
          </cell>
          <cell r="AB89">
            <v>0</v>
          </cell>
          <cell r="AC89">
            <v>0</v>
          </cell>
          <cell r="AD89">
            <v>0</v>
          </cell>
          <cell r="AE89">
            <v>202619.78964400571</v>
          </cell>
          <cell r="AF89">
            <v>208698.38333332588</v>
          </cell>
          <cell r="AG89">
            <v>301214.94675102888</v>
          </cell>
          <cell r="AH89">
            <v>-84579.053248971119</v>
          </cell>
          <cell r="AJ89">
            <v>385794</v>
          </cell>
        </row>
        <row r="90">
          <cell r="A90" t="str">
            <v>200740630B</v>
          </cell>
          <cell r="B90" t="str">
            <v>100699750A</v>
          </cell>
          <cell r="E90" t="str">
            <v>014</v>
          </cell>
          <cell r="F90" t="str">
            <v>No</v>
          </cell>
          <cell r="G90" t="str">
            <v>Private</v>
          </cell>
          <cell r="H90" t="str">
            <v>QUARTZ MOUNTAIN MEDICAL CENTER</v>
          </cell>
          <cell r="I90" t="str">
            <v>ONE WICKERSHAM DRIVE</v>
          </cell>
          <cell r="J90" t="str">
            <v>MANGUM,OK 73554-</v>
          </cell>
          <cell r="K90" t="str">
            <v>OK</v>
          </cell>
          <cell r="L90" t="str">
            <v>371330</v>
          </cell>
          <cell r="M90">
            <v>42736</v>
          </cell>
          <cell r="N90">
            <v>43100</v>
          </cell>
          <cell r="O90">
            <v>0</v>
          </cell>
          <cell r="P90">
            <v>0.5</v>
          </cell>
          <cell r="Q90">
            <v>0.3125040091448803</v>
          </cell>
          <cell r="S90">
            <v>2130237.4299999997</v>
          </cell>
          <cell r="T90">
            <v>139064.5</v>
          </cell>
          <cell r="U90">
            <v>709165.95108521439</v>
          </cell>
          <cell r="V90">
            <v>709165.95108521439</v>
          </cell>
          <cell r="W90">
            <v>718030.52547377953</v>
          </cell>
          <cell r="X90">
            <v>208977.85</v>
          </cell>
          <cell r="Y90">
            <v>6512.5199999999995</v>
          </cell>
          <cell r="Z90">
            <v>19393.900000000001</v>
          </cell>
          <cell r="AA90">
            <v>5765.9528911899597</v>
          </cell>
          <cell r="AB90">
            <v>0</v>
          </cell>
          <cell r="AC90">
            <v>0</v>
          </cell>
          <cell r="AD90">
            <v>0</v>
          </cell>
          <cell r="AE90">
            <v>240650.22289118994</v>
          </cell>
          <cell r="AF90">
            <v>247869.72957792564</v>
          </cell>
          <cell r="AG90">
            <v>470160.79589585389</v>
          </cell>
          <cell r="AH90">
            <v>139237.79589585389</v>
          </cell>
          <cell r="AJ90">
            <v>330923</v>
          </cell>
        </row>
        <row r="91">
          <cell r="A91" t="str">
            <v>100699570A</v>
          </cell>
          <cell r="E91" t="str">
            <v>010</v>
          </cell>
          <cell r="F91" t="str">
            <v>Yes</v>
          </cell>
          <cell r="G91" t="str">
            <v>Private</v>
          </cell>
          <cell r="H91" t="str">
            <v>SAINT FRANCIS HOSPITAL</v>
          </cell>
          <cell r="I91" t="str">
            <v>6161 S YALE</v>
          </cell>
          <cell r="J91" t="str">
            <v>TULSA,OK 74136-0001</v>
          </cell>
          <cell r="K91" t="str">
            <v>OK</v>
          </cell>
          <cell r="L91" t="str">
            <v>370091</v>
          </cell>
          <cell r="M91">
            <v>42552</v>
          </cell>
          <cell r="N91">
            <v>42916</v>
          </cell>
          <cell r="O91">
            <v>0</v>
          </cell>
          <cell r="P91">
            <v>1</v>
          </cell>
          <cell r="Q91">
            <v>0.16534153305320334</v>
          </cell>
          <cell r="S91">
            <v>134856947.46000001</v>
          </cell>
          <cell r="T91">
            <v>10189943.5</v>
          </cell>
          <cell r="U91">
            <v>24703622.194292672</v>
          </cell>
          <cell r="V91">
            <v>24703622.194292672</v>
          </cell>
          <cell r="W91">
            <v>25321212.749149989</v>
          </cell>
          <cell r="X91">
            <v>19299655.98</v>
          </cell>
          <cell r="Y91">
            <v>848053.02</v>
          </cell>
          <cell r="Z91">
            <v>1246703.19</v>
          </cell>
          <cell r="AA91">
            <v>116705.41699096997</v>
          </cell>
          <cell r="AB91">
            <v>59707.959999999992</v>
          </cell>
          <cell r="AC91">
            <v>711474.67272356979</v>
          </cell>
          <cell r="AD91">
            <v>59707.959999999992</v>
          </cell>
          <cell r="AE91">
            <v>21570825.566990972</v>
          </cell>
          <cell r="AF91">
            <v>22279449.532800701</v>
          </cell>
          <cell r="AG91">
            <v>3041763.2163492888</v>
          </cell>
          <cell r="AH91">
            <v>-5823977.373650711</v>
          </cell>
          <cell r="AJ91">
            <v>8865740.5899999999</v>
          </cell>
        </row>
        <row r="92">
          <cell r="A92" t="str">
            <v>200700900A</v>
          </cell>
          <cell r="B92" t="str">
            <v>100700630A</v>
          </cell>
          <cell r="C92" t="str">
            <v>100700630H</v>
          </cell>
          <cell r="E92" t="str">
            <v>010</v>
          </cell>
          <cell r="F92" t="str">
            <v>Yes</v>
          </cell>
          <cell r="G92" t="str">
            <v>Private</v>
          </cell>
          <cell r="H92" t="str">
            <v>SAINT FRANCIS HOSPITAL MUSKOGEE INC</v>
          </cell>
          <cell r="I92" t="str">
            <v>300 ROCKEFELLER DRIVE</v>
          </cell>
          <cell r="J92" t="str">
            <v>MUSKOGEE,OK 74401-5075</v>
          </cell>
          <cell r="K92" t="str">
            <v>OK</v>
          </cell>
          <cell r="L92" t="str">
            <v>370025</v>
          </cell>
          <cell r="M92">
            <v>42826</v>
          </cell>
          <cell r="N92">
            <v>42916</v>
          </cell>
          <cell r="P92">
            <v>0.25</v>
          </cell>
          <cell r="Q92">
            <v>0.20563052509101476</v>
          </cell>
          <cell r="S92">
            <v>45394886.050000004</v>
          </cell>
          <cell r="T92">
            <v>3601078.43</v>
          </cell>
          <cell r="U92">
            <v>10305627.727141</v>
          </cell>
          <cell r="V92">
            <v>10305627.727141</v>
          </cell>
          <cell r="W92">
            <v>10370037.900435632</v>
          </cell>
          <cell r="X92">
            <v>5999115.4000000004</v>
          </cell>
          <cell r="Y92">
            <v>189726.96</v>
          </cell>
          <cell r="Z92">
            <v>390638.02</v>
          </cell>
          <cell r="AA92">
            <v>43568.72083718935</v>
          </cell>
          <cell r="AB92">
            <v>0</v>
          </cell>
          <cell r="AC92">
            <v>230561.82377789202</v>
          </cell>
          <cell r="AD92">
            <v>0</v>
          </cell>
          <cell r="AE92">
            <v>6623049.1008371897</v>
          </cell>
          <cell r="AF92">
            <v>6821740.5738623058</v>
          </cell>
          <cell r="AG92">
            <v>3548297.3265733263</v>
          </cell>
          <cell r="AH92">
            <v>1261690.4665733259</v>
          </cell>
          <cell r="AJ92">
            <v>2286606.8600000003</v>
          </cell>
        </row>
        <row r="93">
          <cell r="A93" t="str">
            <v>100700450A</v>
          </cell>
          <cell r="E93" t="str">
            <v>014</v>
          </cell>
          <cell r="F93" t="str">
            <v>Yes</v>
          </cell>
          <cell r="G93" t="str">
            <v>Private</v>
          </cell>
          <cell r="H93" t="str">
            <v>SEILING MUNICIPAL HOSPITAL</v>
          </cell>
          <cell r="I93" t="str">
            <v>NE HWY 60</v>
          </cell>
          <cell r="J93" t="str">
            <v>SEILING,OK 73663-</v>
          </cell>
          <cell r="K93" t="str">
            <v>OK</v>
          </cell>
          <cell r="L93" t="str">
            <v>371332</v>
          </cell>
          <cell r="M93">
            <v>42552</v>
          </cell>
          <cell r="N93">
            <v>42916</v>
          </cell>
          <cell r="O93">
            <v>0</v>
          </cell>
          <cell r="P93">
            <v>1</v>
          </cell>
          <cell r="Q93">
            <v>0.64321287224572199</v>
          </cell>
          <cell r="S93">
            <v>257022.5</v>
          </cell>
          <cell r="T93">
            <v>51416.5</v>
          </cell>
          <cell r="U93">
            <v>198391.93510259825</v>
          </cell>
          <cell r="V93">
            <v>198391.93510259825</v>
          </cell>
          <cell r="W93">
            <v>203351.73348016321</v>
          </cell>
          <cell r="X93">
            <v>49872.78</v>
          </cell>
          <cell r="Y93">
            <v>2457.14</v>
          </cell>
          <cell r="Z93">
            <v>309.29000000000002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52639.21</v>
          </cell>
          <cell r="AF93">
            <v>54218.386299999998</v>
          </cell>
          <cell r="AG93">
            <v>149133.3471801632</v>
          </cell>
          <cell r="AH93">
            <v>47398.847180163197</v>
          </cell>
          <cell r="AJ93">
            <v>101734.5</v>
          </cell>
        </row>
        <row r="94">
          <cell r="A94" t="str">
            <v>200196450C</v>
          </cell>
          <cell r="E94" t="str">
            <v>010</v>
          </cell>
          <cell r="F94" t="str">
            <v>Yes</v>
          </cell>
          <cell r="G94" t="str">
            <v>Private</v>
          </cell>
          <cell r="H94" t="str">
            <v>SEMINOLE HMA LLC</v>
          </cell>
          <cell r="I94" t="str">
            <v>2401 WRANGLER BLVD</v>
          </cell>
          <cell r="J94" t="str">
            <v>SEMINOLE,OK 74868-1917</v>
          </cell>
          <cell r="K94" t="str">
            <v>OK</v>
          </cell>
          <cell r="L94" t="str">
            <v>370229</v>
          </cell>
          <cell r="M94">
            <v>42461</v>
          </cell>
          <cell r="N94">
            <v>42825</v>
          </cell>
          <cell r="O94">
            <v>0.25</v>
          </cell>
          <cell r="P94">
            <v>1</v>
          </cell>
          <cell r="Q94">
            <v>0.17291161929681026</v>
          </cell>
          <cell r="S94">
            <v>8586054.3599999994</v>
          </cell>
          <cell r="T94">
            <v>659286.80000000005</v>
          </cell>
          <cell r="U94">
            <v>1644399.5612655384</v>
          </cell>
          <cell r="V94">
            <v>1653443.7588524988</v>
          </cell>
          <cell r="W94">
            <v>1694779.8528238114</v>
          </cell>
          <cell r="X94">
            <v>1267721.68</v>
          </cell>
          <cell r="Y94">
            <v>40189.32</v>
          </cell>
          <cell r="Z94">
            <v>71762.14</v>
          </cell>
          <cell r="AA94">
            <v>3593.7742294904347</v>
          </cell>
          <cell r="AB94">
            <v>0</v>
          </cell>
          <cell r="AC94">
            <v>45772.650338488245</v>
          </cell>
          <cell r="AD94">
            <v>0</v>
          </cell>
          <cell r="AE94">
            <v>1383266.9142294903</v>
          </cell>
          <cell r="AF94">
            <v>1424764.9216563751</v>
          </cell>
          <cell r="AG94">
            <v>270014.9311674363</v>
          </cell>
          <cell r="AH94">
            <v>-311779.60883256374</v>
          </cell>
          <cell r="AJ94">
            <v>581794.54</v>
          </cell>
        </row>
        <row r="95">
          <cell r="A95" t="str">
            <v>100697950B</v>
          </cell>
          <cell r="B95" t="str">
            <v>100697950I</v>
          </cell>
          <cell r="C95" t="str">
            <v>100697950F</v>
          </cell>
          <cell r="E95" t="str">
            <v>010</v>
          </cell>
          <cell r="F95" t="str">
            <v>Yes</v>
          </cell>
          <cell r="G95" t="str">
            <v>Private</v>
          </cell>
          <cell r="H95" t="str">
            <v>SOUTHWESTERN MEDICAL CENTER</v>
          </cell>
          <cell r="I95" t="str">
            <v>5602 SW LEE BLVD</v>
          </cell>
          <cell r="J95" t="str">
            <v>LAWTON,OK 73505-9635</v>
          </cell>
          <cell r="K95" t="str">
            <v>OK</v>
          </cell>
          <cell r="L95" t="str">
            <v>370097</v>
          </cell>
          <cell r="M95">
            <v>42675</v>
          </cell>
          <cell r="N95">
            <v>43039</v>
          </cell>
          <cell r="O95">
            <v>0</v>
          </cell>
          <cell r="P95">
            <v>0.66666666666666663</v>
          </cell>
          <cell r="Q95">
            <v>0.12460571659786503</v>
          </cell>
          <cell r="S95">
            <v>22734925.609999999</v>
          </cell>
          <cell r="T95">
            <v>1682141.71</v>
          </cell>
          <cell r="U95">
            <v>3123469.3829176174</v>
          </cell>
          <cell r="V95">
            <v>3123469.3829176174</v>
          </cell>
          <cell r="W95">
            <v>3175527.2059662445</v>
          </cell>
          <cell r="X95">
            <v>2157175.41</v>
          </cell>
          <cell r="Y95">
            <v>57419.37</v>
          </cell>
          <cell r="Z95">
            <v>255054.51</v>
          </cell>
          <cell r="AA95">
            <v>12666.963855620164</v>
          </cell>
          <cell r="AB95">
            <v>0</v>
          </cell>
          <cell r="AC95">
            <v>80963.212290705866</v>
          </cell>
          <cell r="AD95">
            <v>0</v>
          </cell>
          <cell r="AE95">
            <v>2482316.25385562</v>
          </cell>
          <cell r="AF95">
            <v>2556785.7414712887</v>
          </cell>
          <cell r="AG95">
            <v>618741.46449495573</v>
          </cell>
          <cell r="AH95">
            <v>-711966.8155050443</v>
          </cell>
          <cell r="AJ95">
            <v>1330708.28</v>
          </cell>
        </row>
        <row r="96">
          <cell r="A96" t="str">
            <v>100699540A</v>
          </cell>
          <cell r="B96" t="str">
            <v>100699540T</v>
          </cell>
          <cell r="C96" t="str">
            <v>100699540H</v>
          </cell>
          <cell r="E96" t="str">
            <v>010</v>
          </cell>
          <cell r="F96" t="str">
            <v>Yes</v>
          </cell>
          <cell r="G96" t="str">
            <v>Private</v>
          </cell>
          <cell r="H96" t="str">
            <v>ST ANTHONY HSP</v>
          </cell>
          <cell r="I96" t="str">
            <v>1000 N LEE AVE</v>
          </cell>
          <cell r="J96" t="str">
            <v>OKLAHOMA CITY,OK 73102-1036</v>
          </cell>
          <cell r="K96" t="str">
            <v>OK</v>
          </cell>
          <cell r="L96" t="str">
            <v>370037</v>
          </cell>
          <cell r="M96">
            <v>42736</v>
          </cell>
          <cell r="N96">
            <v>43100</v>
          </cell>
          <cell r="O96">
            <v>0</v>
          </cell>
          <cell r="P96">
            <v>0.5</v>
          </cell>
          <cell r="Q96">
            <v>0.13749739409171141</v>
          </cell>
          <cell r="S96">
            <v>119832131.58000001</v>
          </cell>
          <cell r="T96">
            <v>4947611.99</v>
          </cell>
          <cell r="U96">
            <v>17559747.194035847</v>
          </cell>
          <cell r="V96">
            <v>17559747.194035847</v>
          </cell>
          <cell r="W96">
            <v>17779244.033961296</v>
          </cell>
          <cell r="X96">
            <v>10951933.720000001</v>
          </cell>
          <cell r="Y96">
            <v>202701.93</v>
          </cell>
          <cell r="Z96">
            <v>872703.29</v>
          </cell>
          <cell r="AA96">
            <v>185919.10295597769</v>
          </cell>
          <cell r="AB96">
            <v>0</v>
          </cell>
          <cell r="AC96">
            <v>402857.61772886361</v>
          </cell>
          <cell r="AD96">
            <v>0</v>
          </cell>
          <cell r="AE96">
            <v>12213258.04295598</v>
          </cell>
          <cell r="AF96">
            <v>12579655.78424466</v>
          </cell>
          <cell r="AG96">
            <v>5199588.2497166358</v>
          </cell>
          <cell r="AH96">
            <v>9516.8797166356817</v>
          </cell>
          <cell r="AJ96">
            <v>5190071.37</v>
          </cell>
        </row>
        <row r="97">
          <cell r="A97" t="str">
            <v>200310990A</v>
          </cell>
          <cell r="E97" t="str">
            <v>010</v>
          </cell>
          <cell r="F97" t="str">
            <v>Yes</v>
          </cell>
          <cell r="G97" t="str">
            <v>Private</v>
          </cell>
          <cell r="H97" t="str">
            <v>ST JOHN BROKEN ARROW, INC</v>
          </cell>
          <cell r="I97" t="str">
            <v>1000 W BOISE CIRCLE</v>
          </cell>
          <cell r="J97" t="str">
            <v>BROKEN ARROW,OK 74012-4900</v>
          </cell>
          <cell r="K97" t="str">
            <v>OK</v>
          </cell>
          <cell r="L97" t="str">
            <v>370235</v>
          </cell>
          <cell r="M97">
            <v>42370</v>
          </cell>
          <cell r="N97">
            <v>42735</v>
          </cell>
          <cell r="O97">
            <v>0.5</v>
          </cell>
          <cell r="P97">
            <v>1</v>
          </cell>
          <cell r="Q97">
            <v>0.20181344220197073</v>
          </cell>
          <cell r="S97">
            <v>14180019.970000001</v>
          </cell>
          <cell r="T97">
            <v>418128.76</v>
          </cell>
          <cell r="U97">
            <v>3016271.6889594649</v>
          </cell>
          <cell r="V97">
            <v>3049450.6775380191</v>
          </cell>
          <cell r="W97">
            <v>3125686.9444764694</v>
          </cell>
          <cell r="X97">
            <v>1839708.5</v>
          </cell>
          <cell r="Y97">
            <v>45496.75</v>
          </cell>
          <cell r="Z97">
            <v>248694.95</v>
          </cell>
          <cell r="AA97">
            <v>5257.5985050728332</v>
          </cell>
          <cell r="AB97">
            <v>0</v>
          </cell>
          <cell r="AC97">
            <v>70169.0439818374</v>
          </cell>
          <cell r="AD97">
            <v>0</v>
          </cell>
          <cell r="AE97">
            <v>2139157.7985050729</v>
          </cell>
          <cell r="AF97">
            <v>2203332.5324602253</v>
          </cell>
          <cell r="AG97">
            <v>922354.41201624414</v>
          </cell>
          <cell r="AH97">
            <v>-55633.547983755823</v>
          </cell>
          <cell r="AJ97">
            <v>977987.96</v>
          </cell>
        </row>
        <row r="98">
          <cell r="A98" t="str">
            <v>100699400A</v>
          </cell>
          <cell r="E98" t="str">
            <v>010</v>
          </cell>
          <cell r="F98" t="str">
            <v>Yes</v>
          </cell>
          <cell r="G98" t="str">
            <v>Private</v>
          </cell>
          <cell r="H98" t="str">
            <v>ST JOHN MED CTR</v>
          </cell>
          <cell r="I98" t="str">
            <v>1923 S UTICA AVENUE</v>
          </cell>
          <cell r="J98" t="str">
            <v>TULSA,OK 74104-6520</v>
          </cell>
          <cell r="K98" t="str">
            <v>OK</v>
          </cell>
          <cell r="L98" t="str">
            <v>370114</v>
          </cell>
          <cell r="M98">
            <v>42644</v>
          </cell>
          <cell r="N98">
            <v>43008</v>
          </cell>
          <cell r="O98">
            <v>0</v>
          </cell>
          <cell r="P98">
            <v>0.75</v>
          </cell>
          <cell r="Q98">
            <v>0.21722240554421413</v>
          </cell>
          <cell r="S98">
            <v>44403272.280000001</v>
          </cell>
          <cell r="T98">
            <v>2548083.81</v>
          </cell>
          <cell r="U98">
            <v>10401898.207905926</v>
          </cell>
          <cell r="V98">
            <v>10401898.207905926</v>
          </cell>
          <cell r="W98">
            <v>10596933.799304161</v>
          </cell>
          <cell r="X98">
            <v>5448911.5499999998</v>
          </cell>
          <cell r="Y98">
            <v>267643.88</v>
          </cell>
          <cell r="Z98">
            <v>399519.54</v>
          </cell>
          <cell r="AA98">
            <v>59496.425998208768</v>
          </cell>
          <cell r="AB98">
            <v>0</v>
          </cell>
          <cell r="AC98">
            <v>203011.69447313721</v>
          </cell>
          <cell r="AD98">
            <v>0</v>
          </cell>
          <cell r="AE98">
            <v>6175571.3959982088</v>
          </cell>
          <cell r="AF98">
            <v>6360838.5378781548</v>
          </cell>
          <cell r="AG98">
            <v>4236095.2614260064</v>
          </cell>
          <cell r="AH98">
            <v>1312222.531426006</v>
          </cell>
          <cell r="AJ98">
            <v>2923872.7300000004</v>
          </cell>
        </row>
        <row r="99">
          <cell r="A99" t="str">
            <v>200106410A</v>
          </cell>
          <cell r="E99" t="str">
            <v>010</v>
          </cell>
          <cell r="F99" t="str">
            <v>Yes</v>
          </cell>
          <cell r="G99" t="str">
            <v>Private</v>
          </cell>
          <cell r="H99" t="str">
            <v>ST JOHN OWASSO</v>
          </cell>
          <cell r="I99" t="str">
            <v>12451 E 100TH ST NORTH</v>
          </cell>
          <cell r="J99" t="str">
            <v>OWASSO,OK 74055-4600</v>
          </cell>
          <cell r="K99" t="str">
            <v>OK</v>
          </cell>
          <cell r="L99" t="str">
            <v>370227</v>
          </cell>
          <cell r="M99">
            <v>42370</v>
          </cell>
          <cell r="N99">
            <v>42735</v>
          </cell>
          <cell r="O99">
            <v>0.5</v>
          </cell>
          <cell r="P99">
            <v>1</v>
          </cell>
          <cell r="Q99">
            <v>0.19957093438686918</v>
          </cell>
          <cell r="S99">
            <v>9455717.2100000009</v>
          </cell>
          <cell r="T99">
            <v>498786.18</v>
          </cell>
          <cell r="U99">
            <v>2036459.721035884</v>
          </cell>
          <cell r="V99">
            <v>2058860.7779672786</v>
          </cell>
          <cell r="W99">
            <v>2110332.2974164607</v>
          </cell>
          <cell r="X99">
            <v>1246678.55</v>
          </cell>
          <cell r="Y99">
            <v>59170.81</v>
          </cell>
          <cell r="Z99">
            <v>205808.62</v>
          </cell>
          <cell r="AA99">
            <v>8542.7797159307484</v>
          </cell>
          <cell r="AB99">
            <v>0</v>
          </cell>
          <cell r="AC99">
            <v>49830.178136327013</v>
          </cell>
          <cell r="AD99">
            <v>0</v>
          </cell>
          <cell r="AE99">
            <v>1520200.7597159308</v>
          </cell>
          <cell r="AF99">
            <v>1565806.7825074086</v>
          </cell>
          <cell r="AG99">
            <v>544525.51490905206</v>
          </cell>
          <cell r="AH99">
            <v>-138402.73509094794</v>
          </cell>
          <cell r="AJ99">
            <v>682928.25</v>
          </cell>
        </row>
        <row r="100">
          <cell r="A100" t="str">
            <v>100699550A</v>
          </cell>
          <cell r="E100" t="str">
            <v>014</v>
          </cell>
          <cell r="F100" t="str">
            <v>No</v>
          </cell>
          <cell r="G100" t="str">
            <v>Private</v>
          </cell>
          <cell r="H100" t="str">
            <v>ST JOHN SAPULPA INC</v>
          </cell>
          <cell r="I100" t="str">
            <v>1004 E BRYAN</v>
          </cell>
          <cell r="J100" t="str">
            <v>SAPULPA,OK 74066-4513</v>
          </cell>
          <cell r="K100" t="str">
            <v>OK</v>
          </cell>
          <cell r="L100" t="str">
            <v>371312</v>
          </cell>
          <cell r="M100">
            <v>42644</v>
          </cell>
          <cell r="N100">
            <v>43008</v>
          </cell>
          <cell r="O100">
            <v>0</v>
          </cell>
          <cell r="P100">
            <v>0.75</v>
          </cell>
          <cell r="Q100">
            <v>0.19920687030751827</v>
          </cell>
          <cell r="S100">
            <v>13022219.630000001</v>
          </cell>
          <cell r="T100">
            <v>290509.53000000003</v>
          </cell>
          <cell r="U100">
            <v>2651987.1112152366</v>
          </cell>
          <cell r="V100">
            <v>2651987.1112152366</v>
          </cell>
          <cell r="W100">
            <v>2701711.8695505224</v>
          </cell>
          <cell r="X100">
            <v>1552267.03</v>
          </cell>
          <cell r="Y100">
            <v>26081.99</v>
          </cell>
          <cell r="Z100">
            <v>113294.14</v>
          </cell>
          <cell r="AA100">
            <v>9680.0643780612409</v>
          </cell>
          <cell r="AB100">
            <v>0</v>
          </cell>
          <cell r="AC100">
            <v>0</v>
          </cell>
          <cell r="AD100">
            <v>0</v>
          </cell>
          <cell r="AE100">
            <v>1701323.2243780612</v>
          </cell>
          <cell r="AF100">
            <v>1752362.921109403</v>
          </cell>
          <cell r="AG100">
            <v>949348.9484411194</v>
          </cell>
          <cell r="AH100">
            <v>-456213.0515588806</v>
          </cell>
          <cell r="AJ100">
            <v>1405562</v>
          </cell>
        </row>
        <row r="101">
          <cell r="A101" t="str">
            <v>100690020A</v>
          </cell>
          <cell r="E101" t="str">
            <v>010</v>
          </cell>
          <cell r="F101" t="str">
            <v>Yes</v>
          </cell>
          <cell r="G101" t="str">
            <v>Private</v>
          </cell>
          <cell r="H101" t="str">
            <v>ST MARY'S REGIONAL CTR</v>
          </cell>
          <cell r="I101" t="str">
            <v>305 S 5TH STREET</v>
          </cell>
          <cell r="J101" t="str">
            <v>ENID,OK 73701-</v>
          </cell>
          <cell r="K101" t="str">
            <v>OK</v>
          </cell>
          <cell r="L101" t="str">
            <v>370026</v>
          </cell>
          <cell r="M101">
            <v>42370</v>
          </cell>
          <cell r="N101">
            <v>42735</v>
          </cell>
          <cell r="O101">
            <v>0.5</v>
          </cell>
          <cell r="P101">
            <v>1</v>
          </cell>
          <cell r="Q101">
            <v>0.13837536185843902</v>
          </cell>
          <cell r="S101">
            <v>12643331.390000001</v>
          </cell>
          <cell r="T101">
            <v>1174611.25</v>
          </cell>
          <cell r="U101">
            <v>1956952.8416358051</v>
          </cell>
          <cell r="V101">
            <v>1978479.322893799</v>
          </cell>
          <cell r="W101">
            <v>2027941.305966144</v>
          </cell>
          <cell r="X101">
            <v>1288663.3600000001</v>
          </cell>
          <cell r="Y101">
            <v>45237.62</v>
          </cell>
          <cell r="Z101">
            <v>34553.449999999997</v>
          </cell>
          <cell r="AA101">
            <v>5377.3006724650822</v>
          </cell>
          <cell r="AB101">
            <v>0</v>
          </cell>
          <cell r="AC101">
            <v>44890.028686650701</v>
          </cell>
          <cell r="AD101">
            <v>0</v>
          </cell>
          <cell r="AE101">
            <v>1373831.7306724652</v>
          </cell>
          <cell r="AF101">
            <v>1415046.6825926392</v>
          </cell>
          <cell r="AG101">
            <v>612894.62337350473</v>
          </cell>
          <cell r="AH101">
            <v>5941.403373504756</v>
          </cell>
          <cell r="AJ101">
            <v>606953.22</v>
          </cell>
        </row>
        <row r="102">
          <cell r="A102" t="str">
            <v>200125010B</v>
          </cell>
          <cell r="E102" t="str">
            <v>014</v>
          </cell>
          <cell r="F102" t="str">
            <v>No</v>
          </cell>
          <cell r="G102" t="str">
            <v>Private</v>
          </cell>
          <cell r="H102" t="str">
            <v>STROUD REGIONAL MEDICAL CENTER</v>
          </cell>
          <cell r="I102" t="str">
            <v>2308 W HIGHWAY 66</v>
          </cell>
          <cell r="J102" t="str">
            <v>STROUD,OK 74079-</v>
          </cell>
          <cell r="K102" t="str">
            <v>OK</v>
          </cell>
          <cell r="L102" t="str">
            <v>371316</v>
          </cell>
          <cell r="M102">
            <v>42644</v>
          </cell>
          <cell r="N102">
            <v>43008</v>
          </cell>
          <cell r="O102">
            <v>0</v>
          </cell>
          <cell r="P102">
            <v>0.75</v>
          </cell>
          <cell r="Q102">
            <v>1.0433070740316459</v>
          </cell>
          <cell r="S102">
            <v>1535076.43</v>
          </cell>
          <cell r="T102">
            <v>84920.37</v>
          </cell>
          <cell r="U102">
            <v>1690154.1213486292</v>
          </cell>
          <cell r="V102">
            <v>1690154.1213486292</v>
          </cell>
          <cell r="W102">
            <v>1721844.5111239161</v>
          </cell>
          <cell r="X102">
            <v>254462.01</v>
          </cell>
          <cell r="Y102">
            <v>5169.7</v>
          </cell>
          <cell r="Z102">
            <v>7525.09</v>
          </cell>
          <cell r="AA102">
            <v>2113.2023938873017</v>
          </cell>
          <cell r="AB102">
            <v>0</v>
          </cell>
          <cell r="AC102">
            <v>0</v>
          </cell>
          <cell r="AD102">
            <v>0</v>
          </cell>
          <cell r="AE102">
            <v>269270.00239388732</v>
          </cell>
          <cell r="AF102">
            <v>277348.10246570397</v>
          </cell>
          <cell r="AG102">
            <v>1444496.4086582121</v>
          </cell>
          <cell r="AH102">
            <v>-288930.09134178795</v>
          </cell>
          <cell r="AJ102">
            <v>1733426.5</v>
          </cell>
        </row>
        <row r="103">
          <cell r="A103" t="str">
            <v>200292720A</v>
          </cell>
          <cell r="E103" t="str">
            <v>010</v>
          </cell>
          <cell r="F103" t="str">
            <v>Yes</v>
          </cell>
          <cell r="G103" t="str">
            <v>Private</v>
          </cell>
          <cell r="H103" t="str">
            <v>SUMMIT MEDICAL CENTER, LLC</v>
          </cell>
          <cell r="I103" t="str">
            <v>1800 S RENAISSANCE BLVD</v>
          </cell>
          <cell r="J103" t="str">
            <v>EDMOND,OK 73013-3023</v>
          </cell>
          <cell r="K103" t="str">
            <v>OK</v>
          </cell>
          <cell r="L103" t="str">
            <v>370225</v>
          </cell>
          <cell r="M103">
            <v>42370</v>
          </cell>
          <cell r="N103">
            <v>42735</v>
          </cell>
          <cell r="O103">
            <v>0.5</v>
          </cell>
          <cell r="P103">
            <v>1</v>
          </cell>
          <cell r="Q103">
            <v>9.7857977101098226E-2</v>
          </cell>
          <cell r="S103">
            <v>56746529.710000001</v>
          </cell>
          <cell r="T103">
            <v>2296021.9300000002</v>
          </cell>
          <cell r="U103">
            <v>5777784.6663775295</v>
          </cell>
          <cell r="V103">
            <v>5841340.2977076825</v>
          </cell>
          <cell r="W103">
            <v>5987373.8051503748</v>
          </cell>
          <cell r="X103">
            <v>4453935.99</v>
          </cell>
          <cell r="Y103">
            <v>187834.31</v>
          </cell>
          <cell r="Z103">
            <v>718771.94</v>
          </cell>
          <cell r="AA103">
            <v>46225.981029804796</v>
          </cell>
          <cell r="AB103">
            <v>0</v>
          </cell>
          <cell r="AC103">
            <v>0</v>
          </cell>
          <cell r="AD103">
            <v>0</v>
          </cell>
          <cell r="AE103">
            <v>5406768.221029805</v>
          </cell>
          <cell r="AF103">
            <v>5568971.2676606989</v>
          </cell>
          <cell r="AG103">
            <v>418402.53748967592</v>
          </cell>
          <cell r="AH103">
            <v>418402.53748967592</v>
          </cell>
          <cell r="AJ103">
            <v>0</v>
          </cell>
        </row>
        <row r="104">
          <cell r="A104" t="str">
            <v>200125200B</v>
          </cell>
          <cell r="E104" t="str">
            <v>014</v>
          </cell>
          <cell r="F104" t="str">
            <v>No</v>
          </cell>
          <cell r="G104" t="str">
            <v>Private</v>
          </cell>
          <cell r="H104" t="str">
            <v>THE PHYSICIANS HOSPITAL IN ANADARKO</v>
          </cell>
          <cell r="I104" t="str">
            <v>1002 E CENTRAL BLVD</v>
          </cell>
          <cell r="J104" t="str">
            <v>ANADARKO,OK 73005-</v>
          </cell>
          <cell r="K104" t="str">
            <v>OK</v>
          </cell>
          <cell r="L104" t="str">
            <v>371314</v>
          </cell>
          <cell r="M104">
            <v>42644</v>
          </cell>
          <cell r="N104">
            <v>43008</v>
          </cell>
          <cell r="O104">
            <v>0</v>
          </cell>
          <cell r="P104">
            <v>0.75</v>
          </cell>
          <cell r="Q104">
            <v>0.88251654823584658</v>
          </cell>
          <cell r="S104">
            <v>3256463.61</v>
          </cell>
          <cell r="T104">
            <v>83661.740000000005</v>
          </cell>
          <cell r="U104">
            <v>2947715.894557049</v>
          </cell>
          <cell r="V104">
            <v>2947715.894557049</v>
          </cell>
          <cell r="W104">
            <v>3002985.5675799935</v>
          </cell>
          <cell r="X104">
            <v>454004.05</v>
          </cell>
          <cell r="Y104">
            <v>5115.46</v>
          </cell>
          <cell r="Z104">
            <v>33418.81</v>
          </cell>
          <cell r="AA104">
            <v>2176.353414809882</v>
          </cell>
          <cell r="AB104">
            <v>0</v>
          </cell>
          <cell r="AC104">
            <v>0</v>
          </cell>
          <cell r="AD104">
            <v>0</v>
          </cell>
          <cell r="AE104">
            <v>494714.67341480986</v>
          </cell>
          <cell r="AF104">
            <v>509556.11361725419</v>
          </cell>
          <cell r="AG104">
            <v>2493429.4539627396</v>
          </cell>
          <cell r="AH104">
            <v>-398835.54603726044</v>
          </cell>
          <cell r="AJ104">
            <v>2892265</v>
          </cell>
        </row>
        <row r="105">
          <cell r="A105" t="str">
            <v>100740840B</v>
          </cell>
          <cell r="E105" t="str">
            <v>010</v>
          </cell>
          <cell r="F105" t="str">
            <v>Yes</v>
          </cell>
          <cell r="G105" t="str">
            <v>Private</v>
          </cell>
          <cell r="H105" t="str">
            <v>UNITY HEALTH CENTER</v>
          </cell>
          <cell r="I105" t="str">
            <v>1102 W MACARTHUR</v>
          </cell>
          <cell r="J105" t="str">
            <v>SHAWNEE,OK 74804-1743</v>
          </cell>
          <cell r="K105" t="str">
            <v>OK</v>
          </cell>
          <cell r="L105" t="str">
            <v>370149</v>
          </cell>
          <cell r="M105">
            <v>42370</v>
          </cell>
          <cell r="N105">
            <v>42735</v>
          </cell>
          <cell r="O105">
            <v>0.5</v>
          </cell>
          <cell r="P105">
            <v>1</v>
          </cell>
          <cell r="Q105">
            <v>0.19000149256318363</v>
          </cell>
          <cell r="S105">
            <v>21571426.059999999</v>
          </cell>
          <cell r="T105">
            <v>793101.32</v>
          </cell>
          <cell r="U105">
            <v>4381530.2255175933</v>
          </cell>
          <cell r="V105">
            <v>4429727.0579982866</v>
          </cell>
          <cell r="W105">
            <v>4540470.2344482439</v>
          </cell>
          <cell r="X105">
            <v>3735033.16</v>
          </cell>
          <cell r="Y105">
            <v>67913.429999999993</v>
          </cell>
          <cell r="Z105">
            <v>272285.52</v>
          </cell>
          <cell r="AA105">
            <v>30306.615339776185</v>
          </cell>
          <cell r="AB105">
            <v>0</v>
          </cell>
          <cell r="AC105">
            <v>132236.64284740621</v>
          </cell>
          <cell r="AD105">
            <v>0</v>
          </cell>
          <cell r="AE105">
            <v>4105538.7253397764</v>
          </cell>
          <cell r="AF105">
            <v>4228704.8870999701</v>
          </cell>
          <cell r="AG105">
            <v>311765.34734827373</v>
          </cell>
          <cell r="AH105">
            <v>-1654862.3526517265</v>
          </cell>
          <cell r="AJ105">
            <v>1966627.7000000002</v>
          </cell>
        </row>
        <row r="106">
          <cell r="A106" t="str">
            <v>200019120A</v>
          </cell>
          <cell r="E106" t="str">
            <v>010</v>
          </cell>
          <cell r="F106" t="str">
            <v>Yes</v>
          </cell>
          <cell r="G106" t="str">
            <v>Private</v>
          </cell>
          <cell r="H106" t="str">
            <v>WOODWARD HEALTH SYSTEM LLC</v>
          </cell>
          <cell r="I106" t="str">
            <v>900 17TH ST</v>
          </cell>
          <cell r="J106" t="str">
            <v>WOODWARD,OK 73801-2448</v>
          </cell>
          <cell r="K106" t="str">
            <v>OK</v>
          </cell>
          <cell r="L106" t="str">
            <v>370002</v>
          </cell>
          <cell r="M106">
            <v>42522</v>
          </cell>
          <cell r="N106">
            <v>42886</v>
          </cell>
          <cell r="O106">
            <v>8.3333333333333329E-2</v>
          </cell>
          <cell r="P106">
            <v>1</v>
          </cell>
          <cell r="Q106">
            <v>0.14410776025628186</v>
          </cell>
          <cell r="S106">
            <v>12825328.85</v>
          </cell>
          <cell r="T106">
            <v>1487457.47</v>
          </cell>
          <cell r="U106">
            <v>2110506.9228399387</v>
          </cell>
          <cell r="V106">
            <v>2114376.1855318118</v>
          </cell>
          <cell r="W106">
            <v>2167235.5901701069</v>
          </cell>
          <cell r="X106">
            <v>962528.17</v>
          </cell>
          <cell r="Y106">
            <v>58662.6</v>
          </cell>
          <cell r="Z106">
            <v>428604.86</v>
          </cell>
          <cell r="AA106">
            <v>30732.156504115665</v>
          </cell>
          <cell r="AB106">
            <v>0</v>
          </cell>
          <cell r="AC106">
            <v>47923.343237988076</v>
          </cell>
          <cell r="AD106">
            <v>0</v>
          </cell>
          <cell r="AE106">
            <v>1480527.7865041154</v>
          </cell>
          <cell r="AF106">
            <v>1524943.6200992391</v>
          </cell>
          <cell r="AG106">
            <v>642291.9700708678</v>
          </cell>
          <cell r="AH106">
            <v>-49059.809929132229</v>
          </cell>
          <cell r="AJ106">
            <v>691351.78</v>
          </cell>
        </row>
        <row r="107">
          <cell r="A107" t="str">
            <v>200028650A</v>
          </cell>
          <cell r="E107" t="str">
            <v>012</v>
          </cell>
          <cell r="F107" t="str">
            <v>No</v>
          </cell>
          <cell r="G107" t="str">
            <v>Private Rehabilitation</v>
          </cell>
          <cell r="H107" t="str">
            <v>VALIR REHABILITATION HOSPITAL OF OKC</v>
          </cell>
          <cell r="I107" t="str">
            <v>700 NW 7TH ST</v>
          </cell>
          <cell r="J107" t="str">
            <v>OKLAHOMA CITY,OK 73102-</v>
          </cell>
          <cell r="K107" t="str">
            <v>OK</v>
          </cell>
          <cell r="L107" t="str">
            <v>373025</v>
          </cell>
          <cell r="M107">
            <v>42370</v>
          </cell>
          <cell r="N107">
            <v>42735</v>
          </cell>
          <cell r="O107">
            <v>0.5</v>
          </cell>
          <cell r="P107">
            <v>1</v>
          </cell>
          <cell r="Q107">
            <v>0.46586850307231337</v>
          </cell>
          <cell r="S107">
            <v>20028.939999999999</v>
          </cell>
          <cell r="T107">
            <v>0</v>
          </cell>
          <cell r="U107">
            <v>9468.621399859976</v>
          </cell>
          <cell r="V107">
            <v>9572.7762352584359</v>
          </cell>
          <cell r="W107">
            <v>9812.0956411398965</v>
          </cell>
          <cell r="X107">
            <v>4263.25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137.76910393479713</v>
          </cell>
          <cell r="AD107">
            <v>0</v>
          </cell>
          <cell r="AE107">
            <v>4263.25</v>
          </cell>
          <cell r="AF107">
            <v>4391.1475</v>
          </cell>
          <cell r="AG107">
            <v>5420.9481411398965</v>
          </cell>
          <cell r="AH107">
            <v>3764.4681411398965</v>
          </cell>
          <cell r="AJ107">
            <v>1656.48</v>
          </cell>
        </row>
        <row r="108">
          <cell r="A108" t="str">
            <v>100746230B</v>
          </cell>
          <cell r="E108" t="str">
            <v>010</v>
          </cell>
          <cell r="F108" t="str">
            <v>Yes</v>
          </cell>
          <cell r="G108" t="str">
            <v>Private - Sp</v>
          </cell>
          <cell r="H108" t="str">
            <v>COMMUNITY HOSPITAL</v>
          </cell>
          <cell r="I108" t="str">
            <v>3100 SW 89TH ST</v>
          </cell>
          <cell r="J108" t="str">
            <v>OKLAHOMA CITY,OK 73159-7900</v>
          </cell>
          <cell r="K108" t="str">
            <v>OK</v>
          </cell>
          <cell r="L108" t="str">
            <v>370203</v>
          </cell>
          <cell r="M108">
            <v>42736</v>
          </cell>
          <cell r="N108">
            <v>43100</v>
          </cell>
          <cell r="O108">
            <v>0</v>
          </cell>
          <cell r="P108">
            <v>0.5</v>
          </cell>
          <cell r="Q108">
            <v>0.16048802039878199</v>
          </cell>
          <cell r="S108">
            <v>12846297.32</v>
          </cell>
          <cell r="T108">
            <v>783396.24</v>
          </cell>
          <cell r="U108">
            <v>2187402.5380864274</v>
          </cell>
          <cell r="V108">
            <v>2187402.5380864274</v>
          </cell>
          <cell r="W108">
            <v>2214745.0698125078</v>
          </cell>
          <cell r="X108">
            <v>1336997.02</v>
          </cell>
          <cell r="Y108">
            <v>52904.97</v>
          </cell>
          <cell r="Z108">
            <v>144244.29999999999</v>
          </cell>
          <cell r="AA108">
            <v>7678.1513486370141</v>
          </cell>
          <cell r="AB108">
            <v>0</v>
          </cell>
          <cell r="AC108">
            <v>0</v>
          </cell>
          <cell r="AD108">
            <v>0</v>
          </cell>
          <cell r="AE108">
            <v>1541824.441348637</v>
          </cell>
          <cell r="AF108">
            <v>1588079.1745890961</v>
          </cell>
          <cell r="AG108">
            <v>626665.89522341173</v>
          </cell>
          <cell r="AH108">
            <v>626665.89522341173</v>
          </cell>
          <cell r="AJ108">
            <v>0</v>
          </cell>
        </row>
        <row r="109">
          <cell r="A109" t="str">
            <v>100745350B</v>
          </cell>
          <cell r="E109" t="str">
            <v>010</v>
          </cell>
          <cell r="F109" t="str">
            <v>Yes</v>
          </cell>
          <cell r="G109" t="str">
            <v>Private - Sp</v>
          </cell>
          <cell r="H109" t="str">
            <v>LAKESIDE WOMENS CENTER OF</v>
          </cell>
          <cell r="I109" t="str">
            <v>11200 N PORTLAND AVE</v>
          </cell>
          <cell r="J109" t="str">
            <v>OKLAHOMA CITY,OK 73120-</v>
          </cell>
          <cell r="K109" t="str">
            <v>OK</v>
          </cell>
          <cell r="L109" t="str">
            <v>370199</v>
          </cell>
          <cell r="M109">
            <v>42552</v>
          </cell>
          <cell r="N109">
            <v>42916</v>
          </cell>
          <cell r="O109">
            <v>0</v>
          </cell>
          <cell r="P109">
            <v>1</v>
          </cell>
          <cell r="Q109">
            <v>0.17633513420821686</v>
          </cell>
          <cell r="S109">
            <v>956417.89</v>
          </cell>
          <cell r="T109">
            <v>108067</v>
          </cell>
          <cell r="U109">
            <v>187706.085940769</v>
          </cell>
          <cell r="V109">
            <v>187706.085940769</v>
          </cell>
          <cell r="W109">
            <v>192398.73808928824</v>
          </cell>
          <cell r="X109">
            <v>121657.5</v>
          </cell>
          <cell r="Y109">
            <v>12201</v>
          </cell>
          <cell r="Z109">
            <v>16430.37</v>
          </cell>
          <cell r="AA109">
            <v>2871.3038987151531</v>
          </cell>
          <cell r="AB109">
            <v>0</v>
          </cell>
          <cell r="AC109">
            <v>0</v>
          </cell>
          <cell r="AD109">
            <v>0</v>
          </cell>
          <cell r="AE109">
            <v>153160.17389871515</v>
          </cell>
          <cell r="AF109">
            <v>157754.9791156766</v>
          </cell>
          <cell r="AG109">
            <v>34643.758973611635</v>
          </cell>
          <cell r="AH109">
            <v>34643.758973611635</v>
          </cell>
          <cell r="AJ109">
            <v>0</v>
          </cell>
        </row>
        <row r="110">
          <cell r="A110" t="str">
            <v>200069370A</v>
          </cell>
          <cell r="E110" t="str">
            <v>010</v>
          </cell>
          <cell r="F110" t="str">
            <v>Yes</v>
          </cell>
          <cell r="G110" t="str">
            <v>Private - Sp</v>
          </cell>
          <cell r="H110" t="str">
            <v>MCBRIDE CLINIC ORTHOPEDIC HOSPITAL</v>
          </cell>
          <cell r="I110" t="str">
            <v>9600 BROADWAY EXTENSION</v>
          </cell>
          <cell r="J110" t="str">
            <v>OKLAHOMA CITY,OK 73114-7408</v>
          </cell>
          <cell r="K110" t="str">
            <v>OK</v>
          </cell>
          <cell r="L110" t="str">
            <v>370222</v>
          </cell>
          <cell r="M110">
            <v>42736</v>
          </cell>
          <cell r="N110">
            <v>43100</v>
          </cell>
          <cell r="O110">
            <v>0</v>
          </cell>
          <cell r="P110">
            <v>0.5</v>
          </cell>
          <cell r="Q110">
            <v>0.32058259334819539</v>
          </cell>
          <cell r="S110">
            <v>1237754.8899999999</v>
          </cell>
          <cell r="T110">
            <v>133984.97</v>
          </cell>
          <cell r="U110">
            <v>439755.92171789042</v>
          </cell>
          <cell r="V110">
            <v>439755.92171789042</v>
          </cell>
          <cell r="W110">
            <v>445252.87073936407</v>
          </cell>
          <cell r="X110">
            <v>204693.74</v>
          </cell>
          <cell r="Y110">
            <v>14664.36</v>
          </cell>
          <cell r="Z110">
            <v>34512.36</v>
          </cell>
          <cell r="AA110">
            <v>1947.7573929411697</v>
          </cell>
          <cell r="AB110">
            <v>0</v>
          </cell>
          <cell r="AC110">
            <v>0</v>
          </cell>
          <cell r="AD110">
            <v>0</v>
          </cell>
          <cell r="AE110">
            <v>255818.21739294112</v>
          </cell>
          <cell r="AF110">
            <v>263492.76391472935</v>
          </cell>
          <cell r="AG110">
            <v>181760.10682463471</v>
          </cell>
          <cell r="AH110">
            <v>181760.10682463471</v>
          </cell>
          <cell r="AJ110">
            <v>0</v>
          </cell>
        </row>
        <row r="111">
          <cell r="A111" t="str">
            <v>200265330A</v>
          </cell>
          <cell r="E111" t="str">
            <v>010</v>
          </cell>
          <cell r="F111" t="str">
            <v>Yes</v>
          </cell>
          <cell r="G111" t="str">
            <v>Private - Sp</v>
          </cell>
          <cell r="H111" t="str">
            <v>NORTHEAST OKLAHOMA EYE INSTITUTE LLC</v>
          </cell>
          <cell r="I111" t="str">
            <v>2408 E 81ST STE 600</v>
          </cell>
          <cell r="J111" t="str">
            <v>TULSA,OK 74137-4200</v>
          </cell>
          <cell r="K111" t="str">
            <v>OK</v>
          </cell>
          <cell r="L111" t="str">
            <v>370210</v>
          </cell>
          <cell r="M111">
            <v>42370</v>
          </cell>
          <cell r="N111">
            <v>42735</v>
          </cell>
          <cell r="O111">
            <v>0.5</v>
          </cell>
          <cell r="P111">
            <v>1</v>
          </cell>
          <cell r="Q111">
            <v>0.25120631471630417</v>
          </cell>
          <cell r="S111">
            <v>666924.82999999996</v>
          </cell>
          <cell r="T111">
            <v>954.06</v>
          </cell>
          <cell r="U111">
            <v>167775.39463371588</v>
          </cell>
          <cell r="V111">
            <v>169620.92397468677</v>
          </cell>
          <cell r="W111">
            <v>173861.44707405393</v>
          </cell>
          <cell r="X111">
            <v>94577.98</v>
          </cell>
          <cell r="Y111">
            <v>592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95169.98</v>
          </cell>
          <cell r="AF111">
            <v>98025.079400000002</v>
          </cell>
          <cell r="AG111">
            <v>75836.367674053923</v>
          </cell>
          <cell r="AH111">
            <v>75836.367674053923</v>
          </cell>
          <cell r="AJ111">
            <v>0</v>
          </cell>
        </row>
        <row r="112">
          <cell r="A112" t="str">
            <v>200066700A</v>
          </cell>
          <cell r="E112" t="str">
            <v>010</v>
          </cell>
          <cell r="F112" t="str">
            <v>Yes</v>
          </cell>
          <cell r="G112" t="str">
            <v>Private - Sp</v>
          </cell>
          <cell r="H112" t="str">
            <v>OKLAHOMA CENTER FOR ORTHOPAEDIC &amp; MULTI SPECIALTY</v>
          </cell>
          <cell r="I112" t="str">
            <v>8100 S WALKER AVE  BLDG C</v>
          </cell>
          <cell r="J112" t="str">
            <v>OKLAHOMA CITY,OK 73139-</v>
          </cell>
          <cell r="K112" t="str">
            <v>OK</v>
          </cell>
          <cell r="L112" t="str">
            <v>370212</v>
          </cell>
          <cell r="M112">
            <v>42370</v>
          </cell>
          <cell r="N112">
            <v>42735</v>
          </cell>
          <cell r="O112">
            <v>0.5</v>
          </cell>
          <cell r="P112">
            <v>1</v>
          </cell>
          <cell r="Q112">
            <v>0.19533001220427398</v>
          </cell>
          <cell r="S112">
            <v>15735913.220000001</v>
          </cell>
          <cell r="T112">
            <v>2213023.79</v>
          </cell>
          <cell r="U112">
            <v>3505966.0852170452</v>
          </cell>
          <cell r="V112">
            <v>3544531.7121544327</v>
          </cell>
          <cell r="W112">
            <v>3633145.0049582934</v>
          </cell>
          <cell r="X112">
            <v>2255000.31</v>
          </cell>
          <cell r="Y112">
            <v>187979.71</v>
          </cell>
          <cell r="Z112">
            <v>249524.05</v>
          </cell>
          <cell r="AA112">
            <v>16852.001282163372</v>
          </cell>
          <cell r="AB112">
            <v>0</v>
          </cell>
          <cell r="AC112">
            <v>0</v>
          </cell>
          <cell r="AD112">
            <v>0</v>
          </cell>
          <cell r="AE112">
            <v>2709356.0712821633</v>
          </cell>
          <cell r="AF112">
            <v>2790636.7534206281</v>
          </cell>
          <cell r="AG112">
            <v>842508.25153766526</v>
          </cell>
          <cell r="AH112">
            <v>842508.25153766526</v>
          </cell>
          <cell r="AJ112">
            <v>0</v>
          </cell>
        </row>
        <row r="113">
          <cell r="A113" t="str">
            <v>200009170A</v>
          </cell>
          <cell r="E113" t="str">
            <v>010</v>
          </cell>
          <cell r="F113" t="str">
            <v>Yes</v>
          </cell>
          <cell r="G113" t="str">
            <v>Private - Sp</v>
          </cell>
          <cell r="H113" t="str">
            <v>OKLAHOMA HEART HOSPITAL LLC</v>
          </cell>
          <cell r="I113" t="str">
            <v>4050 W MEMORIAL ROAD</v>
          </cell>
          <cell r="J113" t="str">
            <v>OKLAHOMA CITY,OK 73120-8382</v>
          </cell>
          <cell r="K113" t="str">
            <v>OK</v>
          </cell>
          <cell r="L113" t="str">
            <v>370215</v>
          </cell>
          <cell r="M113">
            <v>42370</v>
          </cell>
          <cell r="N113">
            <v>42735</v>
          </cell>
          <cell r="O113">
            <v>0.5</v>
          </cell>
          <cell r="P113">
            <v>1</v>
          </cell>
          <cell r="Q113">
            <v>0.18247332767626587</v>
          </cell>
          <cell r="S113">
            <v>11548244.33</v>
          </cell>
          <cell r="T113">
            <v>1017657.01</v>
          </cell>
          <cell r="U113">
            <v>2292941.8327614483</v>
          </cell>
          <cell r="V113">
            <v>2318164.1929218243</v>
          </cell>
          <cell r="W113">
            <v>2376118.2977448697</v>
          </cell>
          <cell r="X113">
            <v>907206.71</v>
          </cell>
          <cell r="Y113">
            <v>133721.45000000001</v>
          </cell>
          <cell r="Z113">
            <v>47176.66</v>
          </cell>
          <cell r="AA113">
            <v>3176.906603860984</v>
          </cell>
          <cell r="AB113">
            <v>0</v>
          </cell>
          <cell r="AC113">
            <v>0</v>
          </cell>
          <cell r="AD113">
            <v>0</v>
          </cell>
          <cell r="AE113">
            <v>1091281.7266038607</v>
          </cell>
          <cell r="AF113">
            <v>1124020.1784019766</v>
          </cell>
          <cell r="AG113">
            <v>1252098.1193428931</v>
          </cell>
          <cell r="AH113">
            <v>1252098.1193428931</v>
          </cell>
          <cell r="AJ113">
            <v>0</v>
          </cell>
        </row>
        <row r="114">
          <cell r="A114" t="str">
            <v>100747140B</v>
          </cell>
          <cell r="E114" t="str">
            <v>010</v>
          </cell>
          <cell r="F114" t="str">
            <v>Yes</v>
          </cell>
          <cell r="G114" t="str">
            <v>Private - Sp</v>
          </cell>
          <cell r="H114" t="str">
            <v>OKLAHOMA SPINE HOSPITAL</v>
          </cell>
          <cell r="I114" t="str">
            <v>14101 PARKWAY COMMONS DR</v>
          </cell>
          <cell r="J114" t="str">
            <v>OKLAHOMA CITY,OK 73134-6012</v>
          </cell>
          <cell r="K114" t="str">
            <v>OK</v>
          </cell>
          <cell r="L114" t="str">
            <v>370206</v>
          </cell>
          <cell r="M114">
            <v>42370</v>
          </cell>
          <cell r="N114">
            <v>42735</v>
          </cell>
          <cell r="O114">
            <v>0.5</v>
          </cell>
          <cell r="P114">
            <v>1</v>
          </cell>
          <cell r="Q114">
            <v>0.21005468841234859</v>
          </cell>
          <cell r="S114">
            <v>845479.5</v>
          </cell>
          <cell r="T114">
            <v>19517</v>
          </cell>
          <cell r="U114">
            <v>181696.57028527209</v>
          </cell>
          <cell r="V114">
            <v>183695.23255841009</v>
          </cell>
          <cell r="W114">
            <v>188287.61337237034</v>
          </cell>
          <cell r="X114">
            <v>139308.07999999999</v>
          </cell>
          <cell r="Y114">
            <v>1120.03</v>
          </cell>
          <cell r="Z114">
            <v>25577.22</v>
          </cell>
          <cell r="AA114">
            <v>709.62501957155939</v>
          </cell>
          <cell r="AB114">
            <v>0</v>
          </cell>
          <cell r="AC114">
            <v>0</v>
          </cell>
          <cell r="AD114">
            <v>0</v>
          </cell>
          <cell r="AE114">
            <v>166714.95501957156</v>
          </cell>
          <cell r="AF114">
            <v>171716.4036701587</v>
          </cell>
          <cell r="AG114">
            <v>16571.209702211636</v>
          </cell>
          <cell r="AH114">
            <v>16571.209702211636</v>
          </cell>
          <cell r="AJ114">
            <v>0</v>
          </cell>
        </row>
        <row r="115">
          <cell r="A115" t="str">
            <v>200108340A</v>
          </cell>
          <cell r="E115" t="str">
            <v>010</v>
          </cell>
          <cell r="F115" t="str">
            <v>Yes</v>
          </cell>
          <cell r="G115" t="str">
            <v>Private - Sp</v>
          </cell>
          <cell r="H115" t="str">
            <v>ONECORE HEALTH</v>
          </cell>
          <cell r="I115" t="str">
            <v>1044 SW 44TH ST  STE 350</v>
          </cell>
          <cell r="J115" t="str">
            <v>OKLAHOMA CITY,OK 73109-</v>
          </cell>
          <cell r="K115" t="str">
            <v>OK</v>
          </cell>
          <cell r="L115" t="str">
            <v>370220</v>
          </cell>
          <cell r="M115">
            <v>42736</v>
          </cell>
          <cell r="N115">
            <v>43100</v>
          </cell>
          <cell r="O115">
            <v>0</v>
          </cell>
          <cell r="P115">
            <v>0.5</v>
          </cell>
          <cell r="Q115">
            <v>0.13186318456218901</v>
          </cell>
          <cell r="S115">
            <v>3224846.99</v>
          </cell>
          <cell r="T115">
            <v>278289.93</v>
          </cell>
          <cell r="U115">
            <v>461934.79022857844</v>
          </cell>
          <cell r="V115">
            <v>461934.79022857844</v>
          </cell>
          <cell r="W115">
            <v>467708.97510643565</v>
          </cell>
          <cell r="X115">
            <v>229903.56</v>
          </cell>
          <cell r="Y115">
            <v>32134.18</v>
          </cell>
          <cell r="Z115">
            <v>48889.85</v>
          </cell>
          <cell r="AA115">
            <v>719.71630908999248</v>
          </cell>
          <cell r="AB115">
            <v>0</v>
          </cell>
          <cell r="AC115">
            <v>0</v>
          </cell>
          <cell r="AD115">
            <v>0</v>
          </cell>
          <cell r="AE115">
            <v>311647.30630908994</v>
          </cell>
          <cell r="AF115">
            <v>320996.72549836262</v>
          </cell>
          <cell r="AG115">
            <v>146712.24960807303</v>
          </cell>
          <cell r="AH115">
            <v>146712.24960807303</v>
          </cell>
          <cell r="AJ115">
            <v>0</v>
          </cell>
        </row>
        <row r="116">
          <cell r="A116" t="str">
            <v>100748450B</v>
          </cell>
          <cell r="E116" t="str">
            <v>010</v>
          </cell>
          <cell r="F116" t="str">
            <v>Yes</v>
          </cell>
          <cell r="G116" t="str">
            <v>Private - Sp</v>
          </cell>
          <cell r="H116" t="str">
            <v>ORTHOPEDIC HOSPITAL OF OKLAHOMA</v>
          </cell>
          <cell r="I116" t="str">
            <v>2408 E. 81ST STREET</v>
          </cell>
          <cell r="J116" t="str">
            <v>TULSA,OK 74137-</v>
          </cell>
          <cell r="K116" t="str">
            <v>OK</v>
          </cell>
          <cell r="L116" t="str">
            <v>370210</v>
          </cell>
          <cell r="M116">
            <v>42370</v>
          </cell>
          <cell r="N116">
            <v>42735</v>
          </cell>
          <cell r="O116">
            <v>0.5</v>
          </cell>
          <cell r="P116">
            <v>1</v>
          </cell>
          <cell r="Q116">
            <v>0.25120631471630417</v>
          </cell>
          <cell r="S116">
            <v>11724283</v>
          </cell>
          <cell r="T116">
            <v>646698</v>
          </cell>
          <cell r="U116">
            <v>3107668.5464354195</v>
          </cell>
          <cell r="V116">
            <v>3141852.9004462091</v>
          </cell>
          <cell r="W116">
            <v>3220399.2229573643</v>
          </cell>
          <cell r="X116">
            <v>2720355.93</v>
          </cell>
          <cell r="Y116">
            <v>57517.04</v>
          </cell>
          <cell r="Z116">
            <v>316381.99</v>
          </cell>
          <cell r="AA116">
            <v>9807.6212108517684</v>
          </cell>
          <cell r="AB116">
            <v>0</v>
          </cell>
          <cell r="AC116">
            <v>0</v>
          </cell>
          <cell r="AD116">
            <v>0</v>
          </cell>
          <cell r="AE116">
            <v>3104062.5812108517</v>
          </cell>
          <cell r="AF116">
            <v>3197184.4586471771</v>
          </cell>
          <cell r="AG116">
            <v>23214.764310187194</v>
          </cell>
          <cell r="AH116">
            <v>23214.764310187194</v>
          </cell>
          <cell r="AJ116">
            <v>0</v>
          </cell>
        </row>
        <row r="117">
          <cell r="A117" t="str">
            <v>200031310A</v>
          </cell>
          <cell r="E117" t="str">
            <v>010</v>
          </cell>
          <cell r="F117" t="str">
            <v>Yes</v>
          </cell>
          <cell r="G117" t="str">
            <v>Private</v>
          </cell>
          <cell r="H117" t="str">
            <v>SAINT FRANCIS HOSPITAL SOUTH</v>
          </cell>
          <cell r="I117" t="str">
            <v>10501 E 91ST S</v>
          </cell>
          <cell r="J117" t="str">
            <v>TULSA,OK 74133-</v>
          </cell>
          <cell r="K117" t="str">
            <v>OK</v>
          </cell>
          <cell r="L117" t="str">
            <v>370218</v>
          </cell>
          <cell r="M117">
            <v>42552</v>
          </cell>
          <cell r="N117">
            <v>42916</v>
          </cell>
          <cell r="O117">
            <v>0</v>
          </cell>
          <cell r="P117">
            <v>1</v>
          </cell>
          <cell r="Q117">
            <v>0.15279502847985857</v>
          </cell>
          <cell r="S117">
            <v>13601090.59</v>
          </cell>
          <cell r="T117">
            <v>2530021.79</v>
          </cell>
          <cell r="U117">
            <v>2534451.8410103801</v>
          </cell>
          <cell r="V117">
            <v>2534451.8410103801</v>
          </cell>
          <cell r="W117">
            <v>2597813.1370356395</v>
          </cell>
          <cell r="X117">
            <v>1734811.7</v>
          </cell>
          <cell r="Y117">
            <v>187621.3</v>
          </cell>
          <cell r="Z117">
            <v>180234.72</v>
          </cell>
          <cell r="AA117">
            <v>22805.356922463496</v>
          </cell>
          <cell r="AB117">
            <v>0</v>
          </cell>
          <cell r="AC117">
            <v>69698.06549648082</v>
          </cell>
          <cell r="AD117">
            <v>0</v>
          </cell>
          <cell r="AE117">
            <v>2125473.0769224637</v>
          </cell>
          <cell r="AF117">
            <v>2189237.2692301376</v>
          </cell>
          <cell r="AG117">
            <v>408575.86780550191</v>
          </cell>
          <cell r="AH117">
            <v>-438673.11219449807</v>
          </cell>
          <cell r="AJ117">
            <v>847248.98</v>
          </cell>
        </row>
        <row r="118">
          <cell r="A118" t="str">
            <v>100700530A</v>
          </cell>
          <cell r="E118" t="str">
            <v>010</v>
          </cell>
          <cell r="F118" t="str">
            <v>Yes</v>
          </cell>
          <cell r="G118" t="str">
            <v>Private - Sp</v>
          </cell>
          <cell r="H118" t="str">
            <v>SURGICAL HOSPITAL OF OKLAHOMA LLC</v>
          </cell>
          <cell r="I118" t="str">
            <v>100 SE 59TH ST</v>
          </cell>
          <cell r="J118" t="str">
            <v>OKLAHOMA CITY,OK 73129-0000</v>
          </cell>
          <cell r="K118" t="str">
            <v>OK</v>
          </cell>
          <cell r="L118" t="str">
            <v>370201</v>
          </cell>
          <cell r="M118">
            <v>42370</v>
          </cell>
          <cell r="N118">
            <v>42735</v>
          </cell>
          <cell r="O118">
            <v>0.5</v>
          </cell>
          <cell r="P118">
            <v>1</v>
          </cell>
          <cell r="Q118">
            <v>0.1717017943060889</v>
          </cell>
          <cell r="S118">
            <v>9820493.2799999993</v>
          </cell>
          <cell r="T118">
            <v>218493.31</v>
          </cell>
          <cell r="U118">
            <v>1723712.0105177648</v>
          </cell>
          <cell r="V118">
            <v>1742672.8426334602</v>
          </cell>
          <cell r="W118">
            <v>1786239.6636992968</v>
          </cell>
          <cell r="X118">
            <v>1328643.79</v>
          </cell>
          <cell r="Y118">
            <v>25576.32</v>
          </cell>
          <cell r="Z118">
            <v>49275.66</v>
          </cell>
          <cell r="AA118">
            <v>367.46226915386001</v>
          </cell>
          <cell r="AB118">
            <v>0</v>
          </cell>
          <cell r="AC118">
            <v>0</v>
          </cell>
          <cell r="AD118">
            <v>0</v>
          </cell>
          <cell r="AE118">
            <v>1403863.2322691539</v>
          </cell>
          <cell r="AF118">
            <v>1445979.1292372285</v>
          </cell>
          <cell r="AG118">
            <v>340260.53446206823</v>
          </cell>
          <cell r="AH118">
            <v>340260.53446206823</v>
          </cell>
          <cell r="AJ118">
            <v>0</v>
          </cell>
        </row>
        <row r="119">
          <cell r="A119" t="str">
            <v>200006260A</v>
          </cell>
          <cell r="E119" t="str">
            <v>010</v>
          </cell>
          <cell r="F119" t="str">
            <v>Yes</v>
          </cell>
          <cell r="G119" t="str">
            <v>Private - Sp</v>
          </cell>
          <cell r="H119" t="str">
            <v>TULSA SPINE HOSPITAL</v>
          </cell>
          <cell r="I119" t="str">
            <v>6901 S OLYMPIA AVENUE</v>
          </cell>
          <cell r="J119" t="str">
            <v>TULSA,OK 74132-</v>
          </cell>
          <cell r="K119" t="str">
            <v>OK</v>
          </cell>
          <cell r="L119" t="str">
            <v>370216</v>
          </cell>
          <cell r="M119">
            <v>42370</v>
          </cell>
          <cell r="N119">
            <v>42735</v>
          </cell>
          <cell r="O119">
            <v>0.5</v>
          </cell>
          <cell r="P119">
            <v>1</v>
          </cell>
          <cell r="Q119">
            <v>0.1612436408595804</v>
          </cell>
          <cell r="S119">
            <v>25914835.989999998</v>
          </cell>
          <cell r="T119">
            <v>359312.88</v>
          </cell>
          <cell r="U119">
            <v>4369069.3433750961</v>
          </cell>
          <cell r="V119">
            <v>4417129.1061522225</v>
          </cell>
          <cell r="W119">
            <v>4527557.3338060277</v>
          </cell>
          <cell r="X119">
            <v>3630055.61</v>
          </cell>
          <cell r="Y119">
            <v>21133.82</v>
          </cell>
          <cell r="Z119">
            <v>390363.08</v>
          </cell>
          <cell r="AA119">
            <v>3147.9853021688741</v>
          </cell>
          <cell r="AB119">
            <v>0</v>
          </cell>
          <cell r="AC119">
            <v>132529.91908966622</v>
          </cell>
          <cell r="AD119">
            <v>0</v>
          </cell>
          <cell r="AE119">
            <v>4044700.4953021687</v>
          </cell>
          <cell r="AF119">
            <v>4166041.5101612336</v>
          </cell>
          <cell r="AG119">
            <v>361515.82364479406</v>
          </cell>
          <cell r="AH119">
            <v>-1363937.2963552061</v>
          </cell>
          <cell r="AJ119">
            <v>1725453.12</v>
          </cell>
        </row>
        <row r="120">
          <cell r="AG120">
            <v>80441764.537321761</v>
          </cell>
          <cell r="AH120">
            <v>-2157063.852678231</v>
          </cell>
          <cell r="AJ120">
            <v>82598828.390000001</v>
          </cell>
        </row>
        <row r="122">
          <cell r="A122" t="str">
            <v>100700670A</v>
          </cell>
          <cell r="E122" t="str">
            <v>012</v>
          </cell>
          <cell r="F122" t="str">
            <v>No</v>
          </cell>
          <cell r="G122" t="str">
            <v>Public Rehabilitation</v>
          </cell>
          <cell r="H122" t="str">
            <v>J D MCCARTY C P CTR</v>
          </cell>
          <cell r="I122" t="str">
            <v>2002 EAST ROBINSON</v>
          </cell>
          <cell r="J122" t="str">
            <v>NORMAN,OK 73071-</v>
          </cell>
          <cell r="K122" t="str">
            <v>OK</v>
          </cell>
          <cell r="L122">
            <v>373300</v>
          </cell>
          <cell r="M122">
            <v>42552</v>
          </cell>
          <cell r="N122">
            <v>42916</v>
          </cell>
          <cell r="O122">
            <v>0</v>
          </cell>
          <cell r="P122">
            <v>1</v>
          </cell>
          <cell r="Q122">
            <v>1.7233000000000001</v>
          </cell>
          <cell r="S122">
            <v>12897.25</v>
          </cell>
          <cell r="T122">
            <v>74</v>
          </cell>
          <cell r="U122">
            <v>22353.355125000002</v>
          </cell>
          <cell r="V122">
            <v>22353.355125000002</v>
          </cell>
          <cell r="W122">
            <v>22912.189003125</v>
          </cell>
          <cell r="X122">
            <v>8240.73</v>
          </cell>
          <cell r="Y122">
            <v>54.14</v>
          </cell>
          <cell r="Z122">
            <v>210.06</v>
          </cell>
          <cell r="AA122">
            <v>10.87883346622101</v>
          </cell>
          <cell r="AB122">
            <v>0</v>
          </cell>
          <cell r="AC122">
            <v>0</v>
          </cell>
          <cell r="AD122">
            <v>0</v>
          </cell>
          <cell r="AE122">
            <v>8515.8088334662189</v>
          </cell>
          <cell r="AF122">
            <v>8771.283098470205</v>
          </cell>
          <cell r="AG122">
            <v>14140.905904654795</v>
          </cell>
          <cell r="AH122">
            <v>14140.905904654795</v>
          </cell>
          <cell r="AJ122">
            <v>0</v>
          </cell>
        </row>
        <row r="123">
          <cell r="AG123">
            <v>14140.905904654795</v>
          </cell>
          <cell r="AH123">
            <v>14140.905904654795</v>
          </cell>
          <cell r="AJ123">
            <v>0</v>
          </cell>
        </row>
      </sheetData>
      <sheetData sheetId="7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tabSelected="1" workbookViewId="0">
      <pane xSplit="2" ySplit="1" topLeftCell="C2" activePane="bottomRight" state="frozen"/>
      <selection activeCell="V39" sqref="V39"/>
      <selection pane="topRight" activeCell="V39" sqref="V39"/>
      <selection pane="bottomLeft" activeCell="V39" sqref="V39"/>
      <selection pane="bottomRight" activeCell="C2" sqref="C2"/>
    </sheetView>
  </sheetViews>
  <sheetFormatPr defaultRowHeight="15" x14ac:dyDescent="0.25"/>
  <cols>
    <col min="1" max="1" width="11.7109375" style="50" bestFit="1" customWidth="1"/>
    <col min="2" max="2" width="47.7109375" style="50" bestFit="1" customWidth="1"/>
    <col min="3" max="3" width="7.28515625" style="50" bestFit="1" customWidth="1"/>
    <col min="4" max="4" width="2.7109375" style="49" customWidth="1"/>
    <col min="5" max="5" width="8" style="50" bestFit="1" customWidth="1"/>
    <col min="6" max="6" width="15.28515625" style="50" bestFit="1" customWidth="1"/>
    <col min="7" max="7" width="13.5703125" style="50" bestFit="1" customWidth="1"/>
    <col min="8" max="8" width="15.28515625" style="50" bestFit="1" customWidth="1"/>
    <col min="9" max="11" width="13.5703125" style="50" bestFit="1" customWidth="1"/>
    <col min="12" max="12" width="15.28515625" style="50" bestFit="1" customWidth="1"/>
    <col min="13" max="13" width="2.7109375" style="49" customWidth="1"/>
    <col min="14" max="15" width="13.5703125" style="50" bestFit="1" customWidth="1"/>
    <col min="16" max="16" width="14.5703125" style="50" bestFit="1" customWidth="1"/>
    <col min="17" max="17" width="2.7109375" style="49" customWidth="1"/>
    <col min="18" max="19" width="13.5703125" style="50" bestFit="1" customWidth="1"/>
    <col min="20" max="20" width="15.28515625" style="50" bestFit="1" customWidth="1"/>
    <col min="21" max="21" width="2.7109375" style="49" customWidth="1"/>
    <col min="22" max="22" width="8.140625" style="50" bestFit="1" customWidth="1"/>
    <col min="23" max="23" width="14.5703125" style="50" bestFit="1" customWidth="1"/>
    <col min="24" max="24" width="13.5703125" style="50" bestFit="1" customWidth="1"/>
    <col min="25" max="25" width="14.5703125" style="50" bestFit="1" customWidth="1"/>
    <col min="26" max="26" width="13.5703125" style="50" bestFit="1" customWidth="1"/>
    <col min="27" max="27" width="14.5703125" style="50" bestFit="1" customWidth="1"/>
    <col min="28" max="28" width="2.7109375" style="49" customWidth="1"/>
    <col min="29" max="29" width="12.85546875" style="50" bestFit="1" customWidth="1"/>
    <col min="30" max="30" width="12.7109375" style="50" bestFit="1" customWidth="1"/>
    <col min="31" max="31" width="12.42578125" style="50" bestFit="1" customWidth="1"/>
    <col min="32" max="32" width="11.85546875" style="49" bestFit="1" customWidth="1"/>
    <col min="33" max="16384" width="9.140625" style="50"/>
  </cols>
  <sheetData>
    <row r="1" spans="1:31" ht="51.75" x14ac:dyDescent="0.25">
      <c r="A1" s="7" t="s">
        <v>2</v>
      </c>
      <c r="B1" s="45" t="s">
        <v>3</v>
      </c>
      <c r="C1" s="45" t="s">
        <v>5</v>
      </c>
      <c r="D1" s="62"/>
      <c r="E1" s="46" t="s">
        <v>146</v>
      </c>
      <c r="F1" s="47" t="s">
        <v>9</v>
      </c>
      <c r="G1" s="47" t="s">
        <v>12</v>
      </c>
      <c r="H1" s="47" t="s">
        <v>167</v>
      </c>
      <c r="I1" s="47" t="s">
        <v>168</v>
      </c>
      <c r="J1" s="47" t="s">
        <v>147</v>
      </c>
      <c r="K1" s="47" t="s">
        <v>148</v>
      </c>
      <c r="L1" s="48" t="s">
        <v>149</v>
      </c>
      <c r="M1" s="62"/>
      <c r="N1" s="47" t="s">
        <v>150</v>
      </c>
      <c r="O1" s="47" t="s">
        <v>151</v>
      </c>
      <c r="P1" s="48" t="s">
        <v>152</v>
      </c>
      <c r="Q1" s="62"/>
      <c r="R1" s="47" t="s">
        <v>153</v>
      </c>
      <c r="S1" s="47" t="s">
        <v>154</v>
      </c>
      <c r="T1" s="48" t="s">
        <v>155</v>
      </c>
      <c r="V1" s="46" t="s">
        <v>156</v>
      </c>
      <c r="W1" s="47" t="s">
        <v>9</v>
      </c>
      <c r="X1" s="47" t="s">
        <v>12</v>
      </c>
      <c r="Y1" s="47" t="s">
        <v>157</v>
      </c>
      <c r="Z1" s="47" t="s">
        <v>158</v>
      </c>
      <c r="AA1" s="48" t="s">
        <v>159</v>
      </c>
      <c r="AC1" s="47" t="s">
        <v>160</v>
      </c>
      <c r="AD1" s="47" t="s">
        <v>161</v>
      </c>
      <c r="AE1" s="48" t="s">
        <v>125</v>
      </c>
    </row>
    <row r="2" spans="1:31" x14ac:dyDescent="0.25">
      <c r="A2" s="21" t="s">
        <v>14</v>
      </c>
      <c r="B2" s="51" t="s">
        <v>126</v>
      </c>
      <c r="C2" s="51">
        <v>1</v>
      </c>
      <c r="D2" s="51"/>
      <c r="E2" s="46"/>
      <c r="F2" s="38">
        <v>6800605</v>
      </c>
      <c r="G2" s="39">
        <v>1228670</v>
      </c>
      <c r="H2" s="38">
        <v>6750660</v>
      </c>
      <c r="I2" s="39">
        <v>1252746</v>
      </c>
      <c r="J2" s="52">
        <f>ROUND(F2*23.6%,2)</f>
        <v>1604942.78</v>
      </c>
      <c r="K2" s="52">
        <f>ROUND(G2*23.6%,2)</f>
        <v>289966.12</v>
      </c>
      <c r="L2" s="53">
        <f t="shared" ref="L2:L65" si="0">J2+K2</f>
        <v>1894908.9</v>
      </c>
      <c r="M2" s="51"/>
      <c r="N2" s="52">
        <f t="shared" ref="N2:O8" si="1">ROUND(F2*25%,2)-(ROUND(F2*23.6%,2)-ROUND(H2*23.6%,2))</f>
        <v>1688364.23</v>
      </c>
      <c r="O2" s="52">
        <f t="shared" si="1"/>
        <v>312849.44</v>
      </c>
      <c r="P2" s="53">
        <f>N2+O2</f>
        <v>2001213.67</v>
      </c>
      <c r="Q2" s="51"/>
      <c r="R2" s="52">
        <f t="shared" ref="R2:R33" si="2">ROUND(H2*25%,2)</f>
        <v>1687665</v>
      </c>
      <c r="S2" s="52">
        <f t="shared" ref="S2:S33" si="3">ROUND(I2*25%,2)</f>
        <v>313186.5</v>
      </c>
      <c r="T2" s="53">
        <f>R2+S2</f>
        <v>2000851.5</v>
      </c>
      <c r="V2" s="46"/>
      <c r="W2" s="38">
        <v>7511872</v>
      </c>
      <c r="X2" s="39">
        <v>1394007</v>
      </c>
      <c r="Y2" s="52">
        <f>ROUND(W2*25%,2)</f>
        <v>1877968</v>
      </c>
      <c r="Z2" s="52">
        <f>ROUND(X2*25%,2)</f>
        <v>348501.75</v>
      </c>
      <c r="AA2" s="53">
        <f>Y2+Z2</f>
        <v>2226469.75</v>
      </c>
      <c r="AC2" s="52">
        <f t="shared" ref="AC2:AD8" si="4">ROUND(W2*1.4%,2)</f>
        <v>105166.21</v>
      </c>
      <c r="AD2" s="52">
        <f t="shared" si="4"/>
        <v>19516.099999999999</v>
      </c>
      <c r="AE2" s="53">
        <f>AC2+AD2</f>
        <v>124682.31</v>
      </c>
    </row>
    <row r="3" spans="1:31" x14ac:dyDescent="0.25">
      <c r="A3" s="23" t="s">
        <v>15</v>
      </c>
      <c r="B3" s="51" t="s">
        <v>127</v>
      </c>
      <c r="C3" s="51">
        <v>1</v>
      </c>
      <c r="D3" s="51"/>
      <c r="E3" s="54"/>
      <c r="F3" s="38">
        <v>5309764</v>
      </c>
      <c r="G3" s="39">
        <v>1702318</v>
      </c>
      <c r="H3" s="38">
        <v>5270768</v>
      </c>
      <c r="I3" s="39">
        <v>1735675</v>
      </c>
      <c r="J3" s="52">
        <f t="shared" ref="J3:K66" si="5">ROUND(F3*23.6%,2)</f>
        <v>1253104.3</v>
      </c>
      <c r="K3" s="52">
        <f t="shared" si="5"/>
        <v>401747.05</v>
      </c>
      <c r="L3" s="53">
        <f t="shared" si="0"/>
        <v>1654851.35</v>
      </c>
      <c r="M3" s="51"/>
      <c r="N3" s="52">
        <f t="shared" si="1"/>
        <v>1318237.95</v>
      </c>
      <c r="O3" s="52">
        <f t="shared" si="1"/>
        <v>433451.75</v>
      </c>
      <c r="P3" s="53">
        <f t="shared" ref="P3:P67" si="6">N3+O3</f>
        <v>1751689.7</v>
      </c>
      <c r="Q3" s="51"/>
      <c r="R3" s="52">
        <f t="shared" si="2"/>
        <v>1317692</v>
      </c>
      <c r="S3" s="52">
        <f t="shared" si="3"/>
        <v>433918.75</v>
      </c>
      <c r="T3" s="53">
        <f t="shared" ref="T3:T51" si="7">R3+S3</f>
        <v>1751610.75</v>
      </c>
      <c r="V3" s="54"/>
      <c r="W3" s="38">
        <v>5865105</v>
      </c>
      <c r="X3" s="39">
        <v>1931391</v>
      </c>
      <c r="Y3" s="52">
        <f t="shared" ref="Y3:Z51" si="8">ROUND(W3*25%,2)</f>
        <v>1466276.25</v>
      </c>
      <c r="Z3" s="52">
        <f t="shared" si="8"/>
        <v>482847.75</v>
      </c>
      <c r="AA3" s="53">
        <f t="shared" ref="AA3:AA66" si="9">Y3+Z3</f>
        <v>1949124</v>
      </c>
      <c r="AC3" s="52">
        <f t="shared" si="4"/>
        <v>82111.47</v>
      </c>
      <c r="AD3" s="52">
        <f t="shared" si="4"/>
        <v>27039.47</v>
      </c>
      <c r="AE3" s="53">
        <f t="shared" ref="AE3:AE66" si="10">AC3+AD3</f>
        <v>109150.94</v>
      </c>
    </row>
    <row r="4" spans="1:31" x14ac:dyDescent="0.25">
      <c r="A4" s="23" t="s">
        <v>16</v>
      </c>
      <c r="B4" s="51" t="s">
        <v>17</v>
      </c>
      <c r="C4" s="51">
        <v>1</v>
      </c>
      <c r="D4" s="51"/>
      <c r="E4" s="54"/>
      <c r="F4" s="38">
        <v>488831</v>
      </c>
      <c r="G4" s="39">
        <v>568804</v>
      </c>
      <c r="H4" s="38">
        <v>485241</v>
      </c>
      <c r="I4" s="39">
        <v>579949</v>
      </c>
      <c r="J4" s="52">
        <f t="shared" si="5"/>
        <v>115364.12</v>
      </c>
      <c r="K4" s="52">
        <f t="shared" si="5"/>
        <v>134237.74</v>
      </c>
      <c r="L4" s="53">
        <f t="shared" si="0"/>
        <v>249601.86</v>
      </c>
      <c r="M4" s="51"/>
      <c r="N4" s="52">
        <f t="shared" si="1"/>
        <v>121360.51000000001</v>
      </c>
      <c r="O4" s="52">
        <f t="shared" si="1"/>
        <v>144831.22</v>
      </c>
      <c r="P4" s="53">
        <f t="shared" si="6"/>
        <v>266191.73</v>
      </c>
      <c r="Q4" s="51"/>
      <c r="R4" s="52">
        <f t="shared" si="2"/>
        <v>121310.25</v>
      </c>
      <c r="S4" s="52">
        <f t="shared" si="3"/>
        <v>144987.25</v>
      </c>
      <c r="T4" s="53">
        <f t="shared" si="7"/>
        <v>266297.5</v>
      </c>
      <c r="V4" s="54"/>
      <c r="W4" s="38">
        <v>539958</v>
      </c>
      <c r="X4" s="39">
        <v>645345</v>
      </c>
      <c r="Y4" s="52">
        <f t="shared" si="8"/>
        <v>134989.5</v>
      </c>
      <c r="Z4" s="52">
        <f t="shared" si="8"/>
        <v>161336.25</v>
      </c>
      <c r="AA4" s="53">
        <f t="shared" si="9"/>
        <v>296325.75</v>
      </c>
      <c r="AC4" s="52">
        <f t="shared" si="4"/>
        <v>7559.41</v>
      </c>
      <c r="AD4" s="52">
        <f t="shared" si="4"/>
        <v>9034.83</v>
      </c>
      <c r="AE4" s="53">
        <f t="shared" si="10"/>
        <v>16594.239999999998</v>
      </c>
    </row>
    <row r="5" spans="1:31" x14ac:dyDescent="0.25">
      <c r="A5" s="22" t="s">
        <v>18</v>
      </c>
      <c r="B5" s="51" t="s">
        <v>19</v>
      </c>
      <c r="C5" s="51">
        <v>1</v>
      </c>
      <c r="D5" s="51"/>
      <c r="E5" s="54"/>
      <c r="F5" s="38">
        <v>591667</v>
      </c>
      <c r="G5" s="39">
        <v>682142</v>
      </c>
      <c r="H5" s="38">
        <v>587322</v>
      </c>
      <c r="I5" s="39">
        <v>695509</v>
      </c>
      <c r="J5" s="52">
        <f t="shared" si="5"/>
        <v>139633.41</v>
      </c>
      <c r="K5" s="52">
        <f t="shared" si="5"/>
        <v>160985.51</v>
      </c>
      <c r="L5" s="53">
        <f t="shared" si="0"/>
        <v>300618.92000000004</v>
      </c>
      <c r="M5" s="51"/>
      <c r="N5" s="52">
        <f t="shared" si="1"/>
        <v>146891.32999999999</v>
      </c>
      <c r="O5" s="52">
        <f t="shared" si="1"/>
        <v>173690.11</v>
      </c>
      <c r="P5" s="53">
        <f t="shared" si="6"/>
        <v>320581.43999999994</v>
      </c>
      <c r="Q5" s="51"/>
      <c r="R5" s="52">
        <f t="shared" si="2"/>
        <v>146830.5</v>
      </c>
      <c r="S5" s="52">
        <f t="shared" si="3"/>
        <v>173877.25</v>
      </c>
      <c r="T5" s="53">
        <f t="shared" si="7"/>
        <v>320707.75</v>
      </c>
      <c r="V5" s="54"/>
      <c r="W5" s="38">
        <v>653549</v>
      </c>
      <c r="X5" s="39">
        <v>773935</v>
      </c>
      <c r="Y5" s="52">
        <f t="shared" si="8"/>
        <v>163387.25</v>
      </c>
      <c r="Z5" s="52">
        <f t="shared" si="8"/>
        <v>193483.75</v>
      </c>
      <c r="AA5" s="53">
        <f t="shared" si="9"/>
        <v>356871</v>
      </c>
      <c r="AC5" s="52">
        <f t="shared" si="4"/>
        <v>9149.69</v>
      </c>
      <c r="AD5" s="52">
        <f t="shared" si="4"/>
        <v>10835.09</v>
      </c>
      <c r="AE5" s="53">
        <f t="shared" si="10"/>
        <v>19984.78</v>
      </c>
    </row>
    <row r="6" spans="1:31" x14ac:dyDescent="0.25">
      <c r="A6" s="43" t="s">
        <v>20</v>
      </c>
      <c r="B6" s="51" t="s">
        <v>21</v>
      </c>
      <c r="C6" s="51">
        <v>1</v>
      </c>
      <c r="D6" s="51"/>
      <c r="E6" s="54"/>
      <c r="F6" s="38">
        <v>0</v>
      </c>
      <c r="G6" s="39">
        <v>0</v>
      </c>
      <c r="H6" s="38">
        <v>0</v>
      </c>
      <c r="I6" s="39">
        <v>0</v>
      </c>
      <c r="J6" s="52">
        <f t="shared" si="5"/>
        <v>0</v>
      </c>
      <c r="K6" s="52">
        <f t="shared" si="5"/>
        <v>0</v>
      </c>
      <c r="L6" s="53">
        <f t="shared" si="0"/>
        <v>0</v>
      </c>
      <c r="M6" s="51"/>
      <c r="N6" s="52">
        <f t="shared" si="1"/>
        <v>0</v>
      </c>
      <c r="O6" s="52">
        <f t="shared" si="1"/>
        <v>0</v>
      </c>
      <c r="P6" s="53">
        <f t="shared" si="6"/>
        <v>0</v>
      </c>
      <c r="Q6" s="51"/>
      <c r="R6" s="52">
        <f t="shared" si="2"/>
        <v>0</v>
      </c>
      <c r="S6" s="52">
        <f t="shared" si="3"/>
        <v>0</v>
      </c>
      <c r="T6" s="53">
        <f t="shared" si="7"/>
        <v>0</v>
      </c>
      <c r="V6" s="54"/>
      <c r="W6" s="38">
        <v>0</v>
      </c>
      <c r="X6" s="39">
        <v>0</v>
      </c>
      <c r="Y6" s="52">
        <f t="shared" si="8"/>
        <v>0</v>
      </c>
      <c r="Z6" s="52">
        <f t="shared" si="8"/>
        <v>0</v>
      </c>
      <c r="AA6" s="53">
        <f t="shared" si="9"/>
        <v>0</v>
      </c>
      <c r="AC6" s="52">
        <f t="shared" si="4"/>
        <v>0</v>
      </c>
      <c r="AD6" s="52">
        <f t="shared" si="4"/>
        <v>0</v>
      </c>
      <c r="AE6" s="53">
        <f t="shared" si="10"/>
        <v>0</v>
      </c>
    </row>
    <row r="7" spans="1:31" x14ac:dyDescent="0.25">
      <c r="A7" s="42" t="s">
        <v>23</v>
      </c>
      <c r="B7" s="51" t="s">
        <v>129</v>
      </c>
      <c r="C7" s="51">
        <v>1</v>
      </c>
      <c r="D7" s="51"/>
      <c r="E7" s="54"/>
      <c r="F7" s="38">
        <v>5119513</v>
      </c>
      <c r="G7" s="39">
        <v>0</v>
      </c>
      <c r="H7" s="38">
        <v>5081914</v>
      </c>
      <c r="I7" s="39">
        <v>0</v>
      </c>
      <c r="J7" s="52">
        <f t="shared" si="5"/>
        <v>1208205.07</v>
      </c>
      <c r="K7" s="52">
        <f t="shared" si="5"/>
        <v>0</v>
      </c>
      <c r="L7" s="53">
        <f t="shared" si="0"/>
        <v>1208205.07</v>
      </c>
      <c r="M7" s="51"/>
      <c r="N7" s="52">
        <f t="shared" si="1"/>
        <v>1271004.8799999999</v>
      </c>
      <c r="O7" s="52">
        <f t="shared" si="1"/>
        <v>0</v>
      </c>
      <c r="P7" s="53">
        <f t="shared" si="6"/>
        <v>1271004.8799999999</v>
      </c>
      <c r="Q7" s="51"/>
      <c r="R7" s="52">
        <f t="shared" si="2"/>
        <v>1270478.5</v>
      </c>
      <c r="S7" s="52">
        <f t="shared" si="3"/>
        <v>0</v>
      </c>
      <c r="T7" s="53">
        <f t="shared" si="7"/>
        <v>1270478.5</v>
      </c>
      <c r="V7" s="54"/>
      <c r="W7" s="38">
        <v>5654956</v>
      </c>
      <c r="X7" s="39">
        <v>0</v>
      </c>
      <c r="Y7" s="52">
        <f t="shared" si="8"/>
        <v>1413739</v>
      </c>
      <c r="Z7" s="52">
        <f t="shared" si="8"/>
        <v>0</v>
      </c>
      <c r="AA7" s="53">
        <f t="shared" si="9"/>
        <v>1413739</v>
      </c>
      <c r="AC7" s="52">
        <f t="shared" si="4"/>
        <v>79169.38</v>
      </c>
      <c r="AD7" s="52">
        <f t="shared" si="4"/>
        <v>0</v>
      </c>
      <c r="AE7" s="53">
        <f t="shared" si="10"/>
        <v>79169.38</v>
      </c>
    </row>
    <row r="8" spans="1:31" x14ac:dyDescent="0.25">
      <c r="A8" s="21" t="s">
        <v>24</v>
      </c>
      <c r="B8" s="51" t="s">
        <v>25</v>
      </c>
      <c r="C8" s="51">
        <v>1</v>
      </c>
      <c r="D8" s="51"/>
      <c r="E8" s="54"/>
      <c r="F8" s="38">
        <v>1198103</v>
      </c>
      <c r="G8" s="39">
        <v>312617</v>
      </c>
      <c r="H8" s="38">
        <v>1189304</v>
      </c>
      <c r="I8" s="39">
        <v>318743</v>
      </c>
      <c r="J8" s="52">
        <f t="shared" si="5"/>
        <v>282752.31</v>
      </c>
      <c r="K8" s="52">
        <f t="shared" si="5"/>
        <v>73777.61</v>
      </c>
      <c r="L8" s="53">
        <f t="shared" si="0"/>
        <v>356529.91999999998</v>
      </c>
      <c r="M8" s="51"/>
      <c r="N8" s="52">
        <f t="shared" si="1"/>
        <v>297449.18</v>
      </c>
      <c r="O8" s="52">
        <f t="shared" si="1"/>
        <v>79599.990000000005</v>
      </c>
      <c r="P8" s="53">
        <f t="shared" si="6"/>
        <v>377049.17</v>
      </c>
      <c r="Q8" s="51"/>
      <c r="R8" s="52">
        <f t="shared" si="2"/>
        <v>297326</v>
      </c>
      <c r="S8" s="52">
        <f t="shared" si="3"/>
        <v>79685.75</v>
      </c>
      <c r="T8" s="53">
        <f t="shared" si="7"/>
        <v>377011.75</v>
      </c>
      <c r="V8" s="54"/>
      <c r="W8" s="38">
        <v>1323411</v>
      </c>
      <c r="X8" s="39">
        <v>354684</v>
      </c>
      <c r="Y8" s="52">
        <f t="shared" si="8"/>
        <v>330852.75</v>
      </c>
      <c r="Z8" s="52">
        <f t="shared" si="8"/>
        <v>88671</v>
      </c>
      <c r="AA8" s="53">
        <f t="shared" si="9"/>
        <v>419523.75</v>
      </c>
      <c r="AC8" s="52">
        <f t="shared" si="4"/>
        <v>18527.75</v>
      </c>
      <c r="AD8" s="52">
        <f t="shared" si="4"/>
        <v>4965.58</v>
      </c>
      <c r="AE8" s="53">
        <f t="shared" si="10"/>
        <v>23493.33</v>
      </c>
    </row>
    <row r="9" spans="1:31" x14ac:dyDescent="0.25">
      <c r="A9" s="21" t="s">
        <v>169</v>
      </c>
      <c r="B9" s="51" t="s">
        <v>170</v>
      </c>
      <c r="C9" s="51">
        <v>1</v>
      </c>
      <c r="D9" s="51"/>
      <c r="E9" s="54"/>
      <c r="F9" s="38">
        <v>0</v>
      </c>
      <c r="G9" s="39">
        <v>0</v>
      </c>
      <c r="H9" s="38">
        <v>2663190</v>
      </c>
      <c r="I9" s="39">
        <v>1543206</v>
      </c>
      <c r="J9" s="52">
        <f>ROUND(H9*23.6%,2)</f>
        <v>628512.84</v>
      </c>
      <c r="K9" s="52">
        <f>ROUND(I9*23.6%,2)</f>
        <v>364196.62</v>
      </c>
      <c r="L9" s="53">
        <f t="shared" si="0"/>
        <v>992709.46</v>
      </c>
      <c r="M9" s="51"/>
      <c r="N9" s="52">
        <f>ROUND(H9*25%,2)</f>
        <v>665797.5</v>
      </c>
      <c r="O9" s="52">
        <f>ROUND(I9*25%,2)</f>
        <v>385801.5</v>
      </c>
      <c r="P9" s="53">
        <f t="shared" si="6"/>
        <v>1051599</v>
      </c>
      <c r="Q9" s="51"/>
      <c r="R9" s="52">
        <f t="shared" si="2"/>
        <v>665797.5</v>
      </c>
      <c r="S9" s="52">
        <f t="shared" si="3"/>
        <v>385801.5</v>
      </c>
      <c r="T9" s="53">
        <f t="shared" si="7"/>
        <v>1051599</v>
      </c>
      <c r="V9" s="54"/>
      <c r="W9" s="38">
        <v>2963494</v>
      </c>
      <c r="X9" s="39">
        <v>1717220</v>
      </c>
      <c r="Y9" s="52">
        <f t="shared" ref="Y9" si="11">ROUND(W9*25%,2)</f>
        <v>740873.5</v>
      </c>
      <c r="Z9" s="52">
        <f t="shared" ref="Z9" si="12">ROUND(X9*25%,2)</f>
        <v>429305</v>
      </c>
      <c r="AA9" s="53">
        <f t="shared" ref="AA9" si="13">Y9+Z9</f>
        <v>1170178.5</v>
      </c>
      <c r="AC9" s="52">
        <f t="shared" ref="AC9" si="14">ROUND(W9*1.4%,2)</f>
        <v>41488.92</v>
      </c>
      <c r="AD9" s="52">
        <f t="shared" ref="AD9" si="15">ROUND(X9*1.4%,2)</f>
        <v>24041.08</v>
      </c>
      <c r="AE9" s="53">
        <f t="shared" ref="AE9" si="16">AC9+AD9</f>
        <v>65530</v>
      </c>
    </row>
    <row r="10" spans="1:31" x14ac:dyDescent="0.25">
      <c r="A10" s="23" t="s">
        <v>26</v>
      </c>
      <c r="B10" s="51" t="s">
        <v>27</v>
      </c>
      <c r="C10" s="51">
        <v>1</v>
      </c>
      <c r="D10" s="51"/>
      <c r="E10" s="54"/>
      <c r="F10" s="38">
        <v>1130882</v>
      </c>
      <c r="G10" s="39">
        <v>676052</v>
      </c>
      <c r="H10" s="38">
        <v>1122577</v>
      </c>
      <c r="I10" s="39">
        <v>689300</v>
      </c>
      <c r="J10" s="52">
        <f t="shared" si="5"/>
        <v>266888.15000000002</v>
      </c>
      <c r="K10" s="52">
        <f t="shared" si="5"/>
        <v>159548.26999999999</v>
      </c>
      <c r="L10" s="53">
        <f t="shared" si="0"/>
        <v>426436.42000000004</v>
      </c>
      <c r="M10" s="51"/>
      <c r="N10" s="52">
        <f t="shared" ref="N10:N41" si="17">ROUND(F10*25%,2)-(ROUND(F10*23.6%,2)-ROUND(H10*23.6%,2))</f>
        <v>280760.51999999996</v>
      </c>
      <c r="O10" s="52">
        <f t="shared" ref="O10:O41" si="18">ROUND(G10*25%,2)-(ROUND(G10*23.6%,2)-ROUND(I10*23.6%,2))</f>
        <v>172139.53</v>
      </c>
      <c r="P10" s="53">
        <f t="shared" si="6"/>
        <v>452900.04999999993</v>
      </c>
      <c r="Q10" s="51"/>
      <c r="R10" s="52">
        <f t="shared" si="2"/>
        <v>280644.25</v>
      </c>
      <c r="S10" s="52">
        <f t="shared" si="3"/>
        <v>172325</v>
      </c>
      <c r="T10" s="53">
        <f t="shared" si="7"/>
        <v>452969.25</v>
      </c>
      <c r="V10" s="54"/>
      <c r="W10" s="38">
        <v>1249159</v>
      </c>
      <c r="X10" s="39">
        <v>767026</v>
      </c>
      <c r="Y10" s="52">
        <f t="shared" si="8"/>
        <v>312289.75</v>
      </c>
      <c r="Z10" s="52">
        <f t="shared" si="8"/>
        <v>191756.5</v>
      </c>
      <c r="AA10" s="53">
        <f t="shared" si="9"/>
        <v>504046.25</v>
      </c>
      <c r="AC10" s="52">
        <f t="shared" ref="AC10:AC41" si="19">ROUND(W10*1.4%,2)</f>
        <v>17488.23</v>
      </c>
      <c r="AD10" s="52">
        <f t="shared" ref="AD10:AD41" si="20">ROUND(X10*1.4%,2)</f>
        <v>10738.36</v>
      </c>
      <c r="AE10" s="53">
        <f t="shared" si="10"/>
        <v>28226.59</v>
      </c>
    </row>
    <row r="11" spans="1:31" x14ac:dyDescent="0.25">
      <c r="A11" s="23" t="s">
        <v>28</v>
      </c>
      <c r="B11" s="51" t="s">
        <v>29</v>
      </c>
      <c r="C11" s="51">
        <v>1</v>
      </c>
      <c r="D11" s="51"/>
      <c r="E11" s="54"/>
      <c r="F11" s="38">
        <v>284655</v>
      </c>
      <c r="G11" s="39">
        <v>379043</v>
      </c>
      <c r="H11" s="38">
        <v>282565</v>
      </c>
      <c r="I11" s="39">
        <v>386470</v>
      </c>
      <c r="J11" s="52">
        <f t="shared" si="5"/>
        <v>67178.58</v>
      </c>
      <c r="K11" s="52">
        <f t="shared" si="5"/>
        <v>89454.15</v>
      </c>
      <c r="L11" s="53">
        <f t="shared" si="0"/>
        <v>156632.72999999998</v>
      </c>
      <c r="M11" s="51"/>
      <c r="N11" s="52">
        <f t="shared" si="17"/>
        <v>70670.509999999995</v>
      </c>
      <c r="O11" s="52">
        <f t="shared" si="18"/>
        <v>96513.52</v>
      </c>
      <c r="P11" s="53">
        <f t="shared" si="6"/>
        <v>167184.03</v>
      </c>
      <c r="Q11" s="51"/>
      <c r="R11" s="52">
        <f t="shared" si="2"/>
        <v>70641.25</v>
      </c>
      <c r="S11" s="52">
        <f t="shared" si="3"/>
        <v>96617.5</v>
      </c>
      <c r="T11" s="53">
        <f t="shared" si="7"/>
        <v>167258.75</v>
      </c>
      <c r="V11" s="54"/>
      <c r="W11" s="38">
        <v>314427</v>
      </c>
      <c r="X11" s="39">
        <v>430049</v>
      </c>
      <c r="Y11" s="52">
        <f t="shared" si="8"/>
        <v>78606.75</v>
      </c>
      <c r="Z11" s="52">
        <f t="shared" si="8"/>
        <v>107512.25</v>
      </c>
      <c r="AA11" s="53">
        <f t="shared" si="9"/>
        <v>186119</v>
      </c>
      <c r="AC11" s="52">
        <f t="shared" si="19"/>
        <v>4401.9799999999996</v>
      </c>
      <c r="AD11" s="52">
        <f t="shared" si="20"/>
        <v>6020.69</v>
      </c>
      <c r="AE11" s="53">
        <f t="shared" si="10"/>
        <v>10422.669999999998</v>
      </c>
    </row>
    <row r="12" spans="1:31" x14ac:dyDescent="0.25">
      <c r="A12" s="21" t="s">
        <v>30</v>
      </c>
      <c r="B12" s="51" t="s">
        <v>131</v>
      </c>
      <c r="C12" s="51">
        <v>1</v>
      </c>
      <c r="D12" s="51"/>
      <c r="E12" s="54"/>
      <c r="F12" s="38">
        <v>2284901</v>
      </c>
      <c r="G12" s="39">
        <v>1098875</v>
      </c>
      <c r="H12" s="38">
        <v>2268120</v>
      </c>
      <c r="I12" s="39">
        <v>1120407</v>
      </c>
      <c r="J12" s="52">
        <f t="shared" si="5"/>
        <v>539236.64</v>
      </c>
      <c r="K12" s="52">
        <f t="shared" si="5"/>
        <v>259334.5</v>
      </c>
      <c r="L12" s="53">
        <f t="shared" si="0"/>
        <v>798571.14</v>
      </c>
      <c r="M12" s="51"/>
      <c r="N12" s="52">
        <f t="shared" si="17"/>
        <v>567264.92999999993</v>
      </c>
      <c r="O12" s="52">
        <f t="shared" si="18"/>
        <v>279800.3</v>
      </c>
      <c r="P12" s="53">
        <f t="shared" si="6"/>
        <v>847065.23</v>
      </c>
      <c r="Q12" s="51"/>
      <c r="R12" s="52">
        <f t="shared" si="2"/>
        <v>567030</v>
      </c>
      <c r="S12" s="52">
        <f t="shared" si="3"/>
        <v>280101.75</v>
      </c>
      <c r="T12" s="53">
        <f t="shared" si="7"/>
        <v>847131.75</v>
      </c>
      <c r="V12" s="54"/>
      <c r="W12" s="38">
        <v>2523876</v>
      </c>
      <c r="X12" s="39">
        <v>1246745</v>
      </c>
      <c r="Y12" s="52">
        <f t="shared" si="8"/>
        <v>630969</v>
      </c>
      <c r="Z12" s="52">
        <f t="shared" si="8"/>
        <v>311686.25</v>
      </c>
      <c r="AA12" s="53">
        <f t="shared" si="9"/>
        <v>942655.25</v>
      </c>
      <c r="AC12" s="52">
        <f t="shared" si="19"/>
        <v>35334.26</v>
      </c>
      <c r="AD12" s="52">
        <f t="shared" si="20"/>
        <v>17454.43</v>
      </c>
      <c r="AE12" s="53">
        <f t="shared" si="10"/>
        <v>52788.69</v>
      </c>
    </row>
    <row r="13" spans="1:31" x14ac:dyDescent="0.25">
      <c r="A13" s="23" t="s">
        <v>31</v>
      </c>
      <c r="B13" s="51" t="s">
        <v>132</v>
      </c>
      <c r="C13" s="56">
        <v>1</v>
      </c>
      <c r="D13" s="51"/>
      <c r="E13" s="54"/>
      <c r="F13" s="38">
        <v>666653</v>
      </c>
      <c r="G13" s="39">
        <v>394415</v>
      </c>
      <c r="H13" s="38">
        <v>661757</v>
      </c>
      <c r="I13" s="39">
        <v>402144</v>
      </c>
      <c r="J13" s="52">
        <f t="shared" si="5"/>
        <v>157330.10999999999</v>
      </c>
      <c r="K13" s="52">
        <f t="shared" si="5"/>
        <v>93081.94</v>
      </c>
      <c r="L13" s="53">
        <f t="shared" si="0"/>
        <v>250412.05</v>
      </c>
      <c r="M13" s="51"/>
      <c r="N13" s="52">
        <f t="shared" si="17"/>
        <v>165507.79</v>
      </c>
      <c r="O13" s="52">
        <f t="shared" si="18"/>
        <v>100427.79</v>
      </c>
      <c r="P13" s="53">
        <f t="shared" si="6"/>
        <v>265935.58</v>
      </c>
      <c r="Q13" s="51"/>
      <c r="R13" s="52">
        <f t="shared" si="2"/>
        <v>165439.25</v>
      </c>
      <c r="S13" s="52">
        <f t="shared" si="3"/>
        <v>100536</v>
      </c>
      <c r="T13" s="53">
        <f t="shared" si="7"/>
        <v>265975.25</v>
      </c>
      <c r="V13" s="54"/>
      <c r="W13" s="38">
        <v>736377</v>
      </c>
      <c r="X13" s="39">
        <v>447490</v>
      </c>
      <c r="Y13" s="52">
        <f t="shared" si="8"/>
        <v>184094.25</v>
      </c>
      <c r="Z13" s="52">
        <f t="shared" si="8"/>
        <v>111872.5</v>
      </c>
      <c r="AA13" s="53">
        <f t="shared" si="9"/>
        <v>295966.75</v>
      </c>
      <c r="AC13" s="52">
        <f t="shared" si="19"/>
        <v>10309.280000000001</v>
      </c>
      <c r="AD13" s="52">
        <f t="shared" si="20"/>
        <v>6264.86</v>
      </c>
      <c r="AE13" s="53">
        <f t="shared" si="10"/>
        <v>16574.14</v>
      </c>
    </row>
    <row r="14" spans="1:31" x14ac:dyDescent="0.25">
      <c r="A14" s="23" t="s">
        <v>32</v>
      </c>
      <c r="B14" s="51" t="s">
        <v>33</v>
      </c>
      <c r="C14" s="51">
        <v>1</v>
      </c>
      <c r="D14" s="51"/>
      <c r="E14" s="54"/>
      <c r="F14" s="38">
        <v>32247444</v>
      </c>
      <c r="G14" s="39">
        <v>3001514</v>
      </c>
      <c r="H14" s="38">
        <v>32010612</v>
      </c>
      <c r="I14" s="39">
        <v>3060329</v>
      </c>
      <c r="J14" s="52">
        <f t="shared" si="5"/>
        <v>7610396.7800000003</v>
      </c>
      <c r="K14" s="52">
        <f t="shared" si="5"/>
        <v>708357.3</v>
      </c>
      <c r="L14" s="53">
        <f t="shared" si="0"/>
        <v>8318754.0800000001</v>
      </c>
      <c r="M14" s="51"/>
      <c r="N14" s="52">
        <f t="shared" si="17"/>
        <v>8005968.6499999994</v>
      </c>
      <c r="O14" s="52">
        <f t="shared" si="18"/>
        <v>764258.84</v>
      </c>
      <c r="P14" s="53">
        <f t="shared" si="6"/>
        <v>8770227.4900000002</v>
      </c>
      <c r="Q14" s="51"/>
      <c r="R14" s="52">
        <f t="shared" si="2"/>
        <v>8002653</v>
      </c>
      <c r="S14" s="52">
        <f t="shared" si="3"/>
        <v>765082.25</v>
      </c>
      <c r="T14" s="53">
        <f t="shared" si="7"/>
        <v>8767735.25</v>
      </c>
      <c r="V14" s="54"/>
      <c r="W14" s="38">
        <v>35620160</v>
      </c>
      <c r="X14" s="39">
        <v>3405415</v>
      </c>
      <c r="Y14" s="52">
        <f t="shared" si="8"/>
        <v>8905040</v>
      </c>
      <c r="Z14" s="52">
        <f t="shared" si="8"/>
        <v>851353.75</v>
      </c>
      <c r="AA14" s="53">
        <f t="shared" si="9"/>
        <v>9756393.75</v>
      </c>
      <c r="AC14" s="52">
        <f t="shared" si="19"/>
        <v>498682.24</v>
      </c>
      <c r="AD14" s="52">
        <f t="shared" si="20"/>
        <v>47675.81</v>
      </c>
      <c r="AE14" s="53">
        <f t="shared" si="10"/>
        <v>546358.05000000005</v>
      </c>
    </row>
    <row r="15" spans="1:31" x14ac:dyDescent="0.25">
      <c r="A15" s="23" t="s">
        <v>34</v>
      </c>
      <c r="B15" s="51" t="s">
        <v>134</v>
      </c>
      <c r="C15" s="51">
        <v>1</v>
      </c>
      <c r="D15" s="51"/>
      <c r="E15" s="54"/>
      <c r="F15" s="38">
        <v>43199263</v>
      </c>
      <c r="G15" s="39">
        <v>5293884</v>
      </c>
      <c r="H15" s="38">
        <v>42882000</v>
      </c>
      <c r="I15" s="39">
        <v>5397619</v>
      </c>
      <c r="J15" s="52">
        <f t="shared" si="5"/>
        <v>10195026.07</v>
      </c>
      <c r="K15" s="52">
        <f t="shared" si="5"/>
        <v>1249356.6200000001</v>
      </c>
      <c r="L15" s="53">
        <f t="shared" si="0"/>
        <v>11444382.690000001</v>
      </c>
      <c r="M15" s="51"/>
      <c r="N15" s="52">
        <f t="shared" si="17"/>
        <v>10724941.68</v>
      </c>
      <c r="O15" s="52">
        <f t="shared" si="18"/>
        <v>1347952.46</v>
      </c>
      <c r="P15" s="53">
        <f t="shared" si="6"/>
        <v>12072894.140000001</v>
      </c>
      <c r="Q15" s="51"/>
      <c r="R15" s="52">
        <f t="shared" si="2"/>
        <v>10720500</v>
      </c>
      <c r="S15" s="52">
        <f t="shared" si="3"/>
        <v>1349404.75</v>
      </c>
      <c r="T15" s="53">
        <f t="shared" si="7"/>
        <v>12069904.75</v>
      </c>
      <c r="V15" s="54"/>
      <c r="W15" s="38">
        <v>47717417</v>
      </c>
      <c r="X15" s="39">
        <v>6006259</v>
      </c>
      <c r="Y15" s="52">
        <f t="shared" si="8"/>
        <v>11929354.25</v>
      </c>
      <c r="Z15" s="52">
        <f t="shared" si="8"/>
        <v>1501564.75</v>
      </c>
      <c r="AA15" s="53">
        <f t="shared" si="9"/>
        <v>13430919</v>
      </c>
      <c r="AC15" s="52">
        <f t="shared" si="19"/>
        <v>668043.84</v>
      </c>
      <c r="AD15" s="52">
        <f t="shared" si="20"/>
        <v>84087.63</v>
      </c>
      <c r="AE15" s="53">
        <f t="shared" si="10"/>
        <v>752131.47</v>
      </c>
    </row>
    <row r="16" spans="1:31" x14ac:dyDescent="0.25">
      <c r="A16" s="23" t="s">
        <v>35</v>
      </c>
      <c r="B16" s="51" t="s">
        <v>36</v>
      </c>
      <c r="C16" s="51">
        <v>1</v>
      </c>
      <c r="D16" s="51"/>
      <c r="E16" s="54"/>
      <c r="F16" s="38">
        <v>5387139</v>
      </c>
      <c r="G16" s="39">
        <v>873501</v>
      </c>
      <c r="H16" s="38">
        <v>5347576</v>
      </c>
      <c r="I16" s="39">
        <v>890618</v>
      </c>
      <c r="J16" s="52">
        <f t="shared" si="5"/>
        <v>1271364.8</v>
      </c>
      <c r="K16" s="52">
        <f t="shared" si="5"/>
        <v>206146.24</v>
      </c>
      <c r="L16" s="53">
        <f t="shared" si="0"/>
        <v>1477511.04</v>
      </c>
      <c r="M16" s="51"/>
      <c r="N16" s="52">
        <f t="shared" si="17"/>
        <v>1337447.8899999999</v>
      </c>
      <c r="O16" s="52">
        <f t="shared" si="18"/>
        <v>222414.86000000002</v>
      </c>
      <c r="P16" s="53">
        <f t="shared" si="6"/>
        <v>1559862.75</v>
      </c>
      <c r="Q16" s="51"/>
      <c r="R16" s="52">
        <f t="shared" si="2"/>
        <v>1336894</v>
      </c>
      <c r="S16" s="52">
        <f t="shared" si="3"/>
        <v>222654.5</v>
      </c>
      <c r="T16" s="53">
        <f t="shared" si="7"/>
        <v>1559548.5</v>
      </c>
      <c r="V16" s="54"/>
      <c r="W16" s="38">
        <v>5950574</v>
      </c>
      <c r="X16" s="39">
        <v>991045</v>
      </c>
      <c r="Y16" s="52">
        <f t="shared" si="8"/>
        <v>1487643.5</v>
      </c>
      <c r="Z16" s="52">
        <f t="shared" si="8"/>
        <v>247761.25</v>
      </c>
      <c r="AA16" s="53">
        <f t="shared" si="9"/>
        <v>1735404.75</v>
      </c>
      <c r="AC16" s="52">
        <f t="shared" si="19"/>
        <v>83308.039999999994</v>
      </c>
      <c r="AD16" s="52">
        <f t="shared" si="20"/>
        <v>13874.63</v>
      </c>
      <c r="AE16" s="53">
        <f t="shared" si="10"/>
        <v>97182.67</v>
      </c>
    </row>
    <row r="17" spans="1:31" x14ac:dyDescent="0.25">
      <c r="A17" s="23" t="s">
        <v>37</v>
      </c>
      <c r="B17" s="51" t="s">
        <v>38</v>
      </c>
      <c r="C17" s="51">
        <v>1</v>
      </c>
      <c r="D17" s="51"/>
      <c r="E17" s="54"/>
      <c r="F17" s="38">
        <v>2386188</v>
      </c>
      <c r="G17" s="39">
        <v>889858</v>
      </c>
      <c r="H17" s="38">
        <v>2368663</v>
      </c>
      <c r="I17" s="39">
        <v>907295</v>
      </c>
      <c r="J17" s="52">
        <f t="shared" si="5"/>
        <v>563140.37</v>
      </c>
      <c r="K17" s="52">
        <f t="shared" si="5"/>
        <v>210006.49</v>
      </c>
      <c r="L17" s="53">
        <f t="shared" si="0"/>
        <v>773146.86</v>
      </c>
      <c r="M17" s="51"/>
      <c r="N17" s="52">
        <f t="shared" si="17"/>
        <v>592411.1</v>
      </c>
      <c r="O17" s="52">
        <f t="shared" si="18"/>
        <v>226579.63</v>
      </c>
      <c r="P17" s="53">
        <f t="shared" si="6"/>
        <v>818990.73</v>
      </c>
      <c r="Q17" s="51"/>
      <c r="R17" s="52">
        <f t="shared" si="2"/>
        <v>592165.75</v>
      </c>
      <c r="S17" s="52">
        <f t="shared" si="3"/>
        <v>226823.75</v>
      </c>
      <c r="T17" s="53">
        <f t="shared" si="7"/>
        <v>818989.5</v>
      </c>
      <c r="V17" s="54"/>
      <c r="W17" s="38">
        <v>2635756</v>
      </c>
      <c r="X17" s="39">
        <v>1009602</v>
      </c>
      <c r="Y17" s="52">
        <f t="shared" si="8"/>
        <v>658939</v>
      </c>
      <c r="Z17" s="52">
        <f t="shared" si="8"/>
        <v>252400.5</v>
      </c>
      <c r="AA17" s="53">
        <f t="shared" si="9"/>
        <v>911339.5</v>
      </c>
      <c r="AC17" s="52">
        <f t="shared" si="19"/>
        <v>36900.58</v>
      </c>
      <c r="AD17" s="52">
        <f t="shared" si="20"/>
        <v>14134.43</v>
      </c>
      <c r="AE17" s="53">
        <f t="shared" si="10"/>
        <v>51035.01</v>
      </c>
    </row>
    <row r="18" spans="1:31" x14ac:dyDescent="0.25">
      <c r="A18" s="23" t="s">
        <v>39</v>
      </c>
      <c r="B18" s="51" t="s">
        <v>40</v>
      </c>
      <c r="C18" s="51">
        <v>1</v>
      </c>
      <c r="D18" s="51"/>
      <c r="E18" s="54"/>
      <c r="F18" s="38">
        <v>1462541</v>
      </c>
      <c r="G18" s="39">
        <v>901249</v>
      </c>
      <c r="H18" s="38">
        <v>1451800</v>
      </c>
      <c r="I18" s="39">
        <v>918909</v>
      </c>
      <c r="J18" s="52">
        <f t="shared" si="5"/>
        <v>345159.67999999999</v>
      </c>
      <c r="K18" s="52">
        <f t="shared" si="5"/>
        <v>212694.76</v>
      </c>
      <c r="L18" s="53">
        <f t="shared" si="0"/>
        <v>557854.43999999994</v>
      </c>
      <c r="M18" s="51"/>
      <c r="N18" s="52">
        <f t="shared" si="17"/>
        <v>363100.37</v>
      </c>
      <c r="O18" s="52">
        <f t="shared" si="18"/>
        <v>229480.00999999998</v>
      </c>
      <c r="P18" s="53">
        <f t="shared" si="6"/>
        <v>592580.38</v>
      </c>
      <c r="Q18" s="51"/>
      <c r="R18" s="52">
        <f t="shared" si="2"/>
        <v>362950</v>
      </c>
      <c r="S18" s="52">
        <f t="shared" si="3"/>
        <v>229727.25</v>
      </c>
      <c r="T18" s="53">
        <f t="shared" si="7"/>
        <v>592677.25</v>
      </c>
      <c r="V18" s="54"/>
      <c r="W18" s="38">
        <v>1615506</v>
      </c>
      <c r="X18" s="39">
        <v>1022526</v>
      </c>
      <c r="Y18" s="52">
        <f t="shared" si="8"/>
        <v>403876.5</v>
      </c>
      <c r="Z18" s="52">
        <f t="shared" si="8"/>
        <v>255631.5</v>
      </c>
      <c r="AA18" s="53">
        <f t="shared" si="9"/>
        <v>659508</v>
      </c>
      <c r="AC18" s="52">
        <f t="shared" si="19"/>
        <v>22617.08</v>
      </c>
      <c r="AD18" s="52">
        <f t="shared" si="20"/>
        <v>14315.36</v>
      </c>
      <c r="AE18" s="53">
        <f t="shared" si="10"/>
        <v>36932.44</v>
      </c>
    </row>
    <row r="19" spans="1:31" x14ac:dyDescent="0.25">
      <c r="A19" s="23" t="s">
        <v>41</v>
      </c>
      <c r="B19" s="51" t="s">
        <v>42</v>
      </c>
      <c r="C19" s="51">
        <v>1</v>
      </c>
      <c r="D19" s="51"/>
      <c r="E19" s="54"/>
      <c r="F19" s="38">
        <v>1499449</v>
      </c>
      <c r="G19" s="39">
        <v>570278</v>
      </c>
      <c r="H19" s="38">
        <v>1488436</v>
      </c>
      <c r="I19" s="39">
        <v>581453</v>
      </c>
      <c r="J19" s="52">
        <f t="shared" si="5"/>
        <v>353869.96</v>
      </c>
      <c r="K19" s="52">
        <f t="shared" si="5"/>
        <v>134585.60999999999</v>
      </c>
      <c r="L19" s="53">
        <f t="shared" si="0"/>
        <v>488455.57</v>
      </c>
      <c r="M19" s="51"/>
      <c r="N19" s="52">
        <f t="shared" si="17"/>
        <v>372263.19</v>
      </c>
      <c r="O19" s="52">
        <f t="shared" si="18"/>
        <v>145206.80000000002</v>
      </c>
      <c r="P19" s="53">
        <f t="shared" si="6"/>
        <v>517469.99</v>
      </c>
      <c r="Q19" s="51"/>
      <c r="R19" s="52">
        <f t="shared" si="2"/>
        <v>372109</v>
      </c>
      <c r="S19" s="52">
        <f t="shared" si="3"/>
        <v>145363.25</v>
      </c>
      <c r="T19" s="53">
        <f t="shared" si="7"/>
        <v>517472.25</v>
      </c>
      <c r="V19" s="54"/>
      <c r="W19" s="38">
        <v>1656274</v>
      </c>
      <c r="X19" s="39">
        <v>647018</v>
      </c>
      <c r="Y19" s="52">
        <f t="shared" si="8"/>
        <v>414068.5</v>
      </c>
      <c r="Z19" s="52">
        <f t="shared" si="8"/>
        <v>161754.5</v>
      </c>
      <c r="AA19" s="53">
        <f t="shared" si="9"/>
        <v>575823</v>
      </c>
      <c r="AC19" s="52">
        <f t="shared" si="19"/>
        <v>23187.84</v>
      </c>
      <c r="AD19" s="52">
        <f t="shared" si="20"/>
        <v>9058.25</v>
      </c>
      <c r="AE19" s="53">
        <f t="shared" si="10"/>
        <v>32246.09</v>
      </c>
    </row>
    <row r="20" spans="1:31" x14ac:dyDescent="0.25">
      <c r="A20" s="23" t="s">
        <v>43</v>
      </c>
      <c r="B20" s="51" t="s">
        <v>135</v>
      </c>
      <c r="C20" s="51">
        <v>1</v>
      </c>
      <c r="D20" s="51"/>
      <c r="E20" s="54"/>
      <c r="F20" s="38">
        <v>1517340</v>
      </c>
      <c r="G20" s="39">
        <v>732654</v>
      </c>
      <c r="H20" s="38">
        <v>1506196</v>
      </c>
      <c r="I20" s="39">
        <v>747010</v>
      </c>
      <c r="J20" s="52">
        <f t="shared" si="5"/>
        <v>358092.24</v>
      </c>
      <c r="K20" s="52">
        <f t="shared" si="5"/>
        <v>172906.34</v>
      </c>
      <c r="L20" s="53">
        <f t="shared" si="0"/>
        <v>530998.57999999996</v>
      </c>
      <c r="M20" s="51"/>
      <c r="N20" s="52">
        <f t="shared" si="17"/>
        <v>376705.02</v>
      </c>
      <c r="O20" s="52">
        <f t="shared" si="18"/>
        <v>186551.52</v>
      </c>
      <c r="P20" s="53">
        <f t="shared" si="6"/>
        <v>563256.54</v>
      </c>
      <c r="Q20" s="51"/>
      <c r="R20" s="52">
        <f t="shared" si="2"/>
        <v>376549</v>
      </c>
      <c r="S20" s="52">
        <f t="shared" si="3"/>
        <v>186752.5</v>
      </c>
      <c r="T20" s="53">
        <f t="shared" si="7"/>
        <v>563301.5</v>
      </c>
      <c r="V20" s="54"/>
      <c r="W20" s="38">
        <v>1676037</v>
      </c>
      <c r="X20" s="39">
        <v>831244</v>
      </c>
      <c r="Y20" s="52">
        <f t="shared" si="8"/>
        <v>419009.25</v>
      </c>
      <c r="Z20" s="52">
        <f t="shared" si="8"/>
        <v>207811</v>
      </c>
      <c r="AA20" s="53">
        <f t="shared" si="9"/>
        <v>626820.25</v>
      </c>
      <c r="AC20" s="52">
        <f t="shared" si="19"/>
        <v>23464.52</v>
      </c>
      <c r="AD20" s="52">
        <f t="shared" si="20"/>
        <v>11637.42</v>
      </c>
      <c r="AE20" s="53">
        <f t="shared" si="10"/>
        <v>35101.94</v>
      </c>
    </row>
    <row r="21" spans="1:31" x14ac:dyDescent="0.25">
      <c r="A21" s="23" t="s">
        <v>44</v>
      </c>
      <c r="B21" s="51" t="s">
        <v>45</v>
      </c>
      <c r="C21" s="51">
        <v>1</v>
      </c>
      <c r="D21" s="51"/>
      <c r="E21" s="54"/>
      <c r="F21" s="38">
        <v>12341192</v>
      </c>
      <c r="G21" s="39">
        <v>2964176</v>
      </c>
      <c r="H21" s="38">
        <v>12250556</v>
      </c>
      <c r="I21" s="39">
        <v>3022259</v>
      </c>
      <c r="J21" s="52">
        <f t="shared" si="5"/>
        <v>2912521.31</v>
      </c>
      <c r="K21" s="52">
        <f t="shared" si="5"/>
        <v>699545.54</v>
      </c>
      <c r="L21" s="53">
        <f t="shared" si="0"/>
        <v>3612066.85</v>
      </c>
      <c r="M21" s="51"/>
      <c r="N21" s="52">
        <f t="shared" si="17"/>
        <v>3063907.91</v>
      </c>
      <c r="O21" s="52">
        <f t="shared" si="18"/>
        <v>754751.58</v>
      </c>
      <c r="P21" s="53">
        <f t="shared" si="6"/>
        <v>3818659.49</v>
      </c>
      <c r="Q21" s="51"/>
      <c r="R21" s="52">
        <f t="shared" si="2"/>
        <v>3062639</v>
      </c>
      <c r="S21" s="52">
        <f t="shared" si="3"/>
        <v>755564.75</v>
      </c>
      <c r="T21" s="53">
        <f t="shared" si="7"/>
        <v>3818203.75</v>
      </c>
      <c r="V21" s="54"/>
      <c r="W21" s="38">
        <v>13631940</v>
      </c>
      <c r="X21" s="39">
        <v>3363052</v>
      </c>
      <c r="Y21" s="52">
        <f t="shared" si="8"/>
        <v>3407985</v>
      </c>
      <c r="Z21" s="52">
        <f t="shared" si="8"/>
        <v>840763</v>
      </c>
      <c r="AA21" s="53">
        <f t="shared" si="9"/>
        <v>4248748</v>
      </c>
      <c r="AC21" s="52">
        <f t="shared" si="19"/>
        <v>190847.16</v>
      </c>
      <c r="AD21" s="52">
        <f t="shared" si="20"/>
        <v>47082.73</v>
      </c>
      <c r="AE21" s="53">
        <f t="shared" si="10"/>
        <v>237929.89</v>
      </c>
    </row>
    <row r="22" spans="1:31" x14ac:dyDescent="0.25">
      <c r="A22" s="23" t="s">
        <v>46</v>
      </c>
      <c r="B22" s="51" t="s">
        <v>47</v>
      </c>
      <c r="C22" s="51">
        <v>1</v>
      </c>
      <c r="D22" s="51"/>
      <c r="E22" s="54"/>
      <c r="F22" s="38">
        <v>2444064</v>
      </c>
      <c r="G22" s="39">
        <v>1238472</v>
      </c>
      <c r="H22" s="38">
        <v>2426115</v>
      </c>
      <c r="I22" s="39">
        <v>1262740</v>
      </c>
      <c r="J22" s="52">
        <f t="shared" si="5"/>
        <v>576799.1</v>
      </c>
      <c r="K22" s="52">
        <f t="shared" si="5"/>
        <v>292279.39</v>
      </c>
      <c r="L22" s="53">
        <f t="shared" si="0"/>
        <v>869078.49</v>
      </c>
      <c r="M22" s="51"/>
      <c r="N22" s="52">
        <f t="shared" si="17"/>
        <v>606780.04</v>
      </c>
      <c r="O22" s="52">
        <f t="shared" si="18"/>
        <v>315345.25</v>
      </c>
      <c r="P22" s="53">
        <f t="shared" si="6"/>
        <v>922125.29</v>
      </c>
      <c r="Q22" s="51"/>
      <c r="R22" s="52">
        <f t="shared" si="2"/>
        <v>606528.75</v>
      </c>
      <c r="S22" s="52">
        <f t="shared" si="3"/>
        <v>315685</v>
      </c>
      <c r="T22" s="53">
        <f t="shared" si="7"/>
        <v>922213.75</v>
      </c>
      <c r="V22" s="54"/>
      <c r="W22" s="38">
        <v>2699686</v>
      </c>
      <c r="X22" s="39">
        <v>1405128</v>
      </c>
      <c r="Y22" s="52">
        <f t="shared" si="8"/>
        <v>674921.5</v>
      </c>
      <c r="Z22" s="52">
        <f t="shared" si="8"/>
        <v>351282</v>
      </c>
      <c r="AA22" s="53">
        <f t="shared" si="9"/>
        <v>1026203.5</v>
      </c>
      <c r="AC22" s="52">
        <f t="shared" si="19"/>
        <v>37795.599999999999</v>
      </c>
      <c r="AD22" s="52">
        <f t="shared" si="20"/>
        <v>19671.79</v>
      </c>
      <c r="AE22" s="53">
        <f t="shared" si="10"/>
        <v>57467.39</v>
      </c>
    </row>
    <row r="23" spans="1:31" x14ac:dyDescent="0.25">
      <c r="A23" s="23" t="s">
        <v>48</v>
      </c>
      <c r="B23" s="51" t="s">
        <v>136</v>
      </c>
      <c r="C23" s="51">
        <v>1</v>
      </c>
      <c r="D23" s="51"/>
      <c r="E23" s="54"/>
      <c r="F23" s="38">
        <v>2538697</v>
      </c>
      <c r="G23" s="39">
        <v>1036386</v>
      </c>
      <c r="H23" s="38">
        <v>2520053</v>
      </c>
      <c r="I23" s="39">
        <v>1056694</v>
      </c>
      <c r="J23" s="52">
        <f t="shared" si="5"/>
        <v>599132.49</v>
      </c>
      <c r="K23" s="52">
        <f t="shared" si="5"/>
        <v>244587.1</v>
      </c>
      <c r="L23" s="53">
        <f t="shared" si="0"/>
        <v>843719.59</v>
      </c>
      <c r="M23" s="51"/>
      <c r="N23" s="52">
        <f t="shared" si="17"/>
        <v>630274.27</v>
      </c>
      <c r="O23" s="52">
        <f t="shared" si="18"/>
        <v>263889.18</v>
      </c>
      <c r="P23" s="53">
        <f t="shared" si="6"/>
        <v>894163.45</v>
      </c>
      <c r="Q23" s="51"/>
      <c r="R23" s="52">
        <f t="shared" si="2"/>
        <v>630013.25</v>
      </c>
      <c r="S23" s="52">
        <f t="shared" si="3"/>
        <v>264173.5</v>
      </c>
      <c r="T23" s="53">
        <f t="shared" si="7"/>
        <v>894186.75</v>
      </c>
      <c r="V23" s="54"/>
      <c r="W23" s="38">
        <v>2804216</v>
      </c>
      <c r="X23" s="39">
        <v>1175848</v>
      </c>
      <c r="Y23" s="52">
        <f t="shared" si="8"/>
        <v>701054</v>
      </c>
      <c r="Z23" s="52">
        <f t="shared" si="8"/>
        <v>293962</v>
      </c>
      <c r="AA23" s="53">
        <f t="shared" si="9"/>
        <v>995016</v>
      </c>
      <c r="AC23" s="52">
        <f t="shared" si="19"/>
        <v>39259.019999999997</v>
      </c>
      <c r="AD23" s="52">
        <f t="shared" si="20"/>
        <v>16461.87</v>
      </c>
      <c r="AE23" s="53">
        <f t="shared" si="10"/>
        <v>55720.89</v>
      </c>
    </row>
    <row r="24" spans="1:31" x14ac:dyDescent="0.25">
      <c r="A24" s="43" t="s">
        <v>49</v>
      </c>
      <c r="B24" s="51" t="s">
        <v>137</v>
      </c>
      <c r="C24" s="51">
        <v>1</v>
      </c>
      <c r="D24" s="51"/>
      <c r="E24" s="54"/>
      <c r="F24" s="38">
        <v>85105</v>
      </c>
      <c r="G24" s="39">
        <v>0</v>
      </c>
      <c r="H24" s="38">
        <v>84480</v>
      </c>
      <c r="I24" s="39">
        <v>0</v>
      </c>
      <c r="J24" s="52">
        <f t="shared" si="5"/>
        <v>20084.78</v>
      </c>
      <c r="K24" s="52">
        <f t="shared" si="5"/>
        <v>0</v>
      </c>
      <c r="L24" s="53">
        <f t="shared" si="0"/>
        <v>20084.78</v>
      </c>
      <c r="M24" s="51"/>
      <c r="N24" s="52">
        <f t="shared" si="17"/>
        <v>21128.75</v>
      </c>
      <c r="O24" s="52">
        <f t="shared" si="18"/>
        <v>0</v>
      </c>
      <c r="P24" s="53">
        <f t="shared" si="6"/>
        <v>21128.75</v>
      </c>
      <c r="Q24" s="51"/>
      <c r="R24" s="52">
        <f t="shared" si="2"/>
        <v>21120</v>
      </c>
      <c r="S24" s="52">
        <f t="shared" si="3"/>
        <v>0</v>
      </c>
      <c r="T24" s="53">
        <f t="shared" si="7"/>
        <v>21120</v>
      </c>
      <c r="V24" s="54"/>
      <c r="W24" s="38">
        <v>94006</v>
      </c>
      <c r="X24" s="39">
        <v>0</v>
      </c>
      <c r="Y24" s="52">
        <f t="shared" si="8"/>
        <v>23501.5</v>
      </c>
      <c r="Z24" s="52">
        <f t="shared" si="8"/>
        <v>0</v>
      </c>
      <c r="AA24" s="53">
        <f t="shared" si="9"/>
        <v>23501.5</v>
      </c>
      <c r="AC24" s="52">
        <f t="shared" si="19"/>
        <v>1316.08</v>
      </c>
      <c r="AD24" s="52">
        <f t="shared" si="20"/>
        <v>0</v>
      </c>
      <c r="AE24" s="53">
        <f t="shared" si="10"/>
        <v>1316.08</v>
      </c>
    </row>
    <row r="25" spans="1:31" x14ac:dyDescent="0.25">
      <c r="A25" s="23" t="s">
        <v>50</v>
      </c>
      <c r="B25" s="51" t="s">
        <v>133</v>
      </c>
      <c r="C25" s="51">
        <v>1</v>
      </c>
      <c r="D25" s="51"/>
      <c r="E25" s="54"/>
      <c r="F25" s="38">
        <v>209890</v>
      </c>
      <c r="G25" s="39">
        <v>436183</v>
      </c>
      <c r="H25" s="38">
        <v>208349</v>
      </c>
      <c r="I25" s="39">
        <v>444730</v>
      </c>
      <c r="J25" s="52">
        <f t="shared" si="5"/>
        <v>49534.04</v>
      </c>
      <c r="K25" s="52">
        <f t="shared" si="5"/>
        <v>102939.19</v>
      </c>
      <c r="L25" s="53">
        <f t="shared" si="0"/>
        <v>152473.23000000001</v>
      </c>
      <c r="M25" s="51"/>
      <c r="N25" s="52">
        <f t="shared" si="17"/>
        <v>52108.82</v>
      </c>
      <c r="O25" s="52">
        <f t="shared" si="18"/>
        <v>111062.84</v>
      </c>
      <c r="P25" s="53">
        <f t="shared" si="6"/>
        <v>163171.66</v>
      </c>
      <c r="Q25" s="51"/>
      <c r="R25" s="52">
        <f t="shared" si="2"/>
        <v>52087.25</v>
      </c>
      <c r="S25" s="52">
        <f t="shared" si="3"/>
        <v>111182.5</v>
      </c>
      <c r="T25" s="53">
        <f t="shared" si="7"/>
        <v>163269.75</v>
      </c>
      <c r="V25" s="54"/>
      <c r="W25" s="38">
        <v>231842</v>
      </c>
      <c r="X25" s="39">
        <v>494878</v>
      </c>
      <c r="Y25" s="52">
        <f t="shared" si="8"/>
        <v>57960.5</v>
      </c>
      <c r="Z25" s="52">
        <f t="shared" si="8"/>
        <v>123719.5</v>
      </c>
      <c r="AA25" s="53">
        <f t="shared" si="9"/>
        <v>181680</v>
      </c>
      <c r="AC25" s="52">
        <f t="shared" si="19"/>
        <v>3245.79</v>
      </c>
      <c r="AD25" s="52">
        <f t="shared" si="20"/>
        <v>6928.29</v>
      </c>
      <c r="AE25" s="53">
        <f t="shared" si="10"/>
        <v>10174.08</v>
      </c>
    </row>
    <row r="26" spans="1:31" x14ac:dyDescent="0.25">
      <c r="A26" s="23" t="s">
        <v>51</v>
      </c>
      <c r="B26" s="51" t="s">
        <v>138</v>
      </c>
      <c r="C26" s="51">
        <v>1</v>
      </c>
      <c r="D26" s="51"/>
      <c r="E26" s="54"/>
      <c r="F26" s="38">
        <v>970199</v>
      </c>
      <c r="G26" s="39">
        <v>342359</v>
      </c>
      <c r="H26" s="38">
        <v>963073</v>
      </c>
      <c r="I26" s="39">
        <v>349068</v>
      </c>
      <c r="J26" s="52">
        <f t="shared" si="5"/>
        <v>228966.96</v>
      </c>
      <c r="K26" s="52">
        <f t="shared" si="5"/>
        <v>80796.72</v>
      </c>
      <c r="L26" s="53">
        <f t="shared" si="0"/>
        <v>309763.68</v>
      </c>
      <c r="M26" s="51"/>
      <c r="N26" s="52">
        <f t="shared" si="17"/>
        <v>240868.02000000002</v>
      </c>
      <c r="O26" s="52">
        <f t="shared" si="18"/>
        <v>87173.08</v>
      </c>
      <c r="P26" s="53">
        <f t="shared" si="6"/>
        <v>328041.10000000003</v>
      </c>
      <c r="Q26" s="51"/>
      <c r="R26" s="52">
        <f t="shared" si="2"/>
        <v>240768.25</v>
      </c>
      <c r="S26" s="52">
        <f t="shared" si="3"/>
        <v>87267</v>
      </c>
      <c r="T26" s="53">
        <f t="shared" si="7"/>
        <v>328035.25</v>
      </c>
      <c r="V26" s="54"/>
      <c r="W26" s="38">
        <v>1071670</v>
      </c>
      <c r="X26" s="39">
        <v>388429</v>
      </c>
      <c r="Y26" s="52">
        <f t="shared" si="8"/>
        <v>267917.5</v>
      </c>
      <c r="Z26" s="52">
        <f t="shared" si="8"/>
        <v>97107.25</v>
      </c>
      <c r="AA26" s="53">
        <f t="shared" si="9"/>
        <v>365024.75</v>
      </c>
      <c r="AC26" s="52">
        <f t="shared" si="19"/>
        <v>15003.38</v>
      </c>
      <c r="AD26" s="52">
        <f t="shared" si="20"/>
        <v>5438.01</v>
      </c>
      <c r="AE26" s="53">
        <f t="shared" si="10"/>
        <v>20441.39</v>
      </c>
    </row>
    <row r="27" spans="1:31" x14ac:dyDescent="0.25">
      <c r="A27" s="23" t="s">
        <v>52</v>
      </c>
      <c r="B27" s="51" t="s">
        <v>53</v>
      </c>
      <c r="C27" s="51">
        <v>1</v>
      </c>
      <c r="D27" s="51"/>
      <c r="E27" s="54"/>
      <c r="F27" s="38">
        <v>16982341</v>
      </c>
      <c r="G27" s="39">
        <v>2616587</v>
      </c>
      <c r="H27" s="38">
        <v>16857620</v>
      </c>
      <c r="I27" s="39">
        <v>2667859</v>
      </c>
      <c r="J27" s="52">
        <f t="shared" si="5"/>
        <v>4007832.48</v>
      </c>
      <c r="K27" s="52">
        <f t="shared" si="5"/>
        <v>617514.53</v>
      </c>
      <c r="L27" s="53">
        <f t="shared" si="0"/>
        <v>4625347.01</v>
      </c>
      <c r="M27" s="51"/>
      <c r="N27" s="52">
        <f t="shared" si="17"/>
        <v>4216151.09</v>
      </c>
      <c r="O27" s="52">
        <f t="shared" si="18"/>
        <v>666246.93999999994</v>
      </c>
      <c r="P27" s="53">
        <f t="shared" si="6"/>
        <v>4882398.0299999993</v>
      </c>
      <c r="Q27" s="51"/>
      <c r="R27" s="52">
        <f t="shared" si="2"/>
        <v>4214405</v>
      </c>
      <c r="S27" s="52">
        <f t="shared" si="3"/>
        <v>666964.75</v>
      </c>
      <c r="T27" s="53">
        <f t="shared" si="7"/>
        <v>4881369.75</v>
      </c>
      <c r="V27" s="54"/>
      <c r="W27" s="38">
        <v>18758501</v>
      </c>
      <c r="X27" s="39">
        <v>2968690</v>
      </c>
      <c r="Y27" s="52">
        <f t="shared" si="8"/>
        <v>4689625.25</v>
      </c>
      <c r="Z27" s="52">
        <f t="shared" si="8"/>
        <v>742172.5</v>
      </c>
      <c r="AA27" s="53">
        <f t="shared" si="9"/>
        <v>5431797.75</v>
      </c>
      <c r="AC27" s="52">
        <f t="shared" si="19"/>
        <v>262619.01</v>
      </c>
      <c r="AD27" s="52">
        <f t="shared" si="20"/>
        <v>41561.660000000003</v>
      </c>
      <c r="AE27" s="53">
        <f t="shared" si="10"/>
        <v>304180.67000000004</v>
      </c>
    </row>
    <row r="28" spans="1:31" x14ac:dyDescent="0.25">
      <c r="A28" s="23" t="s">
        <v>54</v>
      </c>
      <c r="B28" s="51" t="s">
        <v>55</v>
      </c>
      <c r="C28" s="51">
        <v>1</v>
      </c>
      <c r="D28" s="51"/>
      <c r="E28" s="54"/>
      <c r="F28" s="38">
        <v>3799636</v>
      </c>
      <c r="G28" s="39">
        <v>1478128</v>
      </c>
      <c r="H28" s="38">
        <v>3771731</v>
      </c>
      <c r="I28" s="39">
        <v>1507092</v>
      </c>
      <c r="J28" s="52">
        <f t="shared" si="5"/>
        <v>896714.1</v>
      </c>
      <c r="K28" s="52">
        <f t="shared" si="5"/>
        <v>348838.21</v>
      </c>
      <c r="L28" s="53">
        <f t="shared" si="0"/>
        <v>1245552.31</v>
      </c>
      <c r="M28" s="51"/>
      <c r="N28" s="52">
        <f t="shared" si="17"/>
        <v>943323.42</v>
      </c>
      <c r="O28" s="52">
        <f t="shared" si="18"/>
        <v>376367.5</v>
      </c>
      <c r="P28" s="53">
        <f t="shared" si="6"/>
        <v>1319690.92</v>
      </c>
      <c r="Q28" s="51"/>
      <c r="R28" s="52">
        <f t="shared" si="2"/>
        <v>942932.75</v>
      </c>
      <c r="S28" s="52">
        <f t="shared" si="3"/>
        <v>376773</v>
      </c>
      <c r="T28" s="53">
        <f t="shared" si="7"/>
        <v>1319705.75</v>
      </c>
      <c r="V28" s="54"/>
      <c r="W28" s="38">
        <v>4197035</v>
      </c>
      <c r="X28" s="39">
        <v>1677033</v>
      </c>
      <c r="Y28" s="52">
        <f t="shared" si="8"/>
        <v>1049258.75</v>
      </c>
      <c r="Z28" s="52">
        <f t="shared" si="8"/>
        <v>419258.25</v>
      </c>
      <c r="AA28" s="53">
        <f t="shared" si="9"/>
        <v>1468517</v>
      </c>
      <c r="AC28" s="52">
        <f t="shared" si="19"/>
        <v>58758.49</v>
      </c>
      <c r="AD28" s="52">
        <f t="shared" si="20"/>
        <v>23478.46</v>
      </c>
      <c r="AE28" s="53">
        <f t="shared" si="10"/>
        <v>82236.95</v>
      </c>
    </row>
    <row r="29" spans="1:31" x14ac:dyDescent="0.25">
      <c r="A29" s="23" t="s">
        <v>56</v>
      </c>
      <c r="B29" s="51" t="s">
        <v>139</v>
      </c>
      <c r="C29" s="51">
        <v>1</v>
      </c>
      <c r="D29" s="51"/>
      <c r="E29" s="54"/>
      <c r="F29" s="38">
        <v>6122744</v>
      </c>
      <c r="G29" s="39">
        <v>1855567</v>
      </c>
      <c r="H29" s="38">
        <v>6077777</v>
      </c>
      <c r="I29" s="39">
        <v>1891927</v>
      </c>
      <c r="J29" s="52">
        <f t="shared" si="5"/>
        <v>1444967.58</v>
      </c>
      <c r="K29" s="52">
        <f t="shared" si="5"/>
        <v>437913.81</v>
      </c>
      <c r="L29" s="53">
        <f t="shared" si="0"/>
        <v>1882881.3900000001</v>
      </c>
      <c r="M29" s="51"/>
      <c r="N29" s="52">
        <f t="shared" si="17"/>
        <v>1520073.79</v>
      </c>
      <c r="O29" s="52">
        <f t="shared" si="18"/>
        <v>472472.71</v>
      </c>
      <c r="P29" s="53">
        <f t="shared" si="6"/>
        <v>1992546.5</v>
      </c>
      <c r="Q29" s="51"/>
      <c r="R29" s="52">
        <f t="shared" si="2"/>
        <v>1519444.25</v>
      </c>
      <c r="S29" s="52">
        <f t="shared" si="3"/>
        <v>472981.75</v>
      </c>
      <c r="T29" s="53">
        <f t="shared" si="7"/>
        <v>1992426</v>
      </c>
      <c r="V29" s="54"/>
      <c r="W29" s="38">
        <v>6763113</v>
      </c>
      <c r="X29" s="39">
        <v>2105262</v>
      </c>
      <c r="Y29" s="52">
        <f t="shared" si="8"/>
        <v>1690778.25</v>
      </c>
      <c r="Z29" s="52">
        <f t="shared" si="8"/>
        <v>526315.5</v>
      </c>
      <c r="AA29" s="53">
        <f t="shared" si="9"/>
        <v>2217093.75</v>
      </c>
      <c r="AC29" s="52">
        <f t="shared" si="19"/>
        <v>94683.58</v>
      </c>
      <c r="AD29" s="52">
        <f t="shared" si="20"/>
        <v>29473.67</v>
      </c>
      <c r="AE29" s="53">
        <f t="shared" si="10"/>
        <v>124157.25</v>
      </c>
    </row>
    <row r="30" spans="1:31" x14ac:dyDescent="0.25">
      <c r="A30" s="23" t="s">
        <v>57</v>
      </c>
      <c r="B30" s="51" t="s">
        <v>58</v>
      </c>
      <c r="C30" s="51">
        <v>1</v>
      </c>
      <c r="D30" s="51"/>
      <c r="E30" s="54"/>
      <c r="F30" s="38">
        <v>95319</v>
      </c>
      <c r="G30" s="39">
        <v>224797</v>
      </c>
      <c r="H30" s="38">
        <v>94619</v>
      </c>
      <c r="I30" s="39">
        <v>229202</v>
      </c>
      <c r="J30" s="52">
        <f t="shared" si="5"/>
        <v>22495.279999999999</v>
      </c>
      <c r="K30" s="52">
        <f t="shared" si="5"/>
        <v>53052.09</v>
      </c>
      <c r="L30" s="53">
        <f t="shared" si="0"/>
        <v>75547.37</v>
      </c>
      <c r="M30" s="51"/>
      <c r="N30" s="52">
        <f t="shared" si="17"/>
        <v>23664.550000000003</v>
      </c>
      <c r="O30" s="52">
        <f t="shared" si="18"/>
        <v>57238.83</v>
      </c>
      <c r="P30" s="53">
        <f t="shared" si="6"/>
        <v>80903.38</v>
      </c>
      <c r="Q30" s="51"/>
      <c r="R30" s="52">
        <f t="shared" si="2"/>
        <v>23654.75</v>
      </c>
      <c r="S30" s="52">
        <f t="shared" si="3"/>
        <v>57300.5</v>
      </c>
      <c r="T30" s="53">
        <f t="shared" si="7"/>
        <v>80955.25</v>
      </c>
      <c r="V30" s="54"/>
      <c r="W30" s="38">
        <v>105289</v>
      </c>
      <c r="X30" s="39">
        <v>255047</v>
      </c>
      <c r="Y30" s="52">
        <f t="shared" si="8"/>
        <v>26322.25</v>
      </c>
      <c r="Z30" s="52">
        <f t="shared" si="8"/>
        <v>63761.75</v>
      </c>
      <c r="AA30" s="53">
        <f t="shared" si="9"/>
        <v>90084</v>
      </c>
      <c r="AC30" s="52">
        <f t="shared" si="19"/>
        <v>1474.05</v>
      </c>
      <c r="AD30" s="52">
        <f t="shared" si="20"/>
        <v>3570.66</v>
      </c>
      <c r="AE30" s="53">
        <f t="shared" si="10"/>
        <v>5044.71</v>
      </c>
    </row>
    <row r="31" spans="1:31" x14ac:dyDescent="0.25">
      <c r="A31" s="23" t="s">
        <v>59</v>
      </c>
      <c r="B31" s="51" t="s">
        <v>60</v>
      </c>
      <c r="C31" s="51">
        <v>1</v>
      </c>
      <c r="D31" s="51"/>
      <c r="E31" s="54"/>
      <c r="F31" s="38">
        <v>122568</v>
      </c>
      <c r="G31" s="39">
        <v>0</v>
      </c>
      <c r="H31" s="38">
        <v>121668</v>
      </c>
      <c r="I31" s="39">
        <v>0</v>
      </c>
      <c r="J31" s="52">
        <f t="shared" si="5"/>
        <v>28926.05</v>
      </c>
      <c r="K31" s="52">
        <f t="shared" si="5"/>
        <v>0</v>
      </c>
      <c r="L31" s="53">
        <f t="shared" si="0"/>
        <v>28926.05</v>
      </c>
      <c r="M31" s="51"/>
      <c r="N31" s="52">
        <f t="shared" si="17"/>
        <v>30429.600000000002</v>
      </c>
      <c r="O31" s="52">
        <f t="shared" si="18"/>
        <v>0</v>
      </c>
      <c r="P31" s="53">
        <f t="shared" si="6"/>
        <v>30429.600000000002</v>
      </c>
      <c r="Q31" s="51"/>
      <c r="R31" s="52">
        <f t="shared" si="2"/>
        <v>30417</v>
      </c>
      <c r="S31" s="52">
        <f t="shared" si="3"/>
        <v>0</v>
      </c>
      <c r="T31" s="53">
        <f t="shared" si="7"/>
        <v>30417</v>
      </c>
      <c r="V31" s="54"/>
      <c r="W31" s="38">
        <v>135387</v>
      </c>
      <c r="X31" s="39">
        <v>0</v>
      </c>
      <c r="Y31" s="52">
        <f t="shared" si="8"/>
        <v>33846.75</v>
      </c>
      <c r="Z31" s="52">
        <f t="shared" si="8"/>
        <v>0</v>
      </c>
      <c r="AA31" s="53">
        <f t="shared" si="9"/>
        <v>33846.75</v>
      </c>
      <c r="AC31" s="52">
        <f t="shared" si="19"/>
        <v>1895.42</v>
      </c>
      <c r="AD31" s="52">
        <f t="shared" si="20"/>
        <v>0</v>
      </c>
      <c r="AE31" s="53">
        <f t="shared" si="10"/>
        <v>1895.42</v>
      </c>
    </row>
    <row r="32" spans="1:31" x14ac:dyDescent="0.25">
      <c r="A32" s="23" t="s">
        <v>61</v>
      </c>
      <c r="B32" s="51" t="s">
        <v>140</v>
      </c>
      <c r="C32" s="51">
        <v>1</v>
      </c>
      <c r="D32" s="51"/>
      <c r="E32" s="54"/>
      <c r="F32" s="38">
        <v>7470254</v>
      </c>
      <c r="G32" s="39">
        <v>1614783</v>
      </c>
      <c r="H32" s="38">
        <v>7415391</v>
      </c>
      <c r="I32" s="39">
        <v>1646425</v>
      </c>
      <c r="J32" s="52">
        <f t="shared" si="5"/>
        <v>1762979.94</v>
      </c>
      <c r="K32" s="52">
        <f t="shared" si="5"/>
        <v>381088.79</v>
      </c>
      <c r="L32" s="53">
        <f t="shared" si="0"/>
        <v>2144068.73</v>
      </c>
      <c r="M32" s="51"/>
      <c r="N32" s="52">
        <f t="shared" si="17"/>
        <v>1854615.84</v>
      </c>
      <c r="O32" s="52">
        <f t="shared" si="18"/>
        <v>411163.26</v>
      </c>
      <c r="P32" s="53">
        <f t="shared" si="6"/>
        <v>2265779.1</v>
      </c>
      <c r="Q32" s="51"/>
      <c r="R32" s="52">
        <f t="shared" si="2"/>
        <v>1853847.75</v>
      </c>
      <c r="S32" s="52">
        <f t="shared" si="3"/>
        <v>411606.25</v>
      </c>
      <c r="T32" s="53">
        <f t="shared" si="7"/>
        <v>2265454</v>
      </c>
      <c r="V32" s="54"/>
      <c r="W32" s="38">
        <v>8251558</v>
      </c>
      <c r="X32" s="39">
        <v>1832077</v>
      </c>
      <c r="Y32" s="52">
        <f t="shared" si="8"/>
        <v>2062889.5</v>
      </c>
      <c r="Z32" s="52">
        <f t="shared" si="8"/>
        <v>458019.25</v>
      </c>
      <c r="AA32" s="53">
        <f t="shared" si="9"/>
        <v>2520908.75</v>
      </c>
      <c r="AC32" s="52">
        <f t="shared" si="19"/>
        <v>115521.81</v>
      </c>
      <c r="AD32" s="52">
        <f t="shared" si="20"/>
        <v>25649.08</v>
      </c>
      <c r="AE32" s="53">
        <f t="shared" si="10"/>
        <v>141170.89000000001</v>
      </c>
    </row>
    <row r="33" spans="1:31" x14ac:dyDescent="0.25">
      <c r="A33" s="23" t="s">
        <v>62</v>
      </c>
      <c r="B33" s="51" t="s">
        <v>141</v>
      </c>
      <c r="C33" s="51">
        <v>1</v>
      </c>
      <c r="D33" s="51"/>
      <c r="E33" s="54"/>
      <c r="F33" s="38">
        <v>8225106</v>
      </c>
      <c r="G33" s="39">
        <v>2010524</v>
      </c>
      <c r="H33" s="38">
        <v>8164699</v>
      </c>
      <c r="I33" s="39">
        <v>2049921</v>
      </c>
      <c r="J33" s="52">
        <f t="shared" si="5"/>
        <v>1941125.02</v>
      </c>
      <c r="K33" s="52">
        <f t="shared" si="5"/>
        <v>474483.66</v>
      </c>
      <c r="L33" s="53">
        <f t="shared" si="0"/>
        <v>2415608.6800000002</v>
      </c>
      <c r="M33" s="51"/>
      <c r="N33" s="52">
        <f t="shared" si="17"/>
        <v>2042020.44</v>
      </c>
      <c r="O33" s="52">
        <f t="shared" si="18"/>
        <v>511928.7</v>
      </c>
      <c r="P33" s="53">
        <f t="shared" si="6"/>
        <v>2553949.14</v>
      </c>
      <c r="Q33" s="51"/>
      <c r="R33" s="52">
        <f t="shared" si="2"/>
        <v>2041174.75</v>
      </c>
      <c r="S33" s="52">
        <f t="shared" si="3"/>
        <v>512480.25</v>
      </c>
      <c r="T33" s="53">
        <f t="shared" si="7"/>
        <v>2553655</v>
      </c>
      <c r="V33" s="54"/>
      <c r="W33" s="38">
        <v>9085358</v>
      </c>
      <c r="X33" s="39">
        <v>2281072</v>
      </c>
      <c r="Y33" s="52">
        <f t="shared" si="8"/>
        <v>2271339.5</v>
      </c>
      <c r="Z33" s="52">
        <f t="shared" si="8"/>
        <v>570268</v>
      </c>
      <c r="AA33" s="53">
        <f t="shared" si="9"/>
        <v>2841607.5</v>
      </c>
      <c r="AC33" s="52">
        <f t="shared" si="19"/>
        <v>127195.01</v>
      </c>
      <c r="AD33" s="52">
        <f t="shared" si="20"/>
        <v>31935.01</v>
      </c>
      <c r="AE33" s="53">
        <f t="shared" si="10"/>
        <v>159130.01999999999</v>
      </c>
    </row>
    <row r="34" spans="1:31" x14ac:dyDescent="0.25">
      <c r="A34" s="23" t="s">
        <v>63</v>
      </c>
      <c r="B34" s="51" t="s">
        <v>142</v>
      </c>
      <c r="C34" s="51">
        <v>1</v>
      </c>
      <c r="D34" s="51"/>
      <c r="E34" s="54"/>
      <c r="F34" s="38">
        <v>4728253</v>
      </c>
      <c r="G34" s="39">
        <v>0</v>
      </c>
      <c r="H34" s="38">
        <v>4693528</v>
      </c>
      <c r="I34" s="39">
        <v>0</v>
      </c>
      <c r="J34" s="52">
        <f t="shared" si="5"/>
        <v>1115867.71</v>
      </c>
      <c r="K34" s="52">
        <f t="shared" si="5"/>
        <v>0</v>
      </c>
      <c r="L34" s="53">
        <f t="shared" si="0"/>
        <v>1115867.71</v>
      </c>
      <c r="M34" s="51"/>
      <c r="N34" s="52">
        <f t="shared" si="17"/>
        <v>1173868.1500000001</v>
      </c>
      <c r="O34" s="52">
        <f t="shared" si="18"/>
        <v>0</v>
      </c>
      <c r="P34" s="53">
        <f t="shared" si="6"/>
        <v>1173868.1500000001</v>
      </c>
      <c r="Q34" s="51"/>
      <c r="R34" s="52">
        <f t="shared" ref="R34:R67" si="21">ROUND(H34*25%,2)</f>
        <v>1173382</v>
      </c>
      <c r="S34" s="52">
        <f t="shared" ref="S34:S67" si="22">ROUND(I34*25%,2)</f>
        <v>0</v>
      </c>
      <c r="T34" s="53">
        <f t="shared" si="7"/>
        <v>1173382</v>
      </c>
      <c r="V34" s="54"/>
      <c r="W34" s="38">
        <v>5222775</v>
      </c>
      <c r="X34" s="39">
        <v>0</v>
      </c>
      <c r="Y34" s="52">
        <f t="shared" si="8"/>
        <v>1305693.75</v>
      </c>
      <c r="Z34" s="52">
        <f t="shared" si="8"/>
        <v>0</v>
      </c>
      <c r="AA34" s="53">
        <f t="shared" si="9"/>
        <v>1305693.75</v>
      </c>
      <c r="AC34" s="52">
        <f t="shared" si="19"/>
        <v>73118.850000000006</v>
      </c>
      <c r="AD34" s="52">
        <f t="shared" si="20"/>
        <v>0</v>
      </c>
      <c r="AE34" s="53">
        <f t="shared" si="10"/>
        <v>73118.850000000006</v>
      </c>
    </row>
    <row r="35" spans="1:31" x14ac:dyDescent="0.25">
      <c r="A35" s="40" t="s">
        <v>64</v>
      </c>
      <c r="B35" s="51" t="s">
        <v>143</v>
      </c>
      <c r="C35" s="51">
        <v>1</v>
      </c>
      <c r="D35" s="51"/>
      <c r="E35" s="54"/>
      <c r="F35" s="38">
        <v>1649749</v>
      </c>
      <c r="G35" s="39">
        <v>0</v>
      </c>
      <c r="H35" s="38">
        <v>1637633</v>
      </c>
      <c r="I35" s="39">
        <v>0</v>
      </c>
      <c r="J35" s="52">
        <f t="shared" si="5"/>
        <v>389340.76</v>
      </c>
      <c r="K35" s="52">
        <f t="shared" si="5"/>
        <v>0</v>
      </c>
      <c r="L35" s="53">
        <f t="shared" si="0"/>
        <v>389340.76</v>
      </c>
      <c r="M35" s="51"/>
      <c r="N35" s="52">
        <f t="shared" si="17"/>
        <v>409577.88</v>
      </c>
      <c r="O35" s="52">
        <f t="shared" si="18"/>
        <v>0</v>
      </c>
      <c r="P35" s="53">
        <f t="shared" si="6"/>
        <v>409577.88</v>
      </c>
      <c r="Q35" s="51"/>
      <c r="R35" s="52">
        <f t="shared" si="21"/>
        <v>409408.25</v>
      </c>
      <c r="S35" s="52">
        <f t="shared" si="22"/>
        <v>0</v>
      </c>
      <c r="T35" s="53">
        <f t="shared" si="7"/>
        <v>409408.25</v>
      </c>
      <c r="V35" s="54"/>
      <c r="W35" s="38">
        <v>1822294</v>
      </c>
      <c r="X35" s="39">
        <v>0</v>
      </c>
      <c r="Y35" s="52">
        <f t="shared" si="8"/>
        <v>455573.5</v>
      </c>
      <c r="Z35" s="52">
        <f t="shared" si="8"/>
        <v>0</v>
      </c>
      <c r="AA35" s="53">
        <f t="shared" si="9"/>
        <v>455573.5</v>
      </c>
      <c r="AC35" s="52">
        <f t="shared" si="19"/>
        <v>25512.12</v>
      </c>
      <c r="AD35" s="52">
        <f t="shared" si="20"/>
        <v>0</v>
      </c>
      <c r="AE35" s="53">
        <f t="shared" si="10"/>
        <v>25512.12</v>
      </c>
    </row>
    <row r="36" spans="1:31" x14ac:dyDescent="0.25">
      <c r="A36" s="23" t="s">
        <v>65</v>
      </c>
      <c r="B36" s="51" t="s">
        <v>66</v>
      </c>
      <c r="C36" s="51">
        <v>1</v>
      </c>
      <c r="D36" s="51"/>
      <c r="E36" s="54"/>
      <c r="F36" s="38">
        <v>50757433</v>
      </c>
      <c r="G36" s="39">
        <v>8633001</v>
      </c>
      <c r="H36" s="38">
        <v>50384661</v>
      </c>
      <c r="I36" s="39">
        <v>8802165</v>
      </c>
      <c r="J36" s="52">
        <f t="shared" si="5"/>
        <v>11978754.189999999</v>
      </c>
      <c r="K36" s="52">
        <f t="shared" si="5"/>
        <v>2037388.24</v>
      </c>
      <c r="L36" s="53">
        <f t="shared" si="0"/>
        <v>14016142.43</v>
      </c>
      <c r="M36" s="51"/>
      <c r="N36" s="52">
        <f t="shared" si="17"/>
        <v>12601384.060000001</v>
      </c>
      <c r="O36" s="52">
        <f t="shared" si="18"/>
        <v>2198172.9500000002</v>
      </c>
      <c r="P36" s="53">
        <f t="shared" si="6"/>
        <v>14799557.010000002</v>
      </c>
      <c r="Q36" s="51"/>
      <c r="R36" s="52">
        <f t="shared" si="21"/>
        <v>12596165.25</v>
      </c>
      <c r="S36" s="52">
        <f t="shared" si="22"/>
        <v>2200541.25</v>
      </c>
      <c r="T36" s="53">
        <f t="shared" si="7"/>
        <v>14796706.5</v>
      </c>
      <c r="V36" s="54"/>
      <c r="W36" s="38">
        <v>56066085</v>
      </c>
      <c r="X36" s="39">
        <v>9794706</v>
      </c>
      <c r="Y36" s="52">
        <f t="shared" si="8"/>
        <v>14016521.25</v>
      </c>
      <c r="Z36" s="52">
        <f t="shared" si="8"/>
        <v>2448676.5</v>
      </c>
      <c r="AA36" s="53">
        <f t="shared" si="9"/>
        <v>16465197.75</v>
      </c>
      <c r="AC36" s="52">
        <f t="shared" si="19"/>
        <v>784925.19</v>
      </c>
      <c r="AD36" s="52">
        <f t="shared" si="20"/>
        <v>137125.88</v>
      </c>
      <c r="AE36" s="53">
        <f t="shared" si="10"/>
        <v>922051.07</v>
      </c>
    </row>
    <row r="37" spans="1:31" x14ac:dyDescent="0.25">
      <c r="A37" s="23" t="s">
        <v>67</v>
      </c>
      <c r="B37" s="51" t="s">
        <v>68</v>
      </c>
      <c r="C37" s="51">
        <v>1</v>
      </c>
      <c r="D37" s="51"/>
      <c r="E37" s="54"/>
      <c r="F37" s="38">
        <v>2995414</v>
      </c>
      <c r="G37" s="39">
        <v>805399</v>
      </c>
      <c r="H37" s="38">
        <v>2973415</v>
      </c>
      <c r="I37" s="39">
        <v>821181</v>
      </c>
      <c r="J37" s="52">
        <f t="shared" si="5"/>
        <v>706917.7</v>
      </c>
      <c r="K37" s="52">
        <f t="shared" si="5"/>
        <v>190074.16</v>
      </c>
      <c r="L37" s="53">
        <f t="shared" si="0"/>
        <v>896991.86</v>
      </c>
      <c r="M37" s="51"/>
      <c r="N37" s="52">
        <f t="shared" si="17"/>
        <v>743661.74</v>
      </c>
      <c r="O37" s="52">
        <f t="shared" si="18"/>
        <v>205074.31</v>
      </c>
      <c r="P37" s="53">
        <f t="shared" si="6"/>
        <v>948736.05</v>
      </c>
      <c r="Q37" s="51"/>
      <c r="R37" s="52">
        <f t="shared" si="21"/>
        <v>743353.75</v>
      </c>
      <c r="S37" s="52">
        <f t="shared" si="22"/>
        <v>205295.25</v>
      </c>
      <c r="T37" s="53">
        <f t="shared" si="7"/>
        <v>948649</v>
      </c>
      <c r="V37" s="54"/>
      <c r="W37" s="38">
        <v>3308700</v>
      </c>
      <c r="X37" s="39">
        <v>913779</v>
      </c>
      <c r="Y37" s="52">
        <f t="shared" si="8"/>
        <v>827175</v>
      </c>
      <c r="Z37" s="52">
        <f t="shared" si="8"/>
        <v>228444.75</v>
      </c>
      <c r="AA37" s="53">
        <f t="shared" si="9"/>
        <v>1055619.75</v>
      </c>
      <c r="AC37" s="52">
        <f t="shared" si="19"/>
        <v>46321.8</v>
      </c>
      <c r="AD37" s="52">
        <f t="shared" si="20"/>
        <v>12792.91</v>
      </c>
      <c r="AE37" s="53">
        <f t="shared" si="10"/>
        <v>59114.710000000006</v>
      </c>
    </row>
    <row r="38" spans="1:31" x14ac:dyDescent="0.25">
      <c r="A38" s="23" t="s">
        <v>69</v>
      </c>
      <c r="B38" s="51" t="s">
        <v>144</v>
      </c>
      <c r="C38" s="51">
        <v>1</v>
      </c>
      <c r="D38" s="51"/>
      <c r="E38" s="54"/>
      <c r="F38" s="38">
        <v>293073</v>
      </c>
      <c r="G38" s="39">
        <v>327831</v>
      </c>
      <c r="H38" s="38">
        <v>290920</v>
      </c>
      <c r="I38" s="39">
        <v>334254</v>
      </c>
      <c r="J38" s="52">
        <f t="shared" si="5"/>
        <v>69165.23</v>
      </c>
      <c r="K38" s="52">
        <f t="shared" si="5"/>
        <v>77368.12</v>
      </c>
      <c r="L38" s="53">
        <f t="shared" si="0"/>
        <v>146533.34999999998</v>
      </c>
      <c r="M38" s="51"/>
      <c r="N38" s="52">
        <f t="shared" si="17"/>
        <v>72760.14</v>
      </c>
      <c r="O38" s="52">
        <f t="shared" si="18"/>
        <v>83473.570000000007</v>
      </c>
      <c r="P38" s="53">
        <f t="shared" si="6"/>
        <v>156233.71000000002</v>
      </c>
      <c r="Q38" s="51"/>
      <c r="R38" s="52">
        <f t="shared" si="21"/>
        <v>72730</v>
      </c>
      <c r="S38" s="52">
        <f t="shared" si="22"/>
        <v>83563.5</v>
      </c>
      <c r="T38" s="53">
        <f t="shared" si="7"/>
        <v>156293.5</v>
      </c>
      <c r="V38" s="54"/>
      <c r="W38" s="38">
        <v>323725</v>
      </c>
      <c r="X38" s="39">
        <v>371945</v>
      </c>
      <c r="Y38" s="52">
        <f t="shared" si="8"/>
        <v>80931.25</v>
      </c>
      <c r="Z38" s="52">
        <f t="shared" si="8"/>
        <v>92986.25</v>
      </c>
      <c r="AA38" s="53">
        <f t="shared" si="9"/>
        <v>173917.5</v>
      </c>
      <c r="AC38" s="52">
        <f t="shared" si="19"/>
        <v>4532.1499999999996</v>
      </c>
      <c r="AD38" s="52">
        <f t="shared" si="20"/>
        <v>5207.2299999999996</v>
      </c>
      <c r="AE38" s="53">
        <f t="shared" si="10"/>
        <v>9739.3799999999992</v>
      </c>
    </row>
    <row r="39" spans="1:31" x14ac:dyDescent="0.25">
      <c r="A39" s="23" t="s">
        <v>70</v>
      </c>
      <c r="B39" s="51" t="s">
        <v>166</v>
      </c>
      <c r="C39" s="51">
        <v>1</v>
      </c>
      <c r="D39" s="51"/>
      <c r="E39" s="54"/>
      <c r="F39" s="38">
        <v>7660166</v>
      </c>
      <c r="G39" s="39">
        <v>2307391</v>
      </c>
      <c r="H39" s="38">
        <v>7603908</v>
      </c>
      <c r="I39" s="39">
        <v>2352604</v>
      </c>
      <c r="J39" s="52">
        <f t="shared" si="5"/>
        <v>1807799.18</v>
      </c>
      <c r="K39" s="52">
        <f t="shared" si="5"/>
        <v>544544.28</v>
      </c>
      <c r="L39" s="53">
        <f t="shared" si="0"/>
        <v>2352343.46</v>
      </c>
      <c r="M39" s="51"/>
      <c r="N39" s="52">
        <f t="shared" si="17"/>
        <v>1901764.61</v>
      </c>
      <c r="O39" s="52">
        <f t="shared" si="18"/>
        <v>587518.01</v>
      </c>
      <c r="P39" s="53">
        <f t="shared" si="6"/>
        <v>2489282.62</v>
      </c>
      <c r="Q39" s="51"/>
      <c r="R39" s="52">
        <f t="shared" si="21"/>
        <v>1900977</v>
      </c>
      <c r="S39" s="52">
        <f t="shared" si="22"/>
        <v>588151</v>
      </c>
      <c r="T39" s="53">
        <f t="shared" si="7"/>
        <v>2489128</v>
      </c>
      <c r="V39" s="54"/>
      <c r="W39" s="38">
        <v>8461332</v>
      </c>
      <c r="X39" s="39">
        <v>2617886</v>
      </c>
      <c r="Y39" s="52">
        <f t="shared" si="8"/>
        <v>2115333</v>
      </c>
      <c r="Z39" s="52">
        <f t="shared" si="8"/>
        <v>654471.5</v>
      </c>
      <c r="AA39" s="53">
        <f t="shared" si="9"/>
        <v>2769804.5</v>
      </c>
      <c r="AC39" s="52">
        <f t="shared" si="19"/>
        <v>118458.65</v>
      </c>
      <c r="AD39" s="52">
        <f t="shared" si="20"/>
        <v>36650.400000000001</v>
      </c>
      <c r="AE39" s="53">
        <f t="shared" si="10"/>
        <v>155109.04999999999</v>
      </c>
    </row>
    <row r="40" spans="1:31" x14ac:dyDescent="0.25">
      <c r="A40" s="21" t="s">
        <v>71</v>
      </c>
      <c r="B40" s="51" t="s">
        <v>72</v>
      </c>
      <c r="C40" s="51">
        <v>1</v>
      </c>
      <c r="D40" s="51"/>
      <c r="E40" s="54"/>
      <c r="F40" s="38">
        <v>189276</v>
      </c>
      <c r="G40" s="39">
        <v>566813</v>
      </c>
      <c r="H40" s="38">
        <v>187886</v>
      </c>
      <c r="I40" s="39">
        <v>577920</v>
      </c>
      <c r="J40" s="52">
        <f t="shared" si="5"/>
        <v>44669.14</v>
      </c>
      <c r="K40" s="52">
        <f t="shared" si="5"/>
        <v>133767.87</v>
      </c>
      <c r="L40" s="53">
        <f t="shared" si="0"/>
        <v>178437.01</v>
      </c>
      <c r="M40" s="51"/>
      <c r="N40" s="52">
        <f t="shared" si="17"/>
        <v>46990.96</v>
      </c>
      <c r="O40" s="52">
        <f t="shared" si="18"/>
        <v>144324.5</v>
      </c>
      <c r="P40" s="53">
        <f t="shared" si="6"/>
        <v>191315.46</v>
      </c>
      <c r="Q40" s="51"/>
      <c r="R40" s="52">
        <f t="shared" si="21"/>
        <v>46971.5</v>
      </c>
      <c r="S40" s="52">
        <f t="shared" si="22"/>
        <v>144480</v>
      </c>
      <c r="T40" s="53">
        <f t="shared" si="7"/>
        <v>191451.5</v>
      </c>
      <c r="V40" s="54"/>
      <c r="W40" s="38">
        <v>209072</v>
      </c>
      <c r="X40" s="39">
        <v>643086</v>
      </c>
      <c r="Y40" s="52">
        <f t="shared" si="8"/>
        <v>52268</v>
      </c>
      <c r="Z40" s="52">
        <f t="shared" si="8"/>
        <v>160771.5</v>
      </c>
      <c r="AA40" s="53">
        <f t="shared" si="9"/>
        <v>213039.5</v>
      </c>
      <c r="AC40" s="52">
        <f t="shared" si="19"/>
        <v>2927.01</v>
      </c>
      <c r="AD40" s="52">
        <f t="shared" si="20"/>
        <v>9003.2000000000007</v>
      </c>
      <c r="AE40" s="53">
        <f t="shared" si="10"/>
        <v>11930.210000000001</v>
      </c>
    </row>
    <row r="41" spans="1:31" x14ac:dyDescent="0.25">
      <c r="A41" s="21" t="s">
        <v>73</v>
      </c>
      <c r="B41" s="51" t="s">
        <v>145</v>
      </c>
      <c r="C41" s="51">
        <v>1</v>
      </c>
      <c r="D41" s="51"/>
      <c r="E41" s="54"/>
      <c r="F41" s="38">
        <v>2526575</v>
      </c>
      <c r="G41" s="39">
        <v>0</v>
      </c>
      <c r="H41" s="38">
        <v>2508020</v>
      </c>
      <c r="I41" s="39">
        <v>0</v>
      </c>
      <c r="J41" s="52">
        <f t="shared" si="5"/>
        <v>596271.69999999995</v>
      </c>
      <c r="K41" s="52">
        <f t="shared" si="5"/>
        <v>0</v>
      </c>
      <c r="L41" s="53">
        <f t="shared" si="0"/>
        <v>596271.69999999995</v>
      </c>
      <c r="M41" s="51"/>
      <c r="N41" s="52">
        <f t="shared" si="17"/>
        <v>627264.77</v>
      </c>
      <c r="O41" s="52">
        <f t="shared" si="18"/>
        <v>0</v>
      </c>
      <c r="P41" s="53">
        <f t="shared" si="6"/>
        <v>627264.77</v>
      </c>
      <c r="Q41" s="51"/>
      <c r="R41" s="52">
        <f t="shared" si="21"/>
        <v>627005</v>
      </c>
      <c r="S41" s="52">
        <f t="shared" si="22"/>
        <v>0</v>
      </c>
      <c r="T41" s="53">
        <f t="shared" si="7"/>
        <v>627005</v>
      </c>
      <c r="V41" s="54"/>
      <c r="W41" s="38">
        <v>2790826</v>
      </c>
      <c r="X41" s="39">
        <v>0</v>
      </c>
      <c r="Y41" s="52">
        <f t="shared" si="8"/>
        <v>697706.5</v>
      </c>
      <c r="Z41" s="52">
        <f t="shared" si="8"/>
        <v>0</v>
      </c>
      <c r="AA41" s="53">
        <f t="shared" si="9"/>
        <v>697706.5</v>
      </c>
      <c r="AC41" s="52">
        <f t="shared" si="19"/>
        <v>39071.56</v>
      </c>
      <c r="AD41" s="52">
        <f t="shared" si="20"/>
        <v>0</v>
      </c>
      <c r="AE41" s="53">
        <f t="shared" si="10"/>
        <v>39071.56</v>
      </c>
    </row>
    <row r="42" spans="1:31" x14ac:dyDescent="0.25">
      <c r="A42" s="23" t="s">
        <v>74</v>
      </c>
      <c r="B42" s="51" t="s">
        <v>75</v>
      </c>
      <c r="C42" s="51">
        <v>1</v>
      </c>
      <c r="D42" s="51"/>
      <c r="E42" s="54"/>
      <c r="F42" s="38">
        <v>6234965</v>
      </c>
      <c r="G42" s="39">
        <v>885659</v>
      </c>
      <c r="H42" s="38">
        <v>6189175</v>
      </c>
      <c r="I42" s="39">
        <v>903013</v>
      </c>
      <c r="J42" s="52">
        <f t="shared" si="5"/>
        <v>1471451.74</v>
      </c>
      <c r="K42" s="52">
        <f t="shared" si="5"/>
        <v>209015.52</v>
      </c>
      <c r="L42" s="53">
        <f t="shared" si="0"/>
        <v>1680467.26</v>
      </c>
      <c r="M42" s="51"/>
      <c r="N42" s="52">
        <f t="shared" ref="N42:N67" si="23">ROUND(F42*25%,2)-(ROUND(F42*23.6%,2)-ROUND(H42*23.6%,2))</f>
        <v>1547934.81</v>
      </c>
      <c r="O42" s="52">
        <f t="shared" ref="O42:O67" si="24">ROUND(G42*25%,2)-(ROUND(G42*23.6%,2)-ROUND(I42*23.6%,2))</f>
        <v>225510.30000000002</v>
      </c>
      <c r="P42" s="53">
        <f t="shared" si="6"/>
        <v>1773445.11</v>
      </c>
      <c r="Q42" s="51"/>
      <c r="R42" s="52">
        <f t="shared" si="21"/>
        <v>1547293.75</v>
      </c>
      <c r="S42" s="52">
        <f t="shared" si="22"/>
        <v>225753.25</v>
      </c>
      <c r="T42" s="53">
        <f t="shared" si="7"/>
        <v>1773047</v>
      </c>
      <c r="V42" s="54"/>
      <c r="W42" s="38">
        <v>6887072</v>
      </c>
      <c r="X42" s="39">
        <v>1004837</v>
      </c>
      <c r="Y42" s="52">
        <f t="shared" si="8"/>
        <v>1721768</v>
      </c>
      <c r="Z42" s="52">
        <f t="shared" si="8"/>
        <v>251209.25</v>
      </c>
      <c r="AA42" s="53">
        <f t="shared" si="9"/>
        <v>1972977.25</v>
      </c>
      <c r="AC42" s="52">
        <f t="shared" ref="AC42:AC67" si="25">ROUND(W42*1.4%,2)</f>
        <v>96419.01</v>
      </c>
      <c r="AD42" s="52">
        <f t="shared" ref="AD42:AD67" si="26">ROUND(X42*1.4%,2)</f>
        <v>14067.72</v>
      </c>
      <c r="AE42" s="53">
        <f t="shared" si="10"/>
        <v>110486.73</v>
      </c>
    </row>
    <row r="43" spans="1:31" x14ac:dyDescent="0.25">
      <c r="A43" s="23" t="s">
        <v>76</v>
      </c>
      <c r="B43" s="51" t="s">
        <v>162</v>
      </c>
      <c r="C43" s="51">
        <v>1</v>
      </c>
      <c r="D43" s="51"/>
      <c r="E43" s="54"/>
      <c r="F43" s="38">
        <v>25957383</v>
      </c>
      <c r="G43" s="39">
        <v>5060404</v>
      </c>
      <c r="H43" s="38">
        <v>25766747</v>
      </c>
      <c r="I43" s="39">
        <v>5159563</v>
      </c>
      <c r="J43" s="52">
        <f t="shared" si="5"/>
        <v>6125942.3899999997</v>
      </c>
      <c r="K43" s="52">
        <f t="shared" si="5"/>
        <v>1194255.3400000001</v>
      </c>
      <c r="L43" s="53">
        <f t="shared" si="0"/>
        <v>7320197.7299999995</v>
      </c>
      <c r="M43" s="51"/>
      <c r="N43" s="52">
        <f t="shared" si="23"/>
        <v>6444355.6500000004</v>
      </c>
      <c r="O43" s="52">
        <f t="shared" si="24"/>
        <v>1288502.53</v>
      </c>
      <c r="P43" s="53">
        <f t="shared" si="6"/>
        <v>7732858.1800000006</v>
      </c>
      <c r="Q43" s="51"/>
      <c r="R43" s="52">
        <f t="shared" si="21"/>
        <v>6441686.75</v>
      </c>
      <c r="S43" s="52">
        <f t="shared" si="22"/>
        <v>1289890.75</v>
      </c>
      <c r="T43" s="53">
        <f t="shared" si="7"/>
        <v>7731577.5</v>
      </c>
      <c r="V43" s="54"/>
      <c r="W43" s="38">
        <v>28672230</v>
      </c>
      <c r="X43" s="39">
        <v>5741361</v>
      </c>
      <c r="Y43" s="52">
        <f t="shared" si="8"/>
        <v>7168057.5</v>
      </c>
      <c r="Z43" s="52">
        <f t="shared" si="8"/>
        <v>1435340.25</v>
      </c>
      <c r="AA43" s="53">
        <f t="shared" si="9"/>
        <v>8603397.75</v>
      </c>
      <c r="AC43" s="52">
        <f t="shared" si="25"/>
        <v>401411.22</v>
      </c>
      <c r="AD43" s="52">
        <f t="shared" si="26"/>
        <v>80379.05</v>
      </c>
      <c r="AE43" s="53">
        <f t="shared" si="10"/>
        <v>481790.26999999996</v>
      </c>
    </row>
    <row r="44" spans="1:31" x14ac:dyDescent="0.25">
      <c r="A44" s="23" t="s">
        <v>77</v>
      </c>
      <c r="B44" s="51" t="s">
        <v>78</v>
      </c>
      <c r="C44" s="51">
        <v>1</v>
      </c>
      <c r="D44" s="51"/>
      <c r="E44" s="54"/>
      <c r="F44" s="38">
        <v>421795</v>
      </c>
      <c r="G44" s="39">
        <v>919288</v>
      </c>
      <c r="H44" s="38">
        <v>418697</v>
      </c>
      <c r="I44" s="39">
        <v>937302</v>
      </c>
      <c r="J44" s="52">
        <f t="shared" si="5"/>
        <v>99543.62</v>
      </c>
      <c r="K44" s="52">
        <f t="shared" si="5"/>
        <v>216951.97</v>
      </c>
      <c r="L44" s="53">
        <f t="shared" si="0"/>
        <v>316495.58999999997</v>
      </c>
      <c r="M44" s="51"/>
      <c r="N44" s="52">
        <f t="shared" si="23"/>
        <v>104717.62000000001</v>
      </c>
      <c r="O44" s="52">
        <f t="shared" si="24"/>
        <v>234073.3</v>
      </c>
      <c r="P44" s="53">
        <f t="shared" si="6"/>
        <v>338790.92</v>
      </c>
      <c r="Q44" s="51"/>
      <c r="R44" s="52">
        <f t="shared" si="21"/>
        <v>104674.25</v>
      </c>
      <c r="S44" s="52">
        <f t="shared" si="22"/>
        <v>234325.5</v>
      </c>
      <c r="T44" s="53">
        <f t="shared" si="7"/>
        <v>338999.75</v>
      </c>
      <c r="V44" s="54"/>
      <c r="W44" s="38">
        <v>465909</v>
      </c>
      <c r="X44" s="39">
        <v>1042993</v>
      </c>
      <c r="Y44" s="52">
        <f t="shared" si="8"/>
        <v>116477.25</v>
      </c>
      <c r="Z44" s="52">
        <f t="shared" si="8"/>
        <v>260748.25</v>
      </c>
      <c r="AA44" s="53">
        <f t="shared" si="9"/>
        <v>377225.5</v>
      </c>
      <c r="AC44" s="52">
        <f t="shared" si="25"/>
        <v>6522.73</v>
      </c>
      <c r="AD44" s="52">
        <f t="shared" si="26"/>
        <v>14601.9</v>
      </c>
      <c r="AE44" s="53">
        <f t="shared" si="10"/>
        <v>21124.629999999997</v>
      </c>
    </row>
    <row r="45" spans="1:31" x14ac:dyDescent="0.25">
      <c r="A45" s="23" t="s">
        <v>79</v>
      </c>
      <c r="B45" s="51" t="s">
        <v>80</v>
      </c>
      <c r="C45" s="51">
        <v>1</v>
      </c>
      <c r="D45" s="51"/>
      <c r="E45" s="54"/>
      <c r="F45" s="38">
        <v>26352216</v>
      </c>
      <c r="G45" s="39">
        <v>2665999</v>
      </c>
      <c r="H45" s="38">
        <v>26158681</v>
      </c>
      <c r="I45" s="39">
        <v>2718239</v>
      </c>
      <c r="J45" s="52">
        <f t="shared" si="5"/>
        <v>6219122.9800000004</v>
      </c>
      <c r="K45" s="52">
        <f t="shared" si="5"/>
        <v>629175.76</v>
      </c>
      <c r="L45" s="53">
        <f t="shared" si="0"/>
        <v>6848298.7400000002</v>
      </c>
      <c r="M45" s="51"/>
      <c r="N45" s="52">
        <f t="shared" si="23"/>
        <v>6542379.7399999993</v>
      </c>
      <c r="O45" s="52">
        <f t="shared" si="24"/>
        <v>678828.39</v>
      </c>
      <c r="P45" s="53">
        <f t="shared" si="6"/>
        <v>7221208.129999999</v>
      </c>
      <c r="Q45" s="51"/>
      <c r="R45" s="52">
        <f t="shared" si="21"/>
        <v>6539670.25</v>
      </c>
      <c r="S45" s="52">
        <f t="shared" si="22"/>
        <v>679559.75</v>
      </c>
      <c r="T45" s="53">
        <f t="shared" si="7"/>
        <v>7219230</v>
      </c>
      <c r="V45" s="54"/>
      <c r="W45" s="38">
        <v>29108359</v>
      </c>
      <c r="X45" s="39">
        <v>3024750</v>
      </c>
      <c r="Y45" s="52">
        <f t="shared" si="8"/>
        <v>7277089.75</v>
      </c>
      <c r="Z45" s="52">
        <f t="shared" si="8"/>
        <v>756187.5</v>
      </c>
      <c r="AA45" s="53">
        <f t="shared" si="9"/>
        <v>8033277.25</v>
      </c>
      <c r="AC45" s="52">
        <f t="shared" si="25"/>
        <v>407517.03</v>
      </c>
      <c r="AD45" s="52">
        <f t="shared" si="26"/>
        <v>42346.5</v>
      </c>
      <c r="AE45" s="53">
        <f t="shared" si="10"/>
        <v>449863.53</v>
      </c>
    </row>
    <row r="46" spans="1:31" x14ac:dyDescent="0.25">
      <c r="A46" s="23" t="s">
        <v>81</v>
      </c>
      <c r="B46" s="51" t="s">
        <v>82</v>
      </c>
      <c r="C46" s="51">
        <v>1</v>
      </c>
      <c r="D46" s="51"/>
      <c r="E46" s="54"/>
      <c r="F46" s="38">
        <v>1046426</v>
      </c>
      <c r="G46" s="39">
        <v>650214</v>
      </c>
      <c r="H46" s="38">
        <v>1038741</v>
      </c>
      <c r="I46" s="39">
        <v>662955</v>
      </c>
      <c r="J46" s="52">
        <f t="shared" si="5"/>
        <v>246956.54</v>
      </c>
      <c r="K46" s="52">
        <f t="shared" si="5"/>
        <v>153450.5</v>
      </c>
      <c r="L46" s="53">
        <f t="shared" si="0"/>
        <v>400407.04000000004</v>
      </c>
      <c r="M46" s="51"/>
      <c r="N46" s="52">
        <f t="shared" si="23"/>
        <v>259792.84</v>
      </c>
      <c r="O46" s="52">
        <f t="shared" si="24"/>
        <v>165560.38</v>
      </c>
      <c r="P46" s="53">
        <f t="shared" si="6"/>
        <v>425353.22</v>
      </c>
      <c r="Q46" s="51"/>
      <c r="R46" s="52">
        <f t="shared" si="21"/>
        <v>259685.25</v>
      </c>
      <c r="S46" s="52">
        <f t="shared" si="22"/>
        <v>165738.75</v>
      </c>
      <c r="T46" s="53">
        <f t="shared" si="7"/>
        <v>425424</v>
      </c>
      <c r="V46" s="54"/>
      <c r="W46" s="38">
        <v>1155870</v>
      </c>
      <c r="X46" s="39">
        <v>737710</v>
      </c>
      <c r="Y46" s="52">
        <f t="shared" si="8"/>
        <v>288967.5</v>
      </c>
      <c r="Z46" s="52">
        <f t="shared" si="8"/>
        <v>184427.5</v>
      </c>
      <c r="AA46" s="53">
        <f t="shared" si="9"/>
        <v>473395</v>
      </c>
      <c r="AC46" s="52">
        <f t="shared" si="25"/>
        <v>16182.18</v>
      </c>
      <c r="AD46" s="52">
        <f t="shared" si="26"/>
        <v>10327.94</v>
      </c>
      <c r="AE46" s="53">
        <f t="shared" si="10"/>
        <v>26510.120000000003</v>
      </c>
    </row>
    <row r="47" spans="1:31" x14ac:dyDescent="0.25">
      <c r="A47" s="23" t="s">
        <v>83</v>
      </c>
      <c r="B47" s="51" t="s">
        <v>84</v>
      </c>
      <c r="C47" s="51">
        <v>1</v>
      </c>
      <c r="D47" s="51"/>
      <c r="E47" s="54"/>
      <c r="F47" s="38">
        <v>1993825</v>
      </c>
      <c r="G47" s="39">
        <v>693278</v>
      </c>
      <c r="H47" s="38">
        <v>1979182</v>
      </c>
      <c r="I47" s="39">
        <v>706863</v>
      </c>
      <c r="J47" s="52">
        <f t="shared" si="5"/>
        <v>470542.7</v>
      </c>
      <c r="K47" s="52">
        <f t="shared" si="5"/>
        <v>163613.60999999999</v>
      </c>
      <c r="L47" s="53">
        <f t="shared" si="0"/>
        <v>634156.31000000006</v>
      </c>
      <c r="M47" s="51"/>
      <c r="N47" s="52">
        <f t="shared" si="23"/>
        <v>495000.5</v>
      </c>
      <c r="O47" s="52">
        <f t="shared" si="24"/>
        <v>176525.56000000003</v>
      </c>
      <c r="P47" s="53">
        <f t="shared" si="6"/>
        <v>671526.06</v>
      </c>
      <c r="Q47" s="51"/>
      <c r="R47" s="52">
        <f t="shared" si="21"/>
        <v>494795.5</v>
      </c>
      <c r="S47" s="52">
        <f t="shared" si="22"/>
        <v>176715.75</v>
      </c>
      <c r="T47" s="53">
        <f t="shared" si="7"/>
        <v>671511.25</v>
      </c>
      <c r="V47" s="54"/>
      <c r="W47" s="38">
        <v>2202357</v>
      </c>
      <c r="X47" s="39">
        <v>786569</v>
      </c>
      <c r="Y47" s="52">
        <f t="shared" si="8"/>
        <v>550589.25</v>
      </c>
      <c r="Z47" s="52">
        <f t="shared" si="8"/>
        <v>196642.25</v>
      </c>
      <c r="AA47" s="53">
        <f t="shared" si="9"/>
        <v>747231.5</v>
      </c>
      <c r="AC47" s="52">
        <f t="shared" si="25"/>
        <v>30833</v>
      </c>
      <c r="AD47" s="52">
        <f t="shared" si="26"/>
        <v>11011.97</v>
      </c>
      <c r="AE47" s="53">
        <f t="shared" si="10"/>
        <v>41844.97</v>
      </c>
    </row>
    <row r="48" spans="1:31" x14ac:dyDescent="0.25">
      <c r="A48" s="23" t="s">
        <v>85</v>
      </c>
      <c r="B48" s="51" t="s">
        <v>163</v>
      </c>
      <c r="C48" s="51">
        <v>1</v>
      </c>
      <c r="D48" s="51"/>
      <c r="E48" s="54"/>
      <c r="F48" s="38">
        <v>2967211</v>
      </c>
      <c r="G48" s="39">
        <v>1742968</v>
      </c>
      <c r="H48" s="38">
        <v>2945419</v>
      </c>
      <c r="I48" s="39">
        <v>1777121</v>
      </c>
      <c r="J48" s="52">
        <f t="shared" si="5"/>
        <v>700261.8</v>
      </c>
      <c r="K48" s="52">
        <f t="shared" si="5"/>
        <v>411340.45</v>
      </c>
      <c r="L48" s="53">
        <f t="shared" si="0"/>
        <v>1111602.25</v>
      </c>
      <c r="M48" s="51"/>
      <c r="N48" s="52">
        <f t="shared" si="23"/>
        <v>736659.83</v>
      </c>
      <c r="O48" s="52">
        <f t="shared" si="24"/>
        <v>443802.11</v>
      </c>
      <c r="P48" s="53">
        <f t="shared" si="6"/>
        <v>1180461.94</v>
      </c>
      <c r="Q48" s="51"/>
      <c r="R48" s="52">
        <f t="shared" si="21"/>
        <v>736354.75</v>
      </c>
      <c r="S48" s="52">
        <f t="shared" si="22"/>
        <v>444280.25</v>
      </c>
      <c r="T48" s="53">
        <f t="shared" si="7"/>
        <v>1180635</v>
      </c>
      <c r="V48" s="54"/>
      <c r="W48" s="38">
        <v>3277548</v>
      </c>
      <c r="X48" s="39">
        <v>1977511</v>
      </c>
      <c r="Y48" s="52">
        <f t="shared" si="8"/>
        <v>819387</v>
      </c>
      <c r="Z48" s="52">
        <f t="shared" si="8"/>
        <v>494377.75</v>
      </c>
      <c r="AA48" s="53">
        <f t="shared" si="9"/>
        <v>1313764.75</v>
      </c>
      <c r="AC48" s="52">
        <f t="shared" si="25"/>
        <v>45885.67</v>
      </c>
      <c r="AD48" s="52">
        <f t="shared" si="26"/>
        <v>27685.15</v>
      </c>
      <c r="AE48" s="53">
        <f t="shared" si="10"/>
        <v>73570.820000000007</v>
      </c>
    </row>
    <row r="49" spans="1:31" x14ac:dyDescent="0.25">
      <c r="A49" s="23" t="s">
        <v>86</v>
      </c>
      <c r="B49" s="51" t="s">
        <v>87</v>
      </c>
      <c r="C49" s="51">
        <v>1</v>
      </c>
      <c r="D49" s="51"/>
      <c r="E49" s="54"/>
      <c r="F49" s="38">
        <v>144148</v>
      </c>
      <c r="G49" s="39">
        <v>1455192</v>
      </c>
      <c r="H49" s="38">
        <v>143089</v>
      </c>
      <c r="I49" s="39">
        <v>1483707</v>
      </c>
      <c r="J49" s="52">
        <f t="shared" si="5"/>
        <v>34018.93</v>
      </c>
      <c r="K49" s="52">
        <f t="shared" si="5"/>
        <v>343425.31</v>
      </c>
      <c r="L49" s="53">
        <f t="shared" si="0"/>
        <v>377444.24</v>
      </c>
      <c r="M49" s="51"/>
      <c r="N49" s="52">
        <f t="shared" si="23"/>
        <v>35787.07</v>
      </c>
      <c r="O49" s="52">
        <f t="shared" si="24"/>
        <v>370527.54</v>
      </c>
      <c r="P49" s="53">
        <f t="shared" si="6"/>
        <v>406314.61</v>
      </c>
      <c r="Q49" s="51"/>
      <c r="R49" s="52">
        <f t="shared" si="21"/>
        <v>35772.25</v>
      </c>
      <c r="S49" s="52">
        <f t="shared" si="22"/>
        <v>370926.75</v>
      </c>
      <c r="T49" s="53">
        <f t="shared" si="7"/>
        <v>406699</v>
      </c>
      <c r="V49" s="54"/>
      <c r="W49" s="38">
        <v>159224</v>
      </c>
      <c r="X49" s="39">
        <v>1651011</v>
      </c>
      <c r="Y49" s="52">
        <f t="shared" si="8"/>
        <v>39806</v>
      </c>
      <c r="Z49" s="52">
        <f t="shared" si="8"/>
        <v>412752.75</v>
      </c>
      <c r="AA49" s="53">
        <f t="shared" si="9"/>
        <v>452558.75</v>
      </c>
      <c r="AC49" s="52">
        <f t="shared" si="25"/>
        <v>2229.14</v>
      </c>
      <c r="AD49" s="52">
        <f t="shared" si="26"/>
        <v>23114.15</v>
      </c>
      <c r="AE49" s="53">
        <f t="shared" si="10"/>
        <v>25343.29</v>
      </c>
    </row>
    <row r="50" spans="1:31" x14ac:dyDescent="0.25">
      <c r="A50" s="23" t="s">
        <v>88</v>
      </c>
      <c r="B50" s="51" t="s">
        <v>89</v>
      </c>
      <c r="C50" s="51">
        <v>1</v>
      </c>
      <c r="D50" s="51"/>
      <c r="E50" s="54"/>
      <c r="F50" s="38">
        <v>1437305</v>
      </c>
      <c r="G50" s="39">
        <v>1070</v>
      </c>
      <c r="H50" s="38">
        <v>1426750</v>
      </c>
      <c r="I50" s="39">
        <v>1091</v>
      </c>
      <c r="J50" s="52">
        <f t="shared" si="5"/>
        <v>339203.98</v>
      </c>
      <c r="K50" s="52">
        <f t="shared" si="5"/>
        <v>252.52</v>
      </c>
      <c r="L50" s="53">
        <f t="shared" si="0"/>
        <v>339456.5</v>
      </c>
      <c r="M50" s="51"/>
      <c r="N50" s="52">
        <f t="shared" si="23"/>
        <v>356835.27</v>
      </c>
      <c r="O50" s="52">
        <f t="shared" si="24"/>
        <v>272.46000000000004</v>
      </c>
      <c r="P50" s="53">
        <f t="shared" si="6"/>
        <v>357107.73000000004</v>
      </c>
      <c r="Q50" s="51"/>
      <c r="R50" s="52">
        <f t="shared" si="21"/>
        <v>356687.5</v>
      </c>
      <c r="S50" s="52">
        <f t="shared" si="22"/>
        <v>272.75</v>
      </c>
      <c r="T50" s="53">
        <f t="shared" si="7"/>
        <v>356960.25</v>
      </c>
      <c r="V50" s="54"/>
      <c r="W50" s="38">
        <v>1587631</v>
      </c>
      <c r="X50" s="39">
        <v>1214</v>
      </c>
      <c r="Y50" s="52">
        <f t="shared" si="8"/>
        <v>396907.75</v>
      </c>
      <c r="Z50" s="52">
        <f t="shared" si="8"/>
        <v>303.5</v>
      </c>
      <c r="AA50" s="53">
        <f t="shared" si="9"/>
        <v>397211.25</v>
      </c>
      <c r="AC50" s="52">
        <f t="shared" si="25"/>
        <v>22226.83</v>
      </c>
      <c r="AD50" s="52">
        <f t="shared" si="26"/>
        <v>17</v>
      </c>
      <c r="AE50" s="53">
        <f t="shared" si="10"/>
        <v>22243.83</v>
      </c>
    </row>
    <row r="51" spans="1:31" x14ac:dyDescent="0.25">
      <c r="A51" s="23" t="s">
        <v>90</v>
      </c>
      <c r="B51" s="51" t="s">
        <v>91</v>
      </c>
      <c r="C51" s="51">
        <v>1</v>
      </c>
      <c r="D51" s="51"/>
      <c r="E51" s="54"/>
      <c r="F51" s="38">
        <v>4627970</v>
      </c>
      <c r="G51" s="39">
        <v>0</v>
      </c>
      <c r="H51" s="38">
        <v>4593982</v>
      </c>
      <c r="I51" s="39">
        <v>0</v>
      </c>
      <c r="J51" s="52">
        <f t="shared" si="5"/>
        <v>1092200.92</v>
      </c>
      <c r="K51" s="52">
        <f t="shared" si="5"/>
        <v>0</v>
      </c>
      <c r="L51" s="53">
        <f t="shared" si="0"/>
        <v>1092200.92</v>
      </c>
      <c r="M51" s="51"/>
      <c r="N51" s="52">
        <f t="shared" si="23"/>
        <v>1148971.33</v>
      </c>
      <c r="O51" s="52">
        <f t="shared" si="24"/>
        <v>0</v>
      </c>
      <c r="P51" s="53">
        <f t="shared" si="6"/>
        <v>1148971.33</v>
      </c>
      <c r="Q51" s="51"/>
      <c r="R51" s="52">
        <f t="shared" si="21"/>
        <v>1148495.5</v>
      </c>
      <c r="S51" s="52">
        <f t="shared" si="22"/>
        <v>0</v>
      </c>
      <c r="T51" s="53">
        <f t="shared" si="7"/>
        <v>1148495.5</v>
      </c>
      <c r="V51" s="54"/>
      <c r="W51" s="38">
        <v>5112004</v>
      </c>
      <c r="X51" s="39">
        <v>0</v>
      </c>
      <c r="Y51" s="52">
        <f t="shared" si="8"/>
        <v>1278001</v>
      </c>
      <c r="Z51" s="52">
        <f t="shared" si="8"/>
        <v>0</v>
      </c>
      <c r="AA51" s="53">
        <f t="shared" si="9"/>
        <v>1278001</v>
      </c>
      <c r="AC51" s="52">
        <f t="shared" si="25"/>
        <v>71568.06</v>
      </c>
      <c r="AD51" s="52">
        <f t="shared" si="26"/>
        <v>0</v>
      </c>
      <c r="AE51" s="53">
        <f t="shared" si="10"/>
        <v>71568.06</v>
      </c>
    </row>
    <row r="52" spans="1:31" x14ac:dyDescent="0.25">
      <c r="A52" s="23" t="s">
        <v>92</v>
      </c>
      <c r="B52" s="51" t="s">
        <v>93</v>
      </c>
      <c r="C52" s="51">
        <v>1</v>
      </c>
      <c r="D52" s="51"/>
      <c r="E52" s="54"/>
      <c r="F52" s="38">
        <v>938829</v>
      </c>
      <c r="G52" s="39">
        <v>527694</v>
      </c>
      <c r="H52" s="38">
        <v>931934</v>
      </c>
      <c r="I52" s="39">
        <v>538035</v>
      </c>
      <c r="J52" s="52">
        <f t="shared" si="5"/>
        <v>221563.64</v>
      </c>
      <c r="K52" s="52">
        <f t="shared" si="5"/>
        <v>124535.78</v>
      </c>
      <c r="L52" s="53">
        <f t="shared" si="0"/>
        <v>346099.42000000004</v>
      </c>
      <c r="M52" s="51"/>
      <c r="N52" s="52">
        <f t="shared" si="23"/>
        <v>233080.03</v>
      </c>
      <c r="O52" s="52">
        <f t="shared" si="24"/>
        <v>134363.97999999998</v>
      </c>
      <c r="P52" s="53">
        <f t="shared" si="6"/>
        <v>367444.01</v>
      </c>
      <c r="Q52" s="51"/>
      <c r="R52" s="52">
        <f t="shared" si="21"/>
        <v>232983.5</v>
      </c>
      <c r="S52" s="52">
        <f t="shared" si="22"/>
        <v>134508.75</v>
      </c>
      <c r="T52" s="53">
        <f>R52+S52</f>
        <v>367492.25</v>
      </c>
      <c r="V52" s="54"/>
      <c r="W52" s="38">
        <v>1037019</v>
      </c>
      <c r="X52" s="39">
        <v>598704</v>
      </c>
      <c r="Y52" s="52">
        <f t="shared" ref="Y52:Z67" si="27">ROUND(W52*25%,2)</f>
        <v>259254.75</v>
      </c>
      <c r="Z52" s="52">
        <f t="shared" si="27"/>
        <v>149676</v>
      </c>
      <c r="AA52" s="53">
        <f t="shared" si="9"/>
        <v>408930.75</v>
      </c>
      <c r="AC52" s="52">
        <f t="shared" si="25"/>
        <v>14518.27</v>
      </c>
      <c r="AD52" s="52">
        <f t="shared" si="26"/>
        <v>8381.86</v>
      </c>
      <c r="AE52" s="53">
        <f t="shared" si="10"/>
        <v>22900.13</v>
      </c>
    </row>
    <row r="53" spans="1:31" x14ac:dyDescent="0.25">
      <c r="A53" s="23" t="s">
        <v>97</v>
      </c>
      <c r="B53" s="51" t="s">
        <v>128</v>
      </c>
      <c r="C53" s="51">
        <v>2</v>
      </c>
      <c r="D53" s="51"/>
      <c r="E53" s="54"/>
      <c r="F53" s="38">
        <v>118814</v>
      </c>
      <c r="G53" s="39">
        <v>163780</v>
      </c>
      <c r="H53" s="38">
        <v>119370</v>
      </c>
      <c r="I53" s="39">
        <v>164546</v>
      </c>
      <c r="J53" s="52">
        <f t="shared" si="5"/>
        <v>28040.1</v>
      </c>
      <c r="K53" s="52">
        <f t="shared" si="5"/>
        <v>38652.080000000002</v>
      </c>
      <c r="L53" s="53">
        <f t="shared" si="0"/>
        <v>66692.179999999993</v>
      </c>
      <c r="M53" s="51"/>
      <c r="N53" s="52">
        <f t="shared" si="23"/>
        <v>29834.720000000001</v>
      </c>
      <c r="O53" s="52">
        <f t="shared" si="24"/>
        <v>41125.78</v>
      </c>
      <c r="P53" s="53">
        <f t="shared" si="6"/>
        <v>70960.5</v>
      </c>
      <c r="Q53" s="51"/>
      <c r="R53" s="52">
        <f t="shared" si="21"/>
        <v>29842.5</v>
      </c>
      <c r="S53" s="52">
        <f t="shared" si="22"/>
        <v>41136.5</v>
      </c>
      <c r="T53" s="53">
        <f t="shared" ref="T53:T67" si="28">R53+S53</f>
        <v>70979</v>
      </c>
      <c r="V53" s="54"/>
      <c r="W53" s="38">
        <v>132830</v>
      </c>
      <c r="X53" s="39">
        <v>183100</v>
      </c>
      <c r="Y53" s="52">
        <f t="shared" si="27"/>
        <v>33207.5</v>
      </c>
      <c r="Z53" s="52">
        <f t="shared" si="27"/>
        <v>45775</v>
      </c>
      <c r="AA53" s="53">
        <f t="shared" si="9"/>
        <v>78982.5</v>
      </c>
      <c r="AC53" s="52">
        <f t="shared" si="25"/>
        <v>1859.62</v>
      </c>
      <c r="AD53" s="52">
        <f t="shared" si="26"/>
        <v>2563.4</v>
      </c>
      <c r="AE53" s="53">
        <f t="shared" si="10"/>
        <v>4423.0200000000004</v>
      </c>
    </row>
    <row r="54" spans="1:31" x14ac:dyDescent="0.25">
      <c r="A54" s="23" t="s">
        <v>98</v>
      </c>
      <c r="B54" s="51" t="s">
        <v>99</v>
      </c>
      <c r="C54" s="51">
        <v>2</v>
      </c>
      <c r="D54" s="51"/>
      <c r="E54" s="54"/>
      <c r="F54" s="38">
        <v>618254</v>
      </c>
      <c r="G54" s="39">
        <v>218486</v>
      </c>
      <c r="H54" s="38">
        <v>621148</v>
      </c>
      <c r="I54" s="39">
        <v>219509</v>
      </c>
      <c r="J54" s="52">
        <f t="shared" si="5"/>
        <v>145907.94</v>
      </c>
      <c r="K54" s="52">
        <f t="shared" si="5"/>
        <v>51562.7</v>
      </c>
      <c r="L54" s="53">
        <f t="shared" si="0"/>
        <v>197470.64</v>
      </c>
      <c r="M54" s="51"/>
      <c r="N54" s="52">
        <f t="shared" si="23"/>
        <v>155246.49</v>
      </c>
      <c r="O54" s="52">
        <f t="shared" si="24"/>
        <v>54862.920000000006</v>
      </c>
      <c r="P54" s="53">
        <f t="shared" si="6"/>
        <v>210109.41</v>
      </c>
      <c r="Q54" s="51"/>
      <c r="R54" s="52">
        <f t="shared" si="21"/>
        <v>155287</v>
      </c>
      <c r="S54" s="52">
        <f t="shared" si="22"/>
        <v>54877.25</v>
      </c>
      <c r="T54" s="53">
        <f t="shared" si="28"/>
        <v>210164.25</v>
      </c>
      <c r="V54" s="54"/>
      <c r="W54" s="38">
        <v>691189</v>
      </c>
      <c r="X54" s="39">
        <v>244261</v>
      </c>
      <c r="Y54" s="52">
        <f t="shared" si="27"/>
        <v>172797.25</v>
      </c>
      <c r="Z54" s="52">
        <f t="shared" si="27"/>
        <v>61065.25</v>
      </c>
      <c r="AA54" s="53">
        <f t="shared" si="9"/>
        <v>233862.5</v>
      </c>
      <c r="AC54" s="52">
        <f t="shared" si="25"/>
        <v>9676.65</v>
      </c>
      <c r="AD54" s="52">
        <f t="shared" si="26"/>
        <v>3419.65</v>
      </c>
      <c r="AE54" s="53">
        <f t="shared" si="10"/>
        <v>13096.3</v>
      </c>
    </row>
    <row r="55" spans="1:31" x14ac:dyDescent="0.25">
      <c r="A55" s="23" t="s">
        <v>100</v>
      </c>
      <c r="B55" s="51" t="s">
        <v>130</v>
      </c>
      <c r="C55" s="51">
        <v>2</v>
      </c>
      <c r="D55" s="51"/>
      <c r="E55" s="54"/>
      <c r="F55" s="38">
        <v>10919543</v>
      </c>
      <c r="G55" s="39">
        <v>1942611</v>
      </c>
      <c r="H55" s="38">
        <v>10970653</v>
      </c>
      <c r="I55" s="39">
        <v>1951703</v>
      </c>
      <c r="J55" s="52">
        <f t="shared" si="5"/>
        <v>2577012.15</v>
      </c>
      <c r="K55" s="52">
        <f t="shared" si="5"/>
        <v>458456.2</v>
      </c>
      <c r="L55" s="53">
        <f t="shared" si="0"/>
        <v>3035468.35</v>
      </c>
      <c r="M55" s="51"/>
      <c r="N55" s="52">
        <f t="shared" si="23"/>
        <v>2741947.71</v>
      </c>
      <c r="O55" s="52">
        <f t="shared" si="24"/>
        <v>487798.45999999996</v>
      </c>
      <c r="P55" s="53">
        <f t="shared" si="6"/>
        <v>3229746.17</v>
      </c>
      <c r="Q55" s="51"/>
      <c r="R55" s="52">
        <f t="shared" si="21"/>
        <v>2742663.25</v>
      </c>
      <c r="S55" s="52">
        <f t="shared" si="22"/>
        <v>487925.75</v>
      </c>
      <c r="T55" s="53">
        <f t="shared" si="28"/>
        <v>3230589</v>
      </c>
      <c r="V55" s="54"/>
      <c r="W55" s="38">
        <v>12207715</v>
      </c>
      <c r="X55" s="39">
        <v>2171779</v>
      </c>
      <c r="Y55" s="52">
        <f t="shared" si="27"/>
        <v>3051928.75</v>
      </c>
      <c r="Z55" s="52">
        <f t="shared" si="27"/>
        <v>542944.75</v>
      </c>
      <c r="AA55" s="53">
        <f t="shared" si="9"/>
        <v>3594873.5</v>
      </c>
      <c r="AC55" s="52">
        <f t="shared" si="25"/>
        <v>170908.01</v>
      </c>
      <c r="AD55" s="52">
        <f t="shared" si="26"/>
        <v>30404.91</v>
      </c>
      <c r="AE55" s="53">
        <f t="shared" si="10"/>
        <v>201312.92</v>
      </c>
    </row>
    <row r="56" spans="1:31" x14ac:dyDescent="0.25">
      <c r="A56" s="23" t="s">
        <v>101</v>
      </c>
      <c r="B56" s="51" t="s">
        <v>102</v>
      </c>
      <c r="C56" s="51">
        <v>2</v>
      </c>
      <c r="D56" s="51"/>
      <c r="E56" s="54"/>
      <c r="F56" s="38">
        <v>373664</v>
      </c>
      <c r="G56" s="39">
        <v>118172</v>
      </c>
      <c r="H56" s="38">
        <v>375413</v>
      </c>
      <c r="I56" s="39">
        <v>118726</v>
      </c>
      <c r="J56" s="52">
        <f t="shared" si="5"/>
        <v>88184.7</v>
      </c>
      <c r="K56" s="52">
        <f t="shared" si="5"/>
        <v>27888.59</v>
      </c>
      <c r="L56" s="53">
        <f t="shared" si="0"/>
        <v>116073.29</v>
      </c>
      <c r="M56" s="51"/>
      <c r="N56" s="52">
        <f t="shared" si="23"/>
        <v>93828.77</v>
      </c>
      <c r="O56" s="52">
        <f t="shared" si="24"/>
        <v>29673.75</v>
      </c>
      <c r="P56" s="53">
        <f t="shared" si="6"/>
        <v>123502.52</v>
      </c>
      <c r="Q56" s="51"/>
      <c r="R56" s="52">
        <f t="shared" si="21"/>
        <v>93853.25</v>
      </c>
      <c r="S56" s="52">
        <f t="shared" si="22"/>
        <v>29681.5</v>
      </c>
      <c r="T56" s="53">
        <f t="shared" si="28"/>
        <v>123534.75</v>
      </c>
      <c r="V56" s="54"/>
      <c r="W56" s="38">
        <v>417745</v>
      </c>
      <c r="X56" s="39">
        <v>132113</v>
      </c>
      <c r="Y56" s="52">
        <f t="shared" si="27"/>
        <v>104436.25</v>
      </c>
      <c r="Z56" s="52">
        <f t="shared" si="27"/>
        <v>33028.25</v>
      </c>
      <c r="AA56" s="53">
        <f t="shared" si="9"/>
        <v>137464.5</v>
      </c>
      <c r="AC56" s="52">
        <f t="shared" si="25"/>
        <v>5848.43</v>
      </c>
      <c r="AD56" s="52">
        <f t="shared" si="26"/>
        <v>1849.58</v>
      </c>
      <c r="AE56" s="53">
        <f t="shared" si="10"/>
        <v>7698.01</v>
      </c>
    </row>
    <row r="57" spans="1:31" x14ac:dyDescent="0.25">
      <c r="A57" s="23" t="s">
        <v>103</v>
      </c>
      <c r="B57" s="51" t="s">
        <v>104</v>
      </c>
      <c r="C57" s="51">
        <v>2</v>
      </c>
      <c r="D57" s="51"/>
      <c r="E57" s="54"/>
      <c r="F57" s="38">
        <v>603730</v>
      </c>
      <c r="G57" s="39">
        <v>353469</v>
      </c>
      <c r="H57" s="38">
        <v>606556</v>
      </c>
      <c r="I57" s="39">
        <v>355123</v>
      </c>
      <c r="J57" s="52">
        <f t="shared" si="5"/>
        <v>142480.28</v>
      </c>
      <c r="K57" s="52">
        <f t="shared" si="5"/>
        <v>83418.679999999993</v>
      </c>
      <c r="L57" s="53">
        <f t="shared" si="0"/>
        <v>225898.96</v>
      </c>
      <c r="M57" s="51"/>
      <c r="N57" s="52">
        <f t="shared" si="23"/>
        <v>151599.44</v>
      </c>
      <c r="O57" s="52">
        <f t="shared" si="24"/>
        <v>88757.6</v>
      </c>
      <c r="P57" s="53">
        <f t="shared" si="6"/>
        <v>240357.04</v>
      </c>
      <c r="Q57" s="51"/>
      <c r="R57" s="52">
        <f t="shared" si="21"/>
        <v>151639</v>
      </c>
      <c r="S57" s="52">
        <f t="shared" si="22"/>
        <v>88780.75</v>
      </c>
      <c r="T57" s="53">
        <f t="shared" si="28"/>
        <v>240419.75</v>
      </c>
      <c r="V57" s="54"/>
      <c r="W57" s="38">
        <v>674951</v>
      </c>
      <c r="X57" s="39">
        <v>395167</v>
      </c>
      <c r="Y57" s="52">
        <f t="shared" si="27"/>
        <v>168737.75</v>
      </c>
      <c r="Z57" s="52">
        <f t="shared" si="27"/>
        <v>98791.75</v>
      </c>
      <c r="AA57" s="53">
        <f t="shared" si="9"/>
        <v>267529.5</v>
      </c>
      <c r="AC57" s="52">
        <f t="shared" si="25"/>
        <v>9449.31</v>
      </c>
      <c r="AD57" s="52">
        <f t="shared" si="26"/>
        <v>5532.34</v>
      </c>
      <c r="AE57" s="53">
        <f t="shared" si="10"/>
        <v>14981.65</v>
      </c>
    </row>
    <row r="58" spans="1:31" x14ac:dyDescent="0.25">
      <c r="A58" s="23" t="s">
        <v>105</v>
      </c>
      <c r="B58" s="51" t="s">
        <v>106</v>
      </c>
      <c r="C58" s="51">
        <v>2</v>
      </c>
      <c r="D58" s="51"/>
      <c r="E58" s="54"/>
      <c r="F58" s="38">
        <v>2269881</v>
      </c>
      <c r="G58" s="39">
        <v>587728</v>
      </c>
      <c r="H58" s="38">
        <v>2280506</v>
      </c>
      <c r="I58" s="39">
        <v>590479</v>
      </c>
      <c r="J58" s="52">
        <f t="shared" si="5"/>
        <v>535691.92000000004</v>
      </c>
      <c r="K58" s="52">
        <f t="shared" si="5"/>
        <v>138703.81</v>
      </c>
      <c r="L58" s="53">
        <f t="shared" si="0"/>
        <v>674395.73</v>
      </c>
      <c r="M58" s="51"/>
      <c r="N58" s="52">
        <f t="shared" si="23"/>
        <v>569977.75</v>
      </c>
      <c r="O58" s="52">
        <f t="shared" si="24"/>
        <v>147581.23000000001</v>
      </c>
      <c r="P58" s="53">
        <f t="shared" si="6"/>
        <v>717558.98</v>
      </c>
      <c r="Q58" s="51"/>
      <c r="R58" s="52">
        <f t="shared" si="21"/>
        <v>570126.5</v>
      </c>
      <c r="S58" s="52">
        <f t="shared" si="22"/>
        <v>147619.75</v>
      </c>
      <c r="T58" s="53">
        <f t="shared" si="28"/>
        <v>717746.25</v>
      </c>
      <c r="V58" s="54"/>
      <c r="W58" s="38">
        <v>2537658</v>
      </c>
      <c r="X58" s="39">
        <v>657062</v>
      </c>
      <c r="Y58" s="52">
        <f t="shared" si="27"/>
        <v>634414.5</v>
      </c>
      <c r="Z58" s="52">
        <f t="shared" si="27"/>
        <v>164265.5</v>
      </c>
      <c r="AA58" s="53">
        <f t="shared" si="9"/>
        <v>798680</v>
      </c>
      <c r="AC58" s="52">
        <f t="shared" si="25"/>
        <v>35527.21</v>
      </c>
      <c r="AD58" s="52">
        <f t="shared" si="26"/>
        <v>9198.8700000000008</v>
      </c>
      <c r="AE58" s="53">
        <f t="shared" si="10"/>
        <v>44726.080000000002</v>
      </c>
    </row>
    <row r="59" spans="1:31" x14ac:dyDescent="0.25">
      <c r="A59" s="23" t="s">
        <v>107</v>
      </c>
      <c r="B59" s="51" t="s">
        <v>108</v>
      </c>
      <c r="C59" s="51">
        <v>2</v>
      </c>
      <c r="D59" s="51"/>
      <c r="E59" s="54"/>
      <c r="F59" s="38">
        <v>4778447</v>
      </c>
      <c r="G59" s="39">
        <v>1010878</v>
      </c>
      <c r="H59" s="38">
        <v>4800813</v>
      </c>
      <c r="I59" s="39">
        <v>1015610</v>
      </c>
      <c r="J59" s="52">
        <f t="shared" si="5"/>
        <v>1127713.49</v>
      </c>
      <c r="K59" s="52">
        <f t="shared" si="5"/>
        <v>238567.21</v>
      </c>
      <c r="L59" s="53">
        <f t="shared" si="0"/>
        <v>1366280.7</v>
      </c>
      <c r="M59" s="51"/>
      <c r="N59" s="52">
        <f t="shared" si="23"/>
        <v>1199890.1300000001</v>
      </c>
      <c r="O59" s="52">
        <f t="shared" si="24"/>
        <v>253836.25</v>
      </c>
      <c r="P59" s="53">
        <f t="shared" si="6"/>
        <v>1453726.3800000001</v>
      </c>
      <c r="Q59" s="51"/>
      <c r="R59" s="52">
        <f t="shared" si="21"/>
        <v>1200203.25</v>
      </c>
      <c r="S59" s="52">
        <f t="shared" si="22"/>
        <v>253902.5</v>
      </c>
      <c r="T59" s="53">
        <f t="shared" si="28"/>
        <v>1454105.75</v>
      </c>
      <c r="V59" s="54"/>
      <c r="W59" s="38">
        <v>5342157</v>
      </c>
      <c r="X59" s="39">
        <v>1130131</v>
      </c>
      <c r="Y59" s="52">
        <f t="shared" si="27"/>
        <v>1335539.25</v>
      </c>
      <c r="Z59" s="52">
        <f t="shared" si="27"/>
        <v>282532.75</v>
      </c>
      <c r="AA59" s="53">
        <f t="shared" si="9"/>
        <v>1618072</v>
      </c>
      <c r="AC59" s="52">
        <f t="shared" si="25"/>
        <v>74790.2</v>
      </c>
      <c r="AD59" s="52">
        <f t="shared" si="26"/>
        <v>15821.83</v>
      </c>
      <c r="AE59" s="53">
        <f t="shared" si="10"/>
        <v>90612.03</v>
      </c>
    </row>
    <row r="60" spans="1:31" x14ac:dyDescent="0.25">
      <c r="A60" s="23" t="s">
        <v>109</v>
      </c>
      <c r="B60" s="51" t="s">
        <v>110</v>
      </c>
      <c r="C60" s="51">
        <v>2</v>
      </c>
      <c r="D60" s="51"/>
      <c r="E60" s="54"/>
      <c r="F60" s="38">
        <v>16632415</v>
      </c>
      <c r="G60" s="39">
        <v>3161827</v>
      </c>
      <c r="H60" s="38">
        <v>16710266</v>
      </c>
      <c r="I60" s="39">
        <v>3176627</v>
      </c>
      <c r="J60" s="52">
        <f t="shared" si="5"/>
        <v>3925249.94</v>
      </c>
      <c r="K60" s="52">
        <f t="shared" si="5"/>
        <v>746191.17</v>
      </c>
      <c r="L60" s="53">
        <f t="shared" si="0"/>
        <v>4671441.1100000003</v>
      </c>
      <c r="M60" s="51"/>
      <c r="N60" s="52">
        <f t="shared" si="23"/>
        <v>4176476.59</v>
      </c>
      <c r="O60" s="52">
        <f t="shared" si="24"/>
        <v>793949.54999999993</v>
      </c>
      <c r="P60" s="53">
        <f t="shared" si="6"/>
        <v>4970426.1399999997</v>
      </c>
      <c r="Q60" s="51"/>
      <c r="R60" s="52">
        <f t="shared" si="21"/>
        <v>4177566.5</v>
      </c>
      <c r="S60" s="52">
        <f t="shared" si="22"/>
        <v>794156.75</v>
      </c>
      <c r="T60" s="53">
        <f t="shared" si="28"/>
        <v>4971723.25</v>
      </c>
      <c r="V60" s="54"/>
      <c r="W60" s="38">
        <v>18594532</v>
      </c>
      <c r="X60" s="39">
        <v>3534826</v>
      </c>
      <c r="Y60" s="52">
        <f t="shared" si="27"/>
        <v>4648633</v>
      </c>
      <c r="Z60" s="52">
        <f t="shared" si="27"/>
        <v>883706.5</v>
      </c>
      <c r="AA60" s="53">
        <f t="shared" si="9"/>
        <v>5532339.5</v>
      </c>
      <c r="AC60" s="52">
        <f t="shared" si="25"/>
        <v>260323.45</v>
      </c>
      <c r="AD60" s="52">
        <f t="shared" si="26"/>
        <v>49487.56</v>
      </c>
      <c r="AE60" s="53">
        <f t="shared" si="10"/>
        <v>309811.01</v>
      </c>
    </row>
    <row r="61" spans="1:31" x14ac:dyDescent="0.25">
      <c r="A61" s="23" t="s">
        <v>111</v>
      </c>
      <c r="B61" s="51" t="s">
        <v>112</v>
      </c>
      <c r="C61" s="51">
        <v>2</v>
      </c>
      <c r="D61" s="51"/>
      <c r="E61" s="54"/>
      <c r="F61" s="38">
        <v>3601636</v>
      </c>
      <c r="G61" s="39">
        <v>1091595</v>
      </c>
      <c r="H61" s="38">
        <v>3618494</v>
      </c>
      <c r="I61" s="39">
        <v>1096704</v>
      </c>
      <c r="J61" s="52">
        <f t="shared" si="5"/>
        <v>849986.1</v>
      </c>
      <c r="K61" s="52">
        <f t="shared" si="5"/>
        <v>257616.42</v>
      </c>
      <c r="L61" s="53">
        <f t="shared" si="0"/>
        <v>1107602.52</v>
      </c>
      <c r="M61" s="51"/>
      <c r="N61" s="52">
        <f t="shared" si="23"/>
        <v>904387.48</v>
      </c>
      <c r="O61" s="52">
        <f t="shared" si="24"/>
        <v>274104.46999999997</v>
      </c>
      <c r="P61" s="53">
        <f t="shared" si="6"/>
        <v>1178491.95</v>
      </c>
      <c r="Q61" s="51"/>
      <c r="R61" s="52">
        <f t="shared" si="21"/>
        <v>904623.5</v>
      </c>
      <c r="S61" s="52">
        <f t="shared" si="22"/>
        <v>274176</v>
      </c>
      <c r="T61" s="53">
        <f t="shared" si="28"/>
        <v>1178799.5</v>
      </c>
      <c r="V61" s="54"/>
      <c r="W61" s="38">
        <v>4026519</v>
      </c>
      <c r="X61" s="39">
        <v>1220369</v>
      </c>
      <c r="Y61" s="52">
        <f t="shared" si="27"/>
        <v>1006629.75</v>
      </c>
      <c r="Z61" s="52">
        <f t="shared" si="27"/>
        <v>305092.25</v>
      </c>
      <c r="AA61" s="53">
        <f t="shared" si="9"/>
        <v>1311722</v>
      </c>
      <c r="AC61" s="52">
        <f t="shared" si="25"/>
        <v>56371.27</v>
      </c>
      <c r="AD61" s="52">
        <f t="shared" si="26"/>
        <v>17085.169999999998</v>
      </c>
      <c r="AE61" s="53">
        <f t="shared" si="10"/>
        <v>73456.44</v>
      </c>
    </row>
    <row r="62" spans="1:31" x14ac:dyDescent="0.25">
      <c r="A62" s="23" t="s">
        <v>164</v>
      </c>
      <c r="B62" s="51" t="s">
        <v>165</v>
      </c>
      <c r="C62" s="51">
        <v>2</v>
      </c>
      <c r="D62" s="51"/>
      <c r="E62" s="54"/>
      <c r="F62" s="38">
        <v>69276</v>
      </c>
      <c r="G62" s="39">
        <v>44701</v>
      </c>
      <c r="H62" s="38">
        <v>69600</v>
      </c>
      <c r="I62" s="39">
        <v>44910</v>
      </c>
      <c r="J62" s="52">
        <f t="shared" si="5"/>
        <v>16349.14</v>
      </c>
      <c r="K62" s="52">
        <f t="shared" si="5"/>
        <v>10549.44</v>
      </c>
      <c r="L62" s="53">
        <f t="shared" si="0"/>
        <v>26898.58</v>
      </c>
      <c r="M62" s="51"/>
      <c r="N62" s="52">
        <f t="shared" si="23"/>
        <v>17395.46</v>
      </c>
      <c r="O62" s="52">
        <f t="shared" si="24"/>
        <v>11224.57</v>
      </c>
      <c r="P62" s="53">
        <f t="shared" si="6"/>
        <v>28620.03</v>
      </c>
      <c r="Q62" s="51"/>
      <c r="R62" s="52">
        <f t="shared" si="21"/>
        <v>17400</v>
      </c>
      <c r="S62" s="52">
        <f t="shared" si="22"/>
        <v>11227.5</v>
      </c>
      <c r="T62" s="53">
        <f t="shared" si="28"/>
        <v>28627.5</v>
      </c>
      <c r="V62" s="54"/>
      <c r="W62" s="38">
        <v>77449</v>
      </c>
      <c r="X62" s="39">
        <v>49974</v>
      </c>
      <c r="Y62" s="52">
        <f t="shared" si="27"/>
        <v>19362.25</v>
      </c>
      <c r="Z62" s="52">
        <f t="shared" si="27"/>
        <v>12493.5</v>
      </c>
      <c r="AA62" s="53">
        <f t="shared" si="9"/>
        <v>31855.75</v>
      </c>
      <c r="AC62" s="52">
        <f t="shared" si="25"/>
        <v>1084.29</v>
      </c>
      <c r="AD62" s="52">
        <f t="shared" si="26"/>
        <v>699.64</v>
      </c>
      <c r="AE62" s="53">
        <f t="shared" si="10"/>
        <v>1783.9299999999998</v>
      </c>
    </row>
    <row r="63" spans="1:31" x14ac:dyDescent="0.25">
      <c r="A63" s="23" t="s">
        <v>113</v>
      </c>
      <c r="B63" s="51" t="s">
        <v>114</v>
      </c>
      <c r="C63" s="51">
        <v>2</v>
      </c>
      <c r="D63" s="51"/>
      <c r="E63" s="54"/>
      <c r="F63" s="38">
        <v>161299</v>
      </c>
      <c r="G63" s="39">
        <v>220862</v>
      </c>
      <c r="H63" s="38">
        <v>162054</v>
      </c>
      <c r="I63" s="39">
        <v>221896</v>
      </c>
      <c r="J63" s="52">
        <f t="shared" si="5"/>
        <v>38066.559999999998</v>
      </c>
      <c r="K63" s="52">
        <f t="shared" si="5"/>
        <v>52123.43</v>
      </c>
      <c r="L63" s="53">
        <f t="shared" si="0"/>
        <v>90189.989999999991</v>
      </c>
      <c r="M63" s="51"/>
      <c r="N63" s="52">
        <f t="shared" si="23"/>
        <v>40502.93</v>
      </c>
      <c r="O63" s="52">
        <f t="shared" si="24"/>
        <v>55459.53</v>
      </c>
      <c r="P63" s="53">
        <f t="shared" si="6"/>
        <v>95962.459999999992</v>
      </c>
      <c r="Q63" s="51"/>
      <c r="R63" s="52">
        <f t="shared" si="21"/>
        <v>40513.5</v>
      </c>
      <c r="S63" s="52">
        <f t="shared" si="22"/>
        <v>55474</v>
      </c>
      <c r="T63" s="53">
        <f t="shared" si="28"/>
        <v>95987.5</v>
      </c>
      <c r="V63" s="54"/>
      <c r="W63" s="38">
        <v>180328</v>
      </c>
      <c r="X63" s="39">
        <v>246917</v>
      </c>
      <c r="Y63" s="52">
        <f t="shared" si="27"/>
        <v>45082</v>
      </c>
      <c r="Z63" s="52">
        <f t="shared" si="27"/>
        <v>61729.25</v>
      </c>
      <c r="AA63" s="53">
        <f t="shared" si="9"/>
        <v>106811.25</v>
      </c>
      <c r="AC63" s="52">
        <f t="shared" si="25"/>
        <v>2524.59</v>
      </c>
      <c r="AD63" s="52">
        <f t="shared" si="26"/>
        <v>3456.84</v>
      </c>
      <c r="AE63" s="53">
        <f t="shared" si="10"/>
        <v>5981.43</v>
      </c>
    </row>
    <row r="64" spans="1:31" x14ac:dyDescent="0.25">
      <c r="A64" s="23" t="s">
        <v>115</v>
      </c>
      <c r="B64" s="51" t="s">
        <v>116</v>
      </c>
      <c r="C64" s="51">
        <v>2</v>
      </c>
      <c r="D64" s="51"/>
      <c r="E64" s="54"/>
      <c r="F64" s="38">
        <v>209810</v>
      </c>
      <c r="G64" s="39">
        <v>75618</v>
      </c>
      <c r="H64" s="38">
        <v>210792</v>
      </c>
      <c r="I64" s="39">
        <v>75971</v>
      </c>
      <c r="J64" s="52">
        <f t="shared" si="5"/>
        <v>49515.16</v>
      </c>
      <c r="K64" s="52">
        <f t="shared" si="5"/>
        <v>17845.849999999999</v>
      </c>
      <c r="L64" s="53">
        <f t="shared" si="0"/>
        <v>67361.010000000009</v>
      </c>
      <c r="M64" s="51"/>
      <c r="N64" s="52">
        <f t="shared" si="23"/>
        <v>52684.25</v>
      </c>
      <c r="O64" s="52">
        <f t="shared" si="24"/>
        <v>18987.810000000001</v>
      </c>
      <c r="P64" s="53">
        <f t="shared" si="6"/>
        <v>71672.06</v>
      </c>
      <c r="Q64" s="51"/>
      <c r="R64" s="52">
        <f t="shared" si="21"/>
        <v>52698</v>
      </c>
      <c r="S64" s="52">
        <f t="shared" si="22"/>
        <v>18992.75</v>
      </c>
      <c r="T64" s="53">
        <f t="shared" si="28"/>
        <v>71690.75</v>
      </c>
      <c r="V64" s="54"/>
      <c r="W64" s="38">
        <v>234561</v>
      </c>
      <c r="X64" s="39">
        <v>84538</v>
      </c>
      <c r="Y64" s="52">
        <f t="shared" si="27"/>
        <v>58640.25</v>
      </c>
      <c r="Z64" s="52">
        <f t="shared" si="27"/>
        <v>21134.5</v>
      </c>
      <c r="AA64" s="53">
        <f t="shared" si="9"/>
        <v>79774.75</v>
      </c>
      <c r="AC64" s="52">
        <f t="shared" si="25"/>
        <v>3283.85</v>
      </c>
      <c r="AD64" s="52">
        <f t="shared" si="26"/>
        <v>1183.53</v>
      </c>
      <c r="AE64" s="53">
        <f t="shared" si="10"/>
        <v>4467.38</v>
      </c>
    </row>
    <row r="65" spans="1:31" x14ac:dyDescent="0.25">
      <c r="A65" s="23" t="s">
        <v>117</v>
      </c>
      <c r="B65" s="51" t="s">
        <v>118</v>
      </c>
      <c r="C65" s="51">
        <v>2</v>
      </c>
      <c r="D65" s="51"/>
      <c r="E65" s="54"/>
      <c r="F65" s="38">
        <v>263301</v>
      </c>
      <c r="G65" s="39">
        <v>269179</v>
      </c>
      <c r="H65" s="38">
        <v>264534</v>
      </c>
      <c r="I65" s="39">
        <v>270438</v>
      </c>
      <c r="J65" s="52">
        <f t="shared" si="5"/>
        <v>62139.040000000001</v>
      </c>
      <c r="K65" s="52">
        <f t="shared" si="5"/>
        <v>63526.239999999998</v>
      </c>
      <c r="L65" s="53">
        <f t="shared" si="0"/>
        <v>125665.28</v>
      </c>
      <c r="M65" s="51"/>
      <c r="N65" s="52">
        <f t="shared" si="23"/>
        <v>66116.23</v>
      </c>
      <c r="O65" s="52">
        <f t="shared" si="24"/>
        <v>67591.88</v>
      </c>
      <c r="P65" s="53">
        <f t="shared" si="6"/>
        <v>133708.10999999999</v>
      </c>
      <c r="Q65" s="51"/>
      <c r="R65" s="52">
        <f t="shared" si="21"/>
        <v>66133.5</v>
      </c>
      <c r="S65" s="52">
        <f t="shared" si="22"/>
        <v>67609.5</v>
      </c>
      <c r="T65" s="53">
        <f t="shared" si="28"/>
        <v>133743</v>
      </c>
      <c r="V65" s="54"/>
      <c r="W65" s="38">
        <v>294363</v>
      </c>
      <c r="X65" s="39">
        <v>300933</v>
      </c>
      <c r="Y65" s="52">
        <f t="shared" si="27"/>
        <v>73590.75</v>
      </c>
      <c r="Z65" s="52">
        <f t="shared" si="27"/>
        <v>75233.25</v>
      </c>
      <c r="AA65" s="53">
        <f t="shared" si="9"/>
        <v>148824</v>
      </c>
      <c r="AC65" s="52">
        <f t="shared" si="25"/>
        <v>4121.08</v>
      </c>
      <c r="AD65" s="52">
        <f t="shared" si="26"/>
        <v>4213.0600000000004</v>
      </c>
      <c r="AE65" s="53">
        <f t="shared" si="10"/>
        <v>8334.14</v>
      </c>
    </row>
    <row r="66" spans="1:31" x14ac:dyDescent="0.25">
      <c r="A66" s="23" t="s">
        <v>119</v>
      </c>
      <c r="B66" s="51" t="s">
        <v>120</v>
      </c>
      <c r="C66" s="51">
        <v>2</v>
      </c>
      <c r="D66" s="51"/>
      <c r="E66" s="54"/>
      <c r="F66" s="38">
        <v>3602666</v>
      </c>
      <c r="G66" s="39">
        <v>1413270</v>
      </c>
      <c r="H66" s="38">
        <v>3619529</v>
      </c>
      <c r="I66" s="39">
        <v>1419885</v>
      </c>
      <c r="J66" s="52">
        <f t="shared" si="5"/>
        <v>850229.18</v>
      </c>
      <c r="K66" s="52">
        <f t="shared" si="5"/>
        <v>333531.71999999997</v>
      </c>
      <c r="L66" s="53">
        <f t="shared" ref="L66:L67" si="29">J66+K66</f>
        <v>1183760.8999999999</v>
      </c>
      <c r="M66" s="51"/>
      <c r="N66" s="52">
        <f t="shared" si="23"/>
        <v>904646.15999999992</v>
      </c>
      <c r="O66" s="52">
        <f t="shared" si="24"/>
        <v>354878.64</v>
      </c>
      <c r="P66" s="53">
        <f t="shared" si="6"/>
        <v>1259524.7999999998</v>
      </c>
      <c r="Q66" s="51"/>
      <c r="R66" s="52">
        <f t="shared" si="21"/>
        <v>904882.25</v>
      </c>
      <c r="S66" s="52">
        <f t="shared" si="22"/>
        <v>354971.25</v>
      </c>
      <c r="T66" s="53">
        <f t="shared" si="28"/>
        <v>1259853.5</v>
      </c>
      <c r="V66" s="54"/>
      <c r="W66" s="38">
        <v>4027670</v>
      </c>
      <c r="X66" s="39">
        <v>1579993</v>
      </c>
      <c r="Y66" s="52">
        <f t="shared" si="27"/>
        <v>1006917.5</v>
      </c>
      <c r="Z66" s="52">
        <f t="shared" si="27"/>
        <v>394998.25</v>
      </c>
      <c r="AA66" s="53">
        <f t="shared" si="9"/>
        <v>1401915.75</v>
      </c>
      <c r="AC66" s="52">
        <f t="shared" si="25"/>
        <v>56387.38</v>
      </c>
      <c r="AD66" s="52">
        <f t="shared" si="26"/>
        <v>22119.9</v>
      </c>
      <c r="AE66" s="53">
        <f t="shared" si="10"/>
        <v>78507.28</v>
      </c>
    </row>
    <row r="67" spans="1:31" x14ac:dyDescent="0.25">
      <c r="A67" s="23" t="s">
        <v>121</v>
      </c>
      <c r="B67" s="51" t="s">
        <v>122</v>
      </c>
      <c r="C67" s="51">
        <v>2</v>
      </c>
      <c r="D67" s="51"/>
      <c r="E67" s="54"/>
      <c r="F67" s="38">
        <v>2586677</v>
      </c>
      <c r="G67" s="39">
        <v>236700</v>
      </c>
      <c r="H67" s="38">
        <v>2598785</v>
      </c>
      <c r="I67" s="39">
        <v>237808</v>
      </c>
      <c r="J67" s="52">
        <f t="shared" ref="J67:K67" si="30">ROUND(F67*23.6%,2)</f>
        <v>610455.77</v>
      </c>
      <c r="K67" s="52">
        <f t="shared" si="30"/>
        <v>55861.2</v>
      </c>
      <c r="L67" s="53">
        <f t="shared" si="29"/>
        <v>666316.97</v>
      </c>
      <c r="M67" s="51"/>
      <c r="N67" s="52">
        <f t="shared" si="23"/>
        <v>649526.74</v>
      </c>
      <c r="O67" s="52">
        <f t="shared" si="24"/>
        <v>59436.490000000005</v>
      </c>
      <c r="P67" s="53">
        <f t="shared" si="6"/>
        <v>708963.23</v>
      </c>
      <c r="Q67" s="51"/>
      <c r="R67" s="52">
        <f t="shared" si="21"/>
        <v>649696.25</v>
      </c>
      <c r="S67" s="52">
        <f t="shared" si="22"/>
        <v>59452</v>
      </c>
      <c r="T67" s="53">
        <f t="shared" si="28"/>
        <v>709148.25</v>
      </c>
      <c r="V67" s="54"/>
      <c r="W67" s="38">
        <v>2891826</v>
      </c>
      <c r="X67" s="39">
        <v>264623</v>
      </c>
      <c r="Y67" s="52">
        <f t="shared" si="27"/>
        <v>722956.5</v>
      </c>
      <c r="Z67" s="52">
        <f t="shared" si="27"/>
        <v>66155.75</v>
      </c>
      <c r="AA67" s="53">
        <f t="shared" ref="AA67" si="31">Y67+Z67</f>
        <v>789112.25</v>
      </c>
      <c r="AC67" s="52">
        <f t="shared" si="25"/>
        <v>40485.56</v>
      </c>
      <c r="AD67" s="52">
        <f t="shared" si="26"/>
        <v>3704.72</v>
      </c>
      <c r="AE67" s="53">
        <f t="shared" ref="AE67" si="32">AC67+AD67</f>
        <v>44190.28</v>
      </c>
    </row>
    <row r="68" spans="1:31" ht="15.75" thickBot="1" x14ac:dyDescent="0.3">
      <c r="F68" s="57">
        <f t="shared" ref="F68:L68" si="33">SUM(F2:F67)</f>
        <v>362713478</v>
      </c>
      <c r="G68" s="57">
        <f t="shared" si="33"/>
        <v>73274913</v>
      </c>
      <c r="H68" s="57">
        <f t="shared" si="33"/>
        <v>363275713</v>
      </c>
      <c r="I68" s="57">
        <f t="shared" si="33"/>
        <v>76091247</v>
      </c>
      <c r="J68" s="57">
        <f t="shared" si="33"/>
        <v>86228893.660000011</v>
      </c>
      <c r="K68" s="57">
        <f t="shared" si="33"/>
        <v>17657076.069999997</v>
      </c>
      <c r="L68" s="57">
        <f t="shared" si="33"/>
        <v>103885969.73000002</v>
      </c>
      <c r="N68" s="57">
        <f>SUM(N2:N67)</f>
        <v>90848341.619999975</v>
      </c>
      <c r="O68" s="57">
        <f>SUM(O2:O67)</f>
        <v>19004987.959999997</v>
      </c>
      <c r="P68" s="57">
        <f>SUM(P2:P67)</f>
        <v>109853329.58000001</v>
      </c>
      <c r="R68" s="57">
        <f>SUM(R2:R67)</f>
        <v>90818928.25</v>
      </c>
      <c r="S68" s="57">
        <f>SUM(S2:S67)</f>
        <v>19022811.75</v>
      </c>
      <c r="T68" s="57">
        <f>SUM(T2:T67)</f>
        <v>109841740</v>
      </c>
      <c r="U68" s="63"/>
      <c r="V68" s="58"/>
      <c r="W68" s="57">
        <f>SUM(W2:W67)</f>
        <v>404239034</v>
      </c>
      <c r="X68" s="57">
        <f>SUM(X2:X67)</f>
        <v>84671365</v>
      </c>
      <c r="Y68" s="57">
        <f>SUM(Y2:Y67)</f>
        <v>101059758.5</v>
      </c>
      <c r="Z68" s="57">
        <f>SUM(Z2:Z67)</f>
        <v>21167841.25</v>
      </c>
      <c r="AA68" s="57">
        <f>SUM(AA2:AA67)</f>
        <v>122227599.75</v>
      </c>
      <c r="AB68" s="63"/>
      <c r="AC68" s="57">
        <f>SUM(AC2:AC67)</f>
        <v>5659346.4899999974</v>
      </c>
      <c r="AD68" s="57">
        <f>SUM(AD2:AD67)</f>
        <v>1185399.1100000001</v>
      </c>
      <c r="AE68" s="57">
        <f>SUM(AE2:AE67)</f>
        <v>6844745.5999999996</v>
      </c>
    </row>
    <row r="69" spans="1:31" ht="15.75" thickTop="1" x14ac:dyDescent="0.25">
      <c r="A69" s="59"/>
      <c r="L69" s="60"/>
      <c r="P69" s="60"/>
      <c r="T69" s="60"/>
      <c r="AA69" s="60"/>
      <c r="AE69" s="60"/>
    </row>
    <row r="70" spans="1:31" x14ac:dyDescent="0.25">
      <c r="L70" s="60">
        <f>L68+'[4]2019 CAH Payments'!N41</f>
        <v>110512931.23000002</v>
      </c>
      <c r="P70" s="60"/>
      <c r="T70" s="60"/>
      <c r="W70" s="60"/>
      <c r="AA70" s="60"/>
      <c r="AE70" s="60"/>
    </row>
    <row r="71" spans="1:31" x14ac:dyDescent="0.25">
      <c r="L71" s="60"/>
      <c r="T71" s="60"/>
    </row>
    <row r="72" spans="1:31" x14ac:dyDescent="0.25">
      <c r="A72" s="59"/>
      <c r="L72" s="60"/>
    </row>
    <row r="73" spans="1:31" x14ac:dyDescent="0.25">
      <c r="A73" s="59"/>
      <c r="L73" s="61"/>
    </row>
    <row r="74" spans="1:31" x14ac:dyDescent="0.25">
      <c r="A74" s="59"/>
      <c r="L74" s="61"/>
    </row>
    <row r="75" spans="1:31" x14ac:dyDescent="0.25">
      <c r="A75" s="59"/>
    </row>
    <row r="76" spans="1:31" x14ac:dyDescent="0.25">
      <c r="F76" s="60"/>
      <c r="H76" s="60"/>
    </row>
    <row r="77" spans="1:31" x14ac:dyDescent="0.25">
      <c r="F77" s="60"/>
      <c r="H77" s="6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P258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7109375" style="1" bestFit="1" customWidth="1"/>
    <col min="2" max="2" width="52.140625" style="51" customWidth="1"/>
    <col min="3" max="3" width="7.42578125" style="51" customWidth="1"/>
    <col min="4" max="4" width="8.7109375" style="51" customWidth="1"/>
    <col min="5" max="5" width="6" style="3" bestFit="1" customWidth="1"/>
    <col min="6" max="6" width="14.5703125" style="1" bestFit="1" customWidth="1"/>
    <col min="7" max="7" width="25.5703125" style="1" bestFit="1" customWidth="1"/>
    <col min="8" max="8" width="15" style="1" bestFit="1" customWidth="1"/>
    <col min="9" max="9" width="7.140625" style="1" customWidth="1"/>
    <col min="10" max="10" width="14.5703125" style="1" bestFit="1" customWidth="1"/>
    <col min="11" max="11" width="15.28515625" style="1" customWidth="1"/>
    <col min="12" max="12" width="16.5703125" style="1" bestFit="1" customWidth="1"/>
    <col min="13" max="16384" width="9.140625" style="1"/>
  </cols>
  <sheetData>
    <row r="1" spans="1:16" x14ac:dyDescent="0.2">
      <c r="E1" s="4"/>
      <c r="G1" s="5" t="s">
        <v>0</v>
      </c>
      <c r="H1" s="6">
        <f>([5]Assessment!AD81-('[5]CAH 101% of cost'!AP43+'[5]CAH 101% of cost'!AV43))*'[5]UPL Gap Summary sfy18'!D14</f>
        <v>363275712.63751125</v>
      </c>
      <c r="K1" s="5" t="s">
        <v>1</v>
      </c>
      <c r="L1" s="6">
        <f>([5]Assessment!AD81-('[5]CAH 101% of cost'!AP43+'[5]CAH 101% of cost'!AV43))*'[5]UPL Gap Summary sfy18'!D15</f>
        <v>76091243.407145858</v>
      </c>
    </row>
    <row r="2" spans="1:16" s="9" customFormat="1" ht="51" x14ac:dyDescent="0.2">
      <c r="A2" s="7" t="s">
        <v>2</v>
      </c>
      <c r="B2" s="45" t="s">
        <v>3</v>
      </c>
      <c r="C2" s="45" t="s">
        <v>4</v>
      </c>
      <c r="D2" s="45" t="s">
        <v>5</v>
      </c>
      <c r="E2" s="8" t="s">
        <v>6</v>
      </c>
      <c r="F2" s="64" t="s">
        <v>7</v>
      </c>
      <c r="G2" s="45" t="s">
        <v>8</v>
      </c>
      <c r="H2" s="65" t="s">
        <v>9</v>
      </c>
      <c r="I2" s="66"/>
      <c r="J2" s="45" t="s">
        <v>10</v>
      </c>
      <c r="K2" s="45" t="s">
        <v>11</v>
      </c>
      <c r="L2" s="65" t="s">
        <v>12</v>
      </c>
    </row>
    <row r="3" spans="1:16" x14ac:dyDescent="0.2">
      <c r="A3" s="10"/>
      <c r="C3" s="67"/>
      <c r="E3" s="11"/>
      <c r="F3" s="12"/>
      <c r="G3" s="13"/>
      <c r="H3" s="12"/>
      <c r="I3" s="12"/>
      <c r="J3" s="12"/>
      <c r="K3" s="13"/>
      <c r="L3" s="14"/>
    </row>
    <row r="4" spans="1:16" s="16" customFormat="1" x14ac:dyDescent="0.2">
      <c r="A4" s="15"/>
      <c r="B4" s="68" t="s">
        <v>13</v>
      </c>
      <c r="C4" s="69"/>
      <c r="D4" s="70"/>
      <c r="E4" s="17"/>
      <c r="F4" s="18"/>
      <c r="G4" s="19"/>
      <c r="H4" s="18"/>
      <c r="I4" s="18"/>
      <c r="J4" s="18"/>
      <c r="K4" s="19"/>
      <c r="L4" s="20"/>
    </row>
    <row r="5" spans="1:16" x14ac:dyDescent="0.2">
      <c r="A5" s="1" t="s">
        <v>14</v>
      </c>
      <c r="B5" s="51" t="s">
        <v>126</v>
      </c>
      <c r="C5" s="67" t="str">
        <f>IFERROR(VLOOKUP(A5,'[5]SHOPP UPL SFY2018 Combined OUT'!$A:$AJ,6,FALSE),IFERROR(VLOOKUP(A5,'[5]SHOPP UPL SFY2018 Combined INP'!$A:$F,6,FALSE),VLOOKUP(A5,'[5]DRG UPL SFY18 Combined'!$A:$AX,10,FALSE)))</f>
        <v>Yes</v>
      </c>
      <c r="D5" s="51">
        <v>1</v>
      </c>
      <c r="E5" s="11">
        <v>1</v>
      </c>
      <c r="F5" s="12">
        <v>7688360.4900000002</v>
      </c>
      <c r="G5" s="13">
        <f t="shared" ref="G5:G36" si="0">IF($E5=1,F5/$F$58,0)</f>
        <v>2.134615083830925E-2</v>
      </c>
      <c r="H5" s="12">
        <f t="shared" ref="H5:H36" si="1">IF($E5=1,ROUND(G5*($H$61),0),0)</f>
        <v>6750660</v>
      </c>
      <c r="I5" s="12"/>
      <c r="J5" s="12">
        <v>3135063.6655907151</v>
      </c>
      <c r="K5" s="13">
        <f t="shared" ref="K5:K36" si="2">IF($E5=1,J5/$J$58,0)</f>
        <v>1.9234162608600985E-2</v>
      </c>
      <c r="L5" s="14">
        <f t="shared" ref="L5:L36" si="3">IF($E5=1,ROUND(K5*$L$61,0),0)</f>
        <v>1252746</v>
      </c>
    </row>
    <row r="6" spans="1:16" x14ac:dyDescent="0.2">
      <c r="A6" s="10" t="s">
        <v>15</v>
      </c>
      <c r="B6" s="51" t="s">
        <v>127</v>
      </c>
      <c r="C6" s="67" t="str">
        <f>IFERROR(VLOOKUP(A6,'[5]SHOPP UPL SFY2018 Combined OUT'!$A:$AJ,6,FALSE),IFERROR(VLOOKUP(A6,'[5]SHOPP UPL SFY2018 Combined INP'!$A:$F,6,FALSE),VLOOKUP(A6,'[5]DRG UPL SFY18 Combined'!$A:$AX,10,FALSE)))</f>
        <v>Yes</v>
      </c>
      <c r="D6" s="51">
        <v>1</v>
      </c>
      <c r="E6" s="11">
        <v>1</v>
      </c>
      <c r="F6" s="12">
        <v>6002903.3799999999</v>
      </c>
      <c r="G6" s="13">
        <f t="shared" si="0"/>
        <v>1.666660677317908E-2</v>
      </c>
      <c r="H6" s="12">
        <f t="shared" si="1"/>
        <v>5270768</v>
      </c>
      <c r="I6" s="12"/>
      <c r="J6" s="12">
        <v>4343618.0575341601</v>
      </c>
      <c r="K6" s="13">
        <f t="shared" si="2"/>
        <v>2.664885467725444E-2</v>
      </c>
      <c r="L6" s="14">
        <f t="shared" si="3"/>
        <v>1735675</v>
      </c>
    </row>
    <row r="7" spans="1:16" x14ac:dyDescent="0.2">
      <c r="A7" s="10" t="s">
        <v>16</v>
      </c>
      <c r="B7" s="51" t="s">
        <v>17</v>
      </c>
      <c r="C7" s="67" t="str">
        <f>IFERROR(VLOOKUP(A7,'[5]SHOPP UPL SFY2018 Combined OUT'!$A:$AJ,6,FALSE),IFERROR(VLOOKUP(A7,'[5]SHOPP UPL SFY2018 Combined INP'!$A:$F,6,FALSE),VLOOKUP(A7,'[5]DRG UPL SFY18 Combined'!$A:$AX,10,FALSE)))</f>
        <v>Yes</v>
      </c>
      <c r="D7" s="51">
        <v>1</v>
      </c>
      <c r="E7" s="11">
        <v>1</v>
      </c>
      <c r="F7" s="12">
        <v>552643.69999999995</v>
      </c>
      <c r="G7" s="13">
        <f t="shared" si="0"/>
        <v>1.5343733940916349E-3</v>
      </c>
      <c r="H7" s="12">
        <f t="shared" si="1"/>
        <v>485241</v>
      </c>
      <c r="I7" s="12"/>
      <c r="J7" s="12">
        <v>1451353.9580720458</v>
      </c>
      <c r="K7" s="13">
        <f t="shared" si="2"/>
        <v>8.9043097716277071E-3</v>
      </c>
      <c r="L7" s="14">
        <f t="shared" si="3"/>
        <v>579949</v>
      </c>
      <c r="M7" s="21"/>
      <c r="N7" s="21"/>
      <c r="P7" s="21"/>
    </row>
    <row r="8" spans="1:16" x14ac:dyDescent="0.2">
      <c r="A8" s="22" t="s">
        <v>18</v>
      </c>
      <c r="B8" s="51" t="s">
        <v>19</v>
      </c>
      <c r="C8" s="67" t="str">
        <f>IFERROR(VLOOKUP(A8,'[5]SHOPP UPL SFY2018 Combined OUT'!$A:$AJ,6,FALSE),IFERROR(VLOOKUP(A8,'[5]SHOPP UPL SFY2018 Combined INP'!$A:$F,6,FALSE),VLOOKUP(A8,'[5]DRG UPL SFY18 Combined'!$A:$AX,10,FALSE)))</f>
        <v>Yes</v>
      </c>
      <c r="D8" s="51">
        <v>1</v>
      </c>
      <c r="E8" s="11">
        <v>1</v>
      </c>
      <c r="F8" s="12">
        <v>668904.06999999995</v>
      </c>
      <c r="G8" s="13">
        <f t="shared" si="0"/>
        <v>1.8571615096808459E-3</v>
      </c>
      <c r="H8" s="12">
        <f t="shared" si="1"/>
        <v>587322</v>
      </c>
      <c r="I8" s="12"/>
      <c r="J8" s="12">
        <v>1740546.9940334451</v>
      </c>
      <c r="K8" s="13">
        <f t="shared" si="2"/>
        <v>1.0678559506970314E-2</v>
      </c>
      <c r="L8" s="14">
        <f t="shared" si="3"/>
        <v>695509</v>
      </c>
    </row>
    <row r="9" spans="1:16" x14ac:dyDescent="0.2">
      <c r="A9" s="55" t="s">
        <v>20</v>
      </c>
      <c r="B9" s="51" t="s">
        <v>21</v>
      </c>
      <c r="C9" s="67" t="str">
        <f>IFERROR(VLOOKUP(A9,'[5]SHOPP UPL SFY2018 Combined OUT'!$A:$AJ,6,FALSE),IFERROR(VLOOKUP(A9,'[5]SHOPP UPL SFY2018 Combined INP'!$A:$F,6,FALSE),VLOOKUP(A9,'[5]DRG UPL SFY18 Combined'!$A:$AX,10,FALSE)))</f>
        <v>No</v>
      </c>
      <c r="D9" s="51">
        <v>1</v>
      </c>
      <c r="E9" s="11">
        <v>1</v>
      </c>
      <c r="F9" s="12">
        <v>0</v>
      </c>
      <c r="G9" s="13">
        <f t="shared" si="0"/>
        <v>0</v>
      </c>
      <c r="H9" s="12">
        <f t="shared" si="1"/>
        <v>0</v>
      </c>
      <c r="I9" s="13"/>
      <c r="J9" s="12">
        <v>0</v>
      </c>
      <c r="K9" s="13">
        <f t="shared" si="2"/>
        <v>0</v>
      </c>
      <c r="L9" s="14">
        <f t="shared" si="3"/>
        <v>0</v>
      </c>
    </row>
    <row r="10" spans="1:16" s="21" customFormat="1" x14ac:dyDescent="0.2">
      <c r="A10" s="42" t="s">
        <v>23</v>
      </c>
      <c r="B10" s="51" t="s">
        <v>129</v>
      </c>
      <c r="C10" s="67" t="str">
        <f>IFERROR(VLOOKUP(A10,'[5]SHOPP UPL SFY2018 Combined OUT'!$A:$AJ,6,FALSE),IFERROR(VLOOKUP(A10,'[5]SHOPP UPL SFY2018 Combined INP'!$A:$F,6,FALSE),VLOOKUP(A10,'[5]DRG UPL SFY18 Combined'!$A:$AX,10,FALSE)))</f>
        <v>No</v>
      </c>
      <c r="D10" s="51">
        <v>1</v>
      </c>
      <c r="E10" s="11">
        <v>1</v>
      </c>
      <c r="F10" s="12">
        <v>5787817.0700000003</v>
      </c>
      <c r="G10" s="13">
        <f t="shared" si="0"/>
        <v>1.6069435916988471E-2</v>
      </c>
      <c r="H10" s="12">
        <f t="shared" si="1"/>
        <v>5081914</v>
      </c>
      <c r="I10" s="12"/>
      <c r="J10" s="12">
        <v>0</v>
      </c>
      <c r="K10" s="13">
        <f t="shared" si="2"/>
        <v>0</v>
      </c>
      <c r="L10" s="14">
        <f t="shared" si="3"/>
        <v>0</v>
      </c>
      <c r="M10" s="1"/>
      <c r="N10" s="1"/>
      <c r="O10" s="1"/>
      <c r="P10" s="1"/>
    </row>
    <row r="11" spans="1:16" s="21" customFormat="1" x14ac:dyDescent="0.2">
      <c r="A11" s="1" t="s">
        <v>24</v>
      </c>
      <c r="B11" s="51" t="s">
        <v>25</v>
      </c>
      <c r="C11" s="67" t="str">
        <f>IFERROR(VLOOKUP(A11,'[5]SHOPP UPL SFY2018 Combined OUT'!$A:$AJ,6,FALSE),IFERROR(VLOOKUP(A11,'[5]SHOPP UPL SFY2018 Combined INP'!$A:$F,6,FALSE),VLOOKUP(A11,'[5]DRG UPL SFY18 Combined'!$A:$AX,10,FALSE)))</f>
        <v>Yes</v>
      </c>
      <c r="D11" s="51">
        <v>1</v>
      </c>
      <c r="E11" s="11">
        <v>1</v>
      </c>
      <c r="F11" s="12">
        <v>1354504.02</v>
      </c>
      <c r="G11" s="13">
        <f t="shared" si="0"/>
        <v>3.7606778661878597E-3</v>
      </c>
      <c r="H11" s="12">
        <f t="shared" si="1"/>
        <v>1189304</v>
      </c>
      <c r="I11" s="12"/>
      <c r="J11" s="12">
        <v>797670.39084005693</v>
      </c>
      <c r="K11" s="13">
        <f t="shared" si="2"/>
        <v>4.8938470289703311E-3</v>
      </c>
      <c r="L11" s="14">
        <f t="shared" si="3"/>
        <v>318743</v>
      </c>
      <c r="M11" s="1"/>
      <c r="N11" s="1"/>
      <c r="O11" s="1"/>
      <c r="P11" s="1"/>
    </row>
    <row r="12" spans="1:16" s="21" customFormat="1" x14ac:dyDescent="0.2">
      <c r="A12" s="1" t="s">
        <v>169</v>
      </c>
      <c r="B12" s="51" t="s">
        <v>170</v>
      </c>
      <c r="C12" s="67" t="str">
        <f>IFERROR(VLOOKUP(A12,'[5]SHOPP UPL SFY2018 Combined OUT'!$A:$AJ,6,FALSE),IFERROR(VLOOKUP(A12,'[5]SHOPP UPL SFY2018 Combined INP'!$A:$F,6,FALSE),VLOOKUP(A12,'[5]DRG UPL SFY18 Combined'!$A:$AX,10,FALSE)))</f>
        <v>Yes</v>
      </c>
      <c r="D12" s="51">
        <v>1</v>
      </c>
      <c r="E12" s="11">
        <v>1</v>
      </c>
      <c r="F12" s="12">
        <v>3033120.5300000003</v>
      </c>
      <c r="G12" s="13">
        <f t="shared" si="0"/>
        <v>8.4212295232988614E-3</v>
      </c>
      <c r="H12" s="12">
        <f t="shared" si="1"/>
        <v>2663190</v>
      </c>
      <c r="I12" s="12"/>
      <c r="J12" s="12">
        <v>3861955.6730808276</v>
      </c>
      <c r="K12" s="13">
        <f t="shared" si="2"/>
        <v>2.369377190598438E-2</v>
      </c>
      <c r="L12" s="14">
        <f t="shared" si="3"/>
        <v>1543206</v>
      </c>
      <c r="M12" s="1"/>
      <c r="N12" s="1"/>
      <c r="O12" s="1"/>
      <c r="P12" s="1"/>
    </row>
    <row r="13" spans="1:16" x14ac:dyDescent="0.2">
      <c r="A13" s="10" t="s">
        <v>26</v>
      </c>
      <c r="B13" s="51" t="s">
        <v>27</v>
      </c>
      <c r="C13" s="67" t="str">
        <f>IFERROR(VLOOKUP(A13,'[5]SHOPP UPL SFY2018 Combined OUT'!$A:$AJ,6,FALSE),IFERROR(VLOOKUP(A13,'[5]SHOPP UPL SFY2018 Combined INP'!$A:$F,6,FALSE),VLOOKUP(A13,'[5]DRG UPL SFY18 Combined'!$A:$AX,10,FALSE)))</f>
        <v>Yes</v>
      </c>
      <c r="D13" s="51">
        <v>1</v>
      </c>
      <c r="E13" s="11">
        <v>1</v>
      </c>
      <c r="F13" s="12">
        <v>1278507.96</v>
      </c>
      <c r="G13" s="13">
        <f t="shared" si="0"/>
        <v>3.5496805590263169E-3</v>
      </c>
      <c r="H13" s="12">
        <f t="shared" si="1"/>
        <v>1122577</v>
      </c>
      <c r="I13" s="12"/>
      <c r="J13" s="12">
        <v>1725008.8166738364</v>
      </c>
      <c r="K13" s="13">
        <f t="shared" si="2"/>
        <v>1.0583230077697086E-2</v>
      </c>
      <c r="L13" s="14">
        <f t="shared" si="3"/>
        <v>689300</v>
      </c>
    </row>
    <row r="14" spans="1:16" x14ac:dyDescent="0.2">
      <c r="A14" s="10" t="s">
        <v>28</v>
      </c>
      <c r="B14" s="51" t="s">
        <v>29</v>
      </c>
      <c r="C14" s="67" t="str">
        <f>IFERROR(VLOOKUP(A14,'[5]SHOPP UPL SFY2018 Combined OUT'!$A:$AJ,6,FALSE),IFERROR(VLOOKUP(A14,'[5]SHOPP UPL SFY2018 Combined INP'!$A:$F,6,FALSE),VLOOKUP(A14,'[5]DRG UPL SFY18 Combined'!$A:$AX,10,FALSE)))</f>
        <v>Yes</v>
      </c>
      <c r="D14" s="51">
        <v>1</v>
      </c>
      <c r="E14" s="11">
        <v>1</v>
      </c>
      <c r="F14" s="12">
        <v>321814.42</v>
      </c>
      <c r="G14" s="13">
        <f t="shared" si="0"/>
        <v>8.9349337354796749E-4</v>
      </c>
      <c r="H14" s="12">
        <f t="shared" si="1"/>
        <v>282565</v>
      </c>
      <c r="I14" s="12"/>
      <c r="J14" s="12">
        <v>967162.21887708851</v>
      </c>
      <c r="K14" s="13">
        <f t="shared" si="2"/>
        <v>5.9337089676844328E-3</v>
      </c>
      <c r="L14" s="14">
        <f t="shared" si="3"/>
        <v>386470</v>
      </c>
    </row>
    <row r="15" spans="1:16" x14ac:dyDescent="0.2">
      <c r="A15" s="1" t="s">
        <v>30</v>
      </c>
      <c r="B15" s="51" t="s">
        <v>131</v>
      </c>
      <c r="C15" s="67" t="str">
        <f>IFERROR(VLOOKUP(A15,'[5]SHOPP UPL SFY2018 Combined OUT'!$A:$AJ,6,FALSE),IFERROR(VLOOKUP(A15,'[5]SHOPP UPL SFY2018 Combined INP'!$A:$F,6,FALSE),VLOOKUP(A15,'[5]DRG UPL SFY18 Combined'!$A:$AX,10,FALSE)))</f>
        <v>Yes</v>
      </c>
      <c r="D15" s="51">
        <v>1</v>
      </c>
      <c r="E15" s="11">
        <v>1</v>
      </c>
      <c r="F15" s="12">
        <v>2583173.5200000005</v>
      </c>
      <c r="G15" s="13">
        <f t="shared" si="0"/>
        <v>7.171985714141022E-3</v>
      </c>
      <c r="H15" s="12">
        <f t="shared" si="1"/>
        <v>2268120</v>
      </c>
      <c r="I15" s="12"/>
      <c r="J15" s="12">
        <v>2803878.3027218706</v>
      </c>
      <c r="K15" s="13">
        <f t="shared" si="2"/>
        <v>1.7202282620668551E-2</v>
      </c>
      <c r="L15" s="14">
        <f t="shared" si="3"/>
        <v>1120407</v>
      </c>
    </row>
    <row r="16" spans="1:16" x14ac:dyDescent="0.2">
      <c r="A16" s="10" t="s">
        <v>31</v>
      </c>
      <c r="B16" s="51" t="s">
        <v>132</v>
      </c>
      <c r="C16" s="67" t="str">
        <f>IFERROR(VLOOKUP(A16,'[5]SHOPP UPL SFY2018 Combined OUT'!$A:$AJ,6,FALSE),IFERROR(VLOOKUP(A16,'[5]SHOPP UPL SFY2018 Combined INP'!$A:$F,6,FALSE),VLOOKUP(A16,'[5]DRG UPL SFY18 Combined'!$A:$AX,10,FALSE)))</f>
        <v>Yes</v>
      </c>
      <c r="D16" s="51">
        <v>1</v>
      </c>
      <c r="E16" s="11">
        <v>1</v>
      </c>
      <c r="F16" s="12">
        <v>753677.77</v>
      </c>
      <c r="G16" s="13">
        <f t="shared" si="0"/>
        <v>2.0925292697742048E-3</v>
      </c>
      <c r="H16" s="12">
        <f t="shared" si="1"/>
        <v>661757</v>
      </c>
      <c r="I16" s="12"/>
      <c r="J16" s="12">
        <v>1006386.4011878775</v>
      </c>
      <c r="K16" s="13">
        <f t="shared" si="2"/>
        <v>6.1743561701752868E-3</v>
      </c>
      <c r="L16" s="14">
        <f t="shared" si="3"/>
        <v>402144</v>
      </c>
    </row>
    <row r="17" spans="1:16" x14ac:dyDescent="0.2">
      <c r="A17" s="10" t="s">
        <v>32</v>
      </c>
      <c r="B17" s="51" t="s">
        <v>33</v>
      </c>
      <c r="C17" s="67" t="str">
        <f>IFERROR(VLOOKUP(A17,'[5]SHOPP UPL SFY2018 Combined OUT'!$A:$AJ,6,FALSE),IFERROR(VLOOKUP(A17,'[5]SHOPP UPL SFY2018 Combined INP'!$A:$F,6,FALSE),VLOOKUP(A17,'[5]DRG UPL SFY18 Combined'!$A:$AX,10,FALSE)))</f>
        <v>Yes</v>
      </c>
      <c r="D17" s="56">
        <v>1</v>
      </c>
      <c r="E17" s="11">
        <v>1</v>
      </c>
      <c r="F17" s="12">
        <v>36457044.390000001</v>
      </c>
      <c r="G17" s="13">
        <f t="shared" si="0"/>
        <v>0.10122022369789739</v>
      </c>
      <c r="H17" s="12">
        <f t="shared" si="1"/>
        <v>32010612</v>
      </c>
      <c r="I17" s="12"/>
      <c r="J17" s="12">
        <v>7658635.2206469169</v>
      </c>
      <c r="K17" s="13">
        <f t="shared" si="2"/>
        <v>4.6987063392259852E-2</v>
      </c>
      <c r="L17" s="14">
        <f t="shared" si="3"/>
        <v>3060329</v>
      </c>
    </row>
    <row r="18" spans="1:16" s="24" customFormat="1" x14ac:dyDescent="0.2">
      <c r="A18" s="23" t="s">
        <v>34</v>
      </c>
      <c r="B18" s="51" t="s">
        <v>134</v>
      </c>
      <c r="C18" s="67" t="str">
        <f>IFERROR(VLOOKUP(A18,'[5]SHOPP UPL SFY2018 Combined OUT'!$A:$AJ,6,FALSE),IFERROR(VLOOKUP(A18,'[5]SHOPP UPL SFY2018 Combined INP'!$A:$F,6,FALSE),VLOOKUP(A18,'[5]DRG UPL SFY18 Combined'!$A:$AX,10,FALSE)))</f>
        <v>Yes</v>
      </c>
      <c r="D18" s="51">
        <v>1</v>
      </c>
      <c r="E18" s="11">
        <v>1</v>
      </c>
      <c r="F18" s="12">
        <v>48838520.99000001</v>
      </c>
      <c r="G18" s="13">
        <f t="shared" si="0"/>
        <v>0.13559645611420498</v>
      </c>
      <c r="H18" s="12">
        <f t="shared" si="1"/>
        <v>42882000</v>
      </c>
      <c r="I18" s="12"/>
      <c r="J18" s="12">
        <v>13507826.062806718</v>
      </c>
      <c r="K18" s="13">
        <f t="shared" si="2"/>
        <v>8.2872869802396359E-2</v>
      </c>
      <c r="L18" s="14">
        <f t="shared" si="3"/>
        <v>5397619</v>
      </c>
      <c r="M18" s="1"/>
      <c r="N18" s="1"/>
      <c r="O18" s="1"/>
      <c r="P18" s="1"/>
    </row>
    <row r="19" spans="1:16" x14ac:dyDescent="0.2">
      <c r="A19" s="10" t="s">
        <v>35</v>
      </c>
      <c r="B19" s="51" t="s">
        <v>36</v>
      </c>
      <c r="C19" s="67" t="str">
        <f>IFERROR(VLOOKUP(A19,'[5]SHOPP UPL SFY2018 Combined OUT'!$A:$AJ,6,FALSE),IFERROR(VLOOKUP(A19,'[5]SHOPP UPL SFY2018 Combined INP'!$A:$F,6,FALSE),VLOOKUP(A19,'[5]DRG UPL SFY18 Combined'!$A:$AX,10,FALSE)))</f>
        <v>Yes</v>
      </c>
      <c r="D19" s="51">
        <v>1</v>
      </c>
      <c r="E19" s="11">
        <v>1</v>
      </c>
      <c r="F19" s="12">
        <v>6090380.5199999996</v>
      </c>
      <c r="G19" s="13">
        <f t="shared" si="0"/>
        <v>1.6909480429763292E-2</v>
      </c>
      <c r="H19" s="12">
        <f t="shared" si="1"/>
        <v>5347576</v>
      </c>
      <c r="I19" s="12"/>
      <c r="J19" s="12">
        <v>2228817.8619848788</v>
      </c>
      <c r="K19" s="13">
        <f t="shared" si="2"/>
        <v>1.3674186477579554E-2</v>
      </c>
      <c r="L19" s="14">
        <f t="shared" si="3"/>
        <v>890618</v>
      </c>
    </row>
    <row r="20" spans="1:16" x14ac:dyDescent="0.2">
      <c r="A20" s="10" t="s">
        <v>37</v>
      </c>
      <c r="B20" s="51" t="s">
        <v>38</v>
      </c>
      <c r="C20" s="67" t="str">
        <f>IFERROR(VLOOKUP(A20,'[5]SHOPP UPL SFY2018 Combined OUT'!$A:$AJ,6,FALSE),IFERROR(VLOOKUP(A20,'[5]SHOPP UPL SFY2018 Combined INP'!$A:$F,6,FALSE),VLOOKUP(A20,'[5]DRG UPL SFY18 Combined'!$A:$AX,10,FALSE)))</f>
        <v>Yes</v>
      </c>
      <c r="D20" s="51">
        <v>1</v>
      </c>
      <c r="E20" s="11">
        <v>1</v>
      </c>
      <c r="F20" s="12">
        <v>2697682.05</v>
      </c>
      <c r="G20" s="13">
        <f t="shared" si="0"/>
        <v>7.4899099785966606E-3</v>
      </c>
      <c r="H20" s="12">
        <f t="shared" si="1"/>
        <v>2368663</v>
      </c>
      <c r="I20" s="12"/>
      <c r="J20" s="12">
        <v>2270552.5508221113</v>
      </c>
      <c r="K20" s="13">
        <f t="shared" si="2"/>
        <v>1.3930236075654762E-2</v>
      </c>
      <c r="L20" s="14">
        <f t="shared" si="3"/>
        <v>907295</v>
      </c>
    </row>
    <row r="21" spans="1:16" x14ac:dyDescent="0.2">
      <c r="A21" s="10" t="s">
        <v>39</v>
      </c>
      <c r="B21" s="51" t="s">
        <v>40</v>
      </c>
      <c r="C21" s="67" t="str">
        <f>IFERROR(VLOOKUP(A21,'[5]SHOPP UPL SFY2018 Combined OUT'!$A:$AJ,6,FALSE),IFERROR(VLOOKUP(A21,'[5]SHOPP UPL SFY2018 Combined INP'!$A:$F,6,FALSE),VLOOKUP(A21,'[5]DRG UPL SFY18 Combined'!$A:$AX,10,FALSE)))</f>
        <v>Yes</v>
      </c>
      <c r="D21" s="51">
        <v>1</v>
      </c>
      <c r="E21" s="11">
        <v>1</v>
      </c>
      <c r="F21" s="12">
        <v>1653461.62</v>
      </c>
      <c r="G21" s="13">
        <f t="shared" si="0"/>
        <v>4.5907110094255184E-3</v>
      </c>
      <c r="H21" s="12">
        <f t="shared" si="1"/>
        <v>1451800</v>
      </c>
      <c r="I21" s="12"/>
      <c r="J21" s="12">
        <v>2299617.4409764977</v>
      </c>
      <c r="K21" s="13">
        <f t="shared" si="2"/>
        <v>1.4108554248126471E-2</v>
      </c>
      <c r="L21" s="14">
        <f t="shared" si="3"/>
        <v>918909</v>
      </c>
    </row>
    <row r="22" spans="1:16" x14ac:dyDescent="0.2">
      <c r="A22" s="10" t="s">
        <v>41</v>
      </c>
      <c r="B22" s="51" t="s">
        <v>42</v>
      </c>
      <c r="C22" s="67" t="str">
        <f>IFERROR(VLOOKUP(A22,'[5]SHOPP UPL SFY2018 Combined OUT'!$A:$AJ,6,FALSE),IFERROR(VLOOKUP(A22,'[5]SHOPP UPL SFY2018 Combined INP'!$A:$F,6,FALSE),VLOOKUP(A22,'[5]DRG UPL SFY18 Combined'!$A:$AX,10,FALSE)))</f>
        <v>Yes</v>
      </c>
      <c r="D22" s="51">
        <v>1</v>
      </c>
      <c r="E22" s="11">
        <v>1</v>
      </c>
      <c r="F22" s="12">
        <v>1695187.57</v>
      </c>
      <c r="G22" s="13">
        <f t="shared" si="0"/>
        <v>4.7065599506569081E-3</v>
      </c>
      <c r="H22" s="12">
        <f t="shared" si="1"/>
        <v>1488436</v>
      </c>
      <c r="I22" s="12"/>
      <c r="J22" s="12">
        <v>1455116.5462318454</v>
      </c>
      <c r="K22" s="13">
        <f t="shared" si="2"/>
        <v>8.9273939065016156E-3</v>
      </c>
      <c r="L22" s="14">
        <f t="shared" si="3"/>
        <v>581453</v>
      </c>
    </row>
    <row r="23" spans="1:16" x14ac:dyDescent="0.2">
      <c r="A23" s="23" t="s">
        <v>43</v>
      </c>
      <c r="B23" s="51" t="s">
        <v>135</v>
      </c>
      <c r="C23" s="67" t="str">
        <f>IFERROR(VLOOKUP(A23,'[5]SHOPP UPL SFY2018 Combined OUT'!$A:$AJ,6,FALSE),IFERROR(VLOOKUP(A23,'[5]SHOPP UPL SFY2018 Combined INP'!$A:$F,6,FALSE),VLOOKUP(A23,'[5]DRG UPL SFY18 Combined'!$A:$AX,10,FALSE)))</f>
        <v>Yes</v>
      </c>
      <c r="D23" s="51">
        <v>1</v>
      </c>
      <c r="E23" s="11">
        <v>1</v>
      </c>
      <c r="F23" s="12">
        <v>1715414.5999999999</v>
      </c>
      <c r="G23" s="13">
        <f t="shared" si="0"/>
        <v>4.7627187681255467E-3</v>
      </c>
      <c r="H23" s="12">
        <f t="shared" si="1"/>
        <v>1506196</v>
      </c>
      <c r="I23" s="12"/>
      <c r="J23" s="12">
        <v>1869432.9389991853</v>
      </c>
      <c r="K23" s="13">
        <f t="shared" si="2"/>
        <v>1.1469297267942432E-2</v>
      </c>
      <c r="L23" s="14">
        <f t="shared" si="3"/>
        <v>747010</v>
      </c>
    </row>
    <row r="24" spans="1:16" x14ac:dyDescent="0.2">
      <c r="A24" s="23" t="s">
        <v>44</v>
      </c>
      <c r="B24" s="51" t="s">
        <v>45</v>
      </c>
      <c r="C24" s="67" t="str">
        <f>IFERROR(VLOOKUP(A24,'[5]SHOPP UPL SFY2018 Combined OUT'!$A:$AJ,6,FALSE),IFERROR(VLOOKUP(A24,'[5]SHOPP UPL SFY2018 Combined INP'!$A:$F,6,FALSE),VLOOKUP(A24,'[5]DRG UPL SFY18 Combined'!$A:$AX,10,FALSE)))</f>
        <v>Yes</v>
      </c>
      <c r="D24" s="51">
        <v>1</v>
      </c>
      <c r="E24" s="11">
        <v>1</v>
      </c>
      <c r="F24" s="12">
        <v>13952218.339999998</v>
      </c>
      <c r="G24" s="13">
        <f t="shared" si="0"/>
        <v>3.8737277941381314E-2</v>
      </c>
      <c r="H24" s="12">
        <f t="shared" si="1"/>
        <v>12250556</v>
      </c>
      <c r="I24" s="12"/>
      <c r="J24" s="12">
        <v>7563362.6372787142</v>
      </c>
      <c r="K24" s="13">
        <f t="shared" si="2"/>
        <v>4.640254946970121E-2</v>
      </c>
      <c r="L24" s="14">
        <f t="shared" si="3"/>
        <v>3022259</v>
      </c>
      <c r="M24" s="21"/>
      <c r="N24" s="21"/>
      <c r="P24" s="21"/>
    </row>
    <row r="25" spans="1:16" x14ac:dyDescent="0.2">
      <c r="A25" s="23" t="s">
        <v>46</v>
      </c>
      <c r="B25" s="51" t="s">
        <v>47</v>
      </c>
      <c r="C25" s="67" t="str">
        <f>IFERROR(VLOOKUP(A25,'[5]SHOPP UPL SFY2018 Combined OUT'!$A:$AJ,6,FALSE),IFERROR(VLOOKUP(A25,'[5]SHOPP UPL SFY2018 Combined INP'!$A:$F,6,FALSE),VLOOKUP(A25,'[5]DRG UPL SFY18 Combined'!$A:$AX,10,FALSE)))</f>
        <v>Yes</v>
      </c>
      <c r="D25" s="51">
        <v>1</v>
      </c>
      <c r="E25" s="11">
        <v>1</v>
      </c>
      <c r="F25" s="12">
        <v>2763114.14</v>
      </c>
      <c r="G25" s="13">
        <f t="shared" si="0"/>
        <v>7.6715772228189505E-3</v>
      </c>
      <c r="H25" s="12">
        <f t="shared" si="1"/>
        <v>2426115</v>
      </c>
      <c r="I25" s="12"/>
      <c r="J25" s="12">
        <v>3160074.8035965911</v>
      </c>
      <c r="K25" s="13">
        <f t="shared" si="2"/>
        <v>1.9387610304324426E-2</v>
      </c>
      <c r="L25" s="14">
        <f t="shared" si="3"/>
        <v>1262740</v>
      </c>
    </row>
    <row r="26" spans="1:16" x14ac:dyDescent="0.2">
      <c r="A26" s="23" t="s">
        <v>48</v>
      </c>
      <c r="B26" s="51" t="s">
        <v>136</v>
      </c>
      <c r="C26" s="67" t="str">
        <f>IFERROR(VLOOKUP(A26,'[5]SHOPP UPL SFY2018 Combined OUT'!$A:$AJ,6,FALSE),IFERROR(VLOOKUP(A26,'[5]SHOPP UPL SFY2018 Combined INP'!$A:$F,6,FALSE),VLOOKUP(A26,'[5]DRG UPL SFY18 Combined'!$A:$AX,10,FALSE)))</f>
        <v>Yes</v>
      </c>
      <c r="D26" s="51">
        <v>1</v>
      </c>
      <c r="E26" s="11">
        <v>1</v>
      </c>
      <c r="F26" s="12">
        <v>2870100.33</v>
      </c>
      <c r="G26" s="13">
        <f t="shared" si="0"/>
        <v>7.968616279757864E-3</v>
      </c>
      <c r="H26" s="12">
        <f t="shared" si="1"/>
        <v>2520053</v>
      </c>
      <c r="I26" s="12"/>
      <c r="J26" s="12">
        <v>2644432.9117194344</v>
      </c>
      <c r="K26" s="13">
        <f t="shared" si="2"/>
        <v>1.6224057326109827E-2</v>
      </c>
      <c r="L26" s="14">
        <f t="shared" si="3"/>
        <v>1056694</v>
      </c>
    </row>
    <row r="27" spans="1:16" x14ac:dyDescent="0.2">
      <c r="A27" s="43" t="s">
        <v>49</v>
      </c>
      <c r="B27" s="51" t="s">
        <v>137</v>
      </c>
      <c r="C27" s="67" t="str">
        <f>IFERROR(VLOOKUP(A27,'[5]SHOPP UPL SFY2018 Combined OUT'!$A:$AJ,6,FALSE),IFERROR(VLOOKUP(A27,'[5]SHOPP UPL SFY2018 Combined INP'!$A:$F,6,FALSE),VLOOKUP(A27,'[5]DRG UPL SFY18 Combined'!$A:$AX,10,FALSE)))</f>
        <v>No</v>
      </c>
      <c r="D27" s="51">
        <v>1</v>
      </c>
      <c r="E27" s="11">
        <v>1</v>
      </c>
      <c r="F27" s="12">
        <v>96214.94</v>
      </c>
      <c r="G27" s="13">
        <f t="shared" si="0"/>
        <v>2.6713349677219339E-4</v>
      </c>
      <c r="H27" s="12">
        <f t="shared" si="1"/>
        <v>84480</v>
      </c>
      <c r="I27" s="12"/>
      <c r="J27" s="12">
        <v>0</v>
      </c>
      <c r="K27" s="13">
        <f t="shared" si="2"/>
        <v>0</v>
      </c>
      <c r="L27" s="14">
        <f t="shared" si="3"/>
        <v>0</v>
      </c>
    </row>
    <row r="28" spans="1:16" x14ac:dyDescent="0.2">
      <c r="A28" s="23" t="s">
        <v>50</v>
      </c>
      <c r="B28" s="51" t="s">
        <v>133</v>
      </c>
      <c r="C28" s="67" t="str">
        <f>IFERROR(VLOOKUP(A28,'[5]SHOPP UPL SFY2018 Combined OUT'!$A:$AJ,6,FALSE),IFERROR(VLOOKUP(A28,'[5]SHOPP UPL SFY2018 Combined INP'!$A:$F,6,FALSE),VLOOKUP(A28,'[5]DRG UPL SFY18 Combined'!$A:$AX,10,FALSE)))</f>
        <v>Yes</v>
      </c>
      <c r="D28" s="51">
        <v>1</v>
      </c>
      <c r="E28" s="11">
        <v>1</v>
      </c>
      <c r="F28" s="12">
        <v>237289.51</v>
      </c>
      <c r="G28" s="13">
        <f t="shared" si="0"/>
        <v>6.5881636005448167E-4</v>
      </c>
      <c r="H28" s="12">
        <f t="shared" si="1"/>
        <v>208349</v>
      </c>
      <c r="I28" s="12"/>
      <c r="J28" s="12">
        <v>1112959.9122704358</v>
      </c>
      <c r="K28" s="13">
        <f t="shared" si="2"/>
        <v>6.8282032560988918E-3</v>
      </c>
      <c r="L28" s="14">
        <f t="shared" si="3"/>
        <v>444730</v>
      </c>
      <c r="M28" s="21"/>
      <c r="N28" s="21"/>
      <c r="P28" s="21"/>
    </row>
    <row r="29" spans="1:16" x14ac:dyDescent="0.2">
      <c r="A29" s="23" t="s">
        <v>51</v>
      </c>
      <c r="B29" s="51" t="s">
        <v>138</v>
      </c>
      <c r="C29" s="67" t="str">
        <f>IFERROR(VLOOKUP(A29,'[5]SHOPP UPL SFY2018 Combined OUT'!$A:$AJ,6,FALSE),IFERROR(VLOOKUP(A29,'[5]SHOPP UPL SFY2018 Combined INP'!$A:$F,6,FALSE),VLOOKUP(A29,'[5]DRG UPL SFY18 Combined'!$A:$AX,10,FALSE)))</f>
        <v>Yes</v>
      </c>
      <c r="D29" s="51">
        <v>1</v>
      </c>
      <c r="E29" s="11">
        <v>1</v>
      </c>
      <c r="F29" s="12">
        <v>1096848.8799999999</v>
      </c>
      <c r="G29" s="13">
        <f t="shared" si="0"/>
        <v>3.0453178762577192E-3</v>
      </c>
      <c r="H29" s="12">
        <f t="shared" si="1"/>
        <v>963073</v>
      </c>
      <c r="I29" s="12"/>
      <c r="J29" s="12">
        <v>873560.39992062678</v>
      </c>
      <c r="K29" s="13">
        <f t="shared" si="2"/>
        <v>5.3594454763144133E-3</v>
      </c>
      <c r="L29" s="14">
        <f t="shared" si="3"/>
        <v>349068</v>
      </c>
    </row>
    <row r="30" spans="1:16" x14ac:dyDescent="0.2">
      <c r="A30" s="23" t="s">
        <v>52</v>
      </c>
      <c r="B30" s="51" t="s">
        <v>53</v>
      </c>
      <c r="C30" s="67" t="str">
        <f>IFERROR(VLOOKUP(A30,'[5]SHOPP UPL SFY2018 Combined OUT'!$A:$AJ,6,FALSE),IFERROR(VLOOKUP(A30,'[5]SHOPP UPL SFY2018 Combined INP'!$A:$F,6,FALSE),VLOOKUP(A30,'[5]DRG UPL SFY18 Combined'!$A:$AX,10,FALSE)))</f>
        <v>Yes</v>
      </c>
      <c r="D30" s="51">
        <v>1</v>
      </c>
      <c r="E30" s="11">
        <v>1</v>
      </c>
      <c r="F30" s="12">
        <v>19199226.27</v>
      </c>
      <c r="G30" s="13">
        <f t="shared" si="0"/>
        <v>5.3305198224159939E-2</v>
      </c>
      <c r="H30" s="12">
        <f t="shared" si="1"/>
        <v>16857620</v>
      </c>
      <c r="I30" s="12"/>
      <c r="J30" s="12">
        <v>6676459.0814958848</v>
      </c>
      <c r="K30" s="13">
        <f t="shared" si="2"/>
        <v>4.0961241403997518E-2</v>
      </c>
      <c r="L30" s="14">
        <f t="shared" si="3"/>
        <v>2667859</v>
      </c>
    </row>
    <row r="31" spans="1:16" x14ac:dyDescent="0.2">
      <c r="A31" s="23" t="s">
        <v>54</v>
      </c>
      <c r="B31" s="51" t="s">
        <v>55</v>
      </c>
      <c r="C31" s="67" t="str">
        <f>IFERROR(VLOOKUP(A31,'[5]SHOPP UPL SFY2018 Combined OUT'!$A:$AJ,6,FALSE),IFERROR(VLOOKUP(A31,'[5]SHOPP UPL SFY2018 Combined INP'!$A:$F,6,FALSE),VLOOKUP(A31,'[5]DRG UPL SFY18 Combined'!$A:$AX,10,FALSE)))</f>
        <v>Yes</v>
      </c>
      <c r="D31" s="51">
        <v>1</v>
      </c>
      <c r="E31" s="11">
        <v>1</v>
      </c>
      <c r="F31" s="12">
        <v>4295643.08</v>
      </c>
      <c r="G31" s="13">
        <f t="shared" si="0"/>
        <v>1.1926527801666507E-2</v>
      </c>
      <c r="H31" s="12">
        <f t="shared" si="1"/>
        <v>3771731</v>
      </c>
      <c r="I31" s="12"/>
      <c r="J31" s="12">
        <v>3771576.3859300064</v>
      </c>
      <c r="K31" s="13">
        <f t="shared" si="2"/>
        <v>2.3139279209524008E-2</v>
      </c>
      <c r="L31" s="14">
        <f t="shared" si="3"/>
        <v>1507092</v>
      </c>
    </row>
    <row r="32" spans="1:16" x14ac:dyDescent="0.2">
      <c r="A32" s="23" t="s">
        <v>56</v>
      </c>
      <c r="B32" s="51" t="s">
        <v>139</v>
      </c>
      <c r="C32" s="67" t="str">
        <f>IFERROR(VLOOKUP(A32,'[5]SHOPP UPL SFY2018 Combined OUT'!$A:$AJ,6,FALSE),IFERROR(VLOOKUP(A32,'[5]SHOPP UPL SFY2018 Combined INP'!$A:$F,6,FALSE),VLOOKUP(A32,'[5]DRG UPL SFY18 Combined'!$A:$AX,10,FALSE)))</f>
        <v>Yes</v>
      </c>
      <c r="D32" s="51">
        <v>1</v>
      </c>
      <c r="E32" s="11">
        <v>1</v>
      </c>
      <c r="F32" s="12">
        <v>6922010.5700000003</v>
      </c>
      <c r="G32" s="13">
        <f t="shared" si="0"/>
        <v>1.921843830342963E-2</v>
      </c>
      <c r="H32" s="12">
        <f t="shared" si="1"/>
        <v>6077777</v>
      </c>
      <c r="I32" s="12"/>
      <c r="J32" s="12">
        <v>4734647.2078490984</v>
      </c>
      <c r="K32" s="13">
        <f t="shared" si="2"/>
        <v>2.904788674298554E-2</v>
      </c>
      <c r="L32" s="14">
        <f t="shared" si="3"/>
        <v>1891927</v>
      </c>
    </row>
    <row r="33" spans="1:16" x14ac:dyDescent="0.2">
      <c r="A33" s="23" t="s">
        <v>57</v>
      </c>
      <c r="B33" s="51" t="s">
        <v>58</v>
      </c>
      <c r="C33" s="67" t="str">
        <f>IFERROR(VLOOKUP(A33,'[5]SHOPP UPL SFY2018 Combined OUT'!$A:$AJ,6,FALSE),IFERROR(VLOOKUP(A33,'[5]SHOPP UPL SFY2018 Combined INP'!$A:$F,6,FALSE),VLOOKUP(A33,'[5]DRG UPL SFY18 Combined'!$A:$AX,10,FALSE)))</f>
        <v>Yes</v>
      </c>
      <c r="D33" s="51">
        <v>1</v>
      </c>
      <c r="E33" s="11">
        <v>1</v>
      </c>
      <c r="F33" s="12">
        <v>107762.42</v>
      </c>
      <c r="G33" s="13">
        <f t="shared" si="0"/>
        <v>2.9919420076792385E-4</v>
      </c>
      <c r="H33" s="12">
        <f t="shared" si="1"/>
        <v>94619</v>
      </c>
      <c r="I33" s="12"/>
      <c r="J33" s="12">
        <v>573589.69161869586</v>
      </c>
      <c r="K33" s="13">
        <f t="shared" si="2"/>
        <v>3.5190728406252381E-3</v>
      </c>
      <c r="L33" s="14">
        <f t="shared" si="3"/>
        <v>229202</v>
      </c>
    </row>
    <row r="34" spans="1:16" x14ac:dyDescent="0.2">
      <c r="A34" s="23" t="s">
        <v>59</v>
      </c>
      <c r="B34" s="51" t="s">
        <v>60</v>
      </c>
      <c r="C34" s="67" t="str">
        <f>IFERROR(VLOOKUP(A34,'[5]SHOPP UPL SFY2018 Combined OUT'!$A:$AJ,6,FALSE),IFERROR(VLOOKUP(A34,'[5]SHOPP UPL SFY2018 Combined INP'!$A:$F,6,FALSE),VLOOKUP(A34,'[5]DRG UPL SFY18 Combined'!$A:$AX,10,FALSE)))</f>
        <v>No</v>
      </c>
      <c r="D34" s="51">
        <v>1</v>
      </c>
      <c r="E34" s="11">
        <v>1</v>
      </c>
      <c r="F34" s="12">
        <v>138568.20000000001</v>
      </c>
      <c r="G34" s="13">
        <f t="shared" si="0"/>
        <v>3.8472411672686848E-4</v>
      </c>
      <c r="H34" s="12">
        <f t="shared" si="1"/>
        <v>121668</v>
      </c>
      <c r="J34" s="12">
        <v>0</v>
      </c>
      <c r="K34" s="13">
        <f t="shared" si="2"/>
        <v>0</v>
      </c>
      <c r="L34" s="14">
        <f t="shared" si="3"/>
        <v>0</v>
      </c>
    </row>
    <row r="35" spans="1:16" x14ac:dyDescent="0.2">
      <c r="A35" s="23" t="s">
        <v>61</v>
      </c>
      <c r="B35" s="51" t="s">
        <v>140</v>
      </c>
      <c r="C35" s="67" t="str">
        <f>IFERROR(VLOOKUP(A35,'[5]SHOPP UPL SFY2018 Combined OUT'!$A:$AJ,6,FALSE),IFERROR(VLOOKUP(A35,'[5]SHOPP UPL SFY2018 Combined INP'!$A:$F,6,FALSE),VLOOKUP(A35,'[5]DRG UPL SFY18 Combined'!$A:$AX,10,FALSE)))</f>
        <v>Yes</v>
      </c>
      <c r="D35" s="51">
        <v>1</v>
      </c>
      <c r="E35" s="11">
        <v>1</v>
      </c>
      <c r="F35" s="12">
        <v>8445425.8300000001</v>
      </c>
      <c r="G35" s="13">
        <f t="shared" si="0"/>
        <v>2.3448085439725926E-2</v>
      </c>
      <c r="H35" s="12">
        <f t="shared" si="1"/>
        <v>7415391</v>
      </c>
      <c r="I35" s="12"/>
      <c r="J35" s="12">
        <v>4120265.5453513768</v>
      </c>
      <c r="K35" s="13">
        <f t="shared" si="2"/>
        <v>2.5278548043448416E-2</v>
      </c>
      <c r="L35" s="14">
        <f t="shared" si="3"/>
        <v>1646425</v>
      </c>
    </row>
    <row r="36" spans="1:16" x14ac:dyDescent="0.2">
      <c r="A36" s="23" t="s">
        <v>62</v>
      </c>
      <c r="B36" s="51" t="s">
        <v>141</v>
      </c>
      <c r="C36" s="67" t="str">
        <f>IFERROR(VLOOKUP(A36,'[5]SHOPP UPL SFY2018 Combined OUT'!$A:$AJ,6,FALSE),IFERROR(VLOOKUP(A36,'[5]SHOPP UPL SFY2018 Combined INP'!$A:$F,6,FALSE),VLOOKUP(A36,'[5]DRG UPL SFY18 Combined'!$A:$AX,10,FALSE)))</f>
        <v>Yes</v>
      </c>
      <c r="D36" s="51">
        <v>1</v>
      </c>
      <c r="E36" s="11">
        <v>1</v>
      </c>
      <c r="F36" s="12">
        <v>9298816.0299999993</v>
      </c>
      <c r="G36" s="13">
        <f t="shared" si="0"/>
        <v>2.581745872247309E-2</v>
      </c>
      <c r="H36" s="12">
        <f t="shared" si="1"/>
        <v>8164699</v>
      </c>
      <c r="I36" s="12"/>
      <c r="J36" s="12">
        <v>5130034.9692842448</v>
      </c>
      <c r="K36" s="13">
        <f t="shared" si="2"/>
        <v>3.1473659648449455E-2</v>
      </c>
      <c r="L36" s="14">
        <f t="shared" si="3"/>
        <v>2049921</v>
      </c>
      <c r="M36" s="21"/>
      <c r="N36" s="21"/>
      <c r="P36" s="21"/>
    </row>
    <row r="37" spans="1:16" x14ac:dyDescent="0.2">
      <c r="A37" s="23" t="s">
        <v>63</v>
      </c>
      <c r="B37" s="51" t="s">
        <v>142</v>
      </c>
      <c r="C37" s="67" t="str">
        <f>IFERROR(VLOOKUP(A37,'[5]SHOPP UPL SFY2018 Combined OUT'!$A:$AJ,6,FALSE),IFERROR(VLOOKUP(A37,'[5]SHOPP UPL SFY2018 Combined INP'!$A:$F,6,FALSE),VLOOKUP(A37,'[5]DRG UPL SFY18 Combined'!$A:$AX,10,FALSE)))</f>
        <v>No</v>
      </c>
      <c r="D37" s="51">
        <v>1</v>
      </c>
      <c r="E37" s="11">
        <v>1</v>
      </c>
      <c r="F37" s="12">
        <v>5345482.6199999992</v>
      </c>
      <c r="G37" s="13">
        <f t="shared" ref="G37:G55" si="4">IF($E37=1,F37/$F$58,0)</f>
        <v>1.4841327804347075E-2</v>
      </c>
      <c r="H37" s="12">
        <f t="shared" ref="H37:H55" si="5">IF($E37=1,ROUND(G37*($H$61),0),0)</f>
        <v>4693528</v>
      </c>
      <c r="I37" s="12"/>
      <c r="J37" s="12">
        <v>0</v>
      </c>
      <c r="K37" s="13">
        <f t="shared" ref="K37:K55" si="6">IF($E37=1,J37/$J$58,0)</f>
        <v>0</v>
      </c>
      <c r="L37" s="14">
        <f t="shared" ref="L37:L55" si="7">IF($E37=1,ROUND(K37*$L$61,0),0)</f>
        <v>0</v>
      </c>
    </row>
    <row r="38" spans="1:16" s="21" customFormat="1" x14ac:dyDescent="0.2">
      <c r="A38" s="41" t="s">
        <v>64</v>
      </c>
      <c r="B38" s="51" t="s">
        <v>143</v>
      </c>
      <c r="C38" s="67" t="str">
        <f>IFERROR(VLOOKUP(A38,'[5]SHOPP UPL SFY2018 Combined OUT'!$A:$AJ,6,FALSE),IFERROR(VLOOKUP(A38,'[5]SHOPP UPL SFY2018 Combined INP'!$A:$F,6,FALSE),VLOOKUP(A38,'[5]DRG UPL SFY18 Combined'!$A:$AX,10,FALSE)))</f>
        <v>No</v>
      </c>
      <c r="D38" s="51">
        <v>1</v>
      </c>
      <c r="E38" s="11">
        <v>1</v>
      </c>
      <c r="F38" s="12">
        <v>1865108.2</v>
      </c>
      <c r="G38" s="13">
        <f t="shared" si="4"/>
        <v>5.1783317156825267E-3</v>
      </c>
      <c r="H38" s="12">
        <f t="shared" si="5"/>
        <v>1637633</v>
      </c>
      <c r="I38" s="12"/>
      <c r="J38" s="12">
        <v>0</v>
      </c>
      <c r="K38" s="13">
        <f t="shared" si="6"/>
        <v>0</v>
      </c>
      <c r="L38" s="14">
        <f t="shared" si="7"/>
        <v>0</v>
      </c>
      <c r="M38" s="1"/>
      <c r="N38" s="1"/>
      <c r="O38" s="1"/>
      <c r="P38" s="1"/>
    </row>
    <row r="39" spans="1:16" x14ac:dyDescent="0.2">
      <c r="A39" s="23" t="s">
        <v>65</v>
      </c>
      <c r="B39" s="51" t="s">
        <v>66</v>
      </c>
      <c r="C39" s="67" t="str">
        <f>IFERROR(VLOOKUP(A39,'[5]SHOPP UPL SFY2018 Combined OUT'!$A:$AJ,6,FALSE),IFERROR(VLOOKUP(A39,'[5]SHOPP UPL SFY2018 Combined INP'!$A:$F,6,FALSE),VLOOKUP(A39,'[5]DRG UPL SFY18 Combined'!$A:$AX,10,FALSE)))</f>
        <v>Yes</v>
      </c>
      <c r="D39" s="51">
        <v>1</v>
      </c>
      <c r="E39" s="11">
        <v>1</v>
      </c>
      <c r="F39" s="12">
        <v>57383339.039999999</v>
      </c>
      <c r="G39" s="13">
        <f t="shared" si="4"/>
        <v>0.15932049652808097</v>
      </c>
      <c r="H39" s="12">
        <f t="shared" si="5"/>
        <v>50384661</v>
      </c>
      <c r="I39" s="12"/>
      <c r="J39" s="12">
        <v>22027883.747936342</v>
      </c>
      <c r="K39" s="13">
        <f t="shared" si="6"/>
        <v>0.13514491031917669</v>
      </c>
      <c r="L39" s="14">
        <f t="shared" si="7"/>
        <v>8802165</v>
      </c>
    </row>
    <row r="40" spans="1:16" x14ac:dyDescent="0.2">
      <c r="A40" s="23" t="s">
        <v>67</v>
      </c>
      <c r="B40" s="51" t="s">
        <v>68</v>
      </c>
      <c r="C40" s="67" t="str">
        <f>IFERROR(VLOOKUP(A40,'[5]SHOPP UPL SFY2018 Combined OUT'!$A:$AJ,6,FALSE),IFERROR(VLOOKUP(A40,'[5]SHOPP UPL SFY2018 Combined INP'!$A:$F,6,FALSE),VLOOKUP(A40,'[5]DRG UPL SFY18 Combined'!$A:$AX,10,FALSE)))</f>
        <v>Yes</v>
      </c>
      <c r="D40" s="51">
        <v>1</v>
      </c>
      <c r="E40" s="11">
        <v>1</v>
      </c>
      <c r="F40" s="12">
        <v>3386436.65</v>
      </c>
      <c r="G40" s="13">
        <f t="shared" si="4"/>
        <v>9.4021849819998053E-3</v>
      </c>
      <c r="H40" s="12">
        <f t="shared" si="5"/>
        <v>2973415</v>
      </c>
      <c r="I40" s="12"/>
      <c r="J40" s="12">
        <v>2055049.7223337099</v>
      </c>
      <c r="K40" s="13">
        <f t="shared" si="6"/>
        <v>1.2608088620962372E-2</v>
      </c>
      <c r="L40" s="14">
        <f t="shared" si="7"/>
        <v>821181</v>
      </c>
    </row>
    <row r="41" spans="1:16" x14ac:dyDescent="0.2">
      <c r="A41" s="23" t="s">
        <v>69</v>
      </c>
      <c r="B41" s="51" t="s">
        <v>144</v>
      </c>
      <c r="C41" s="67" t="str">
        <f>IFERROR(VLOOKUP(A41,'[5]SHOPP UPL SFY2018 Combined OUT'!$A:$AJ,6,FALSE),IFERROR(VLOOKUP(A41,'[5]SHOPP UPL SFY2018 Combined INP'!$A:$F,6,FALSE),VLOOKUP(A41,'[5]DRG UPL SFY18 Combined'!$A:$AX,10,FALSE)))</f>
        <v>Yes</v>
      </c>
      <c r="D41" s="51">
        <v>1</v>
      </c>
      <c r="E41" s="11">
        <v>1</v>
      </c>
      <c r="F41" s="12">
        <v>331330.70999999996</v>
      </c>
      <c r="G41" s="13">
        <f t="shared" si="4"/>
        <v>9.1991463228385871E-4</v>
      </c>
      <c r="H41" s="12">
        <f t="shared" si="5"/>
        <v>290920</v>
      </c>
      <c r="I41" s="12"/>
      <c r="J41" s="12">
        <v>836489.39165927283</v>
      </c>
      <c r="K41" s="13">
        <f t="shared" si="6"/>
        <v>5.1320083723124695E-3</v>
      </c>
      <c r="L41" s="14">
        <f t="shared" si="7"/>
        <v>334254</v>
      </c>
    </row>
    <row r="42" spans="1:16" x14ac:dyDescent="0.2">
      <c r="A42" s="23" t="s">
        <v>70</v>
      </c>
      <c r="B42" s="51" t="s">
        <v>166</v>
      </c>
      <c r="C42" s="67" t="str">
        <f>IFERROR(VLOOKUP(A42,'[5]SHOPP UPL SFY2018 Combined OUT'!$A:$AJ,6,FALSE),IFERROR(VLOOKUP(A42,'[5]SHOPP UPL SFY2018 Combined INP'!$A:$F,6,FALSE),VLOOKUP(A42,'[5]DRG UPL SFY18 Combined'!$A:$AX,10,FALSE)))</f>
        <v>Yes</v>
      </c>
      <c r="D42" s="51">
        <v>1</v>
      </c>
      <c r="E42" s="11">
        <v>1</v>
      </c>
      <c r="F42" s="12">
        <v>8660128.5300000012</v>
      </c>
      <c r="G42" s="13">
        <f t="shared" si="4"/>
        <v>2.4044191231793473E-2</v>
      </c>
      <c r="H42" s="12">
        <f t="shared" si="5"/>
        <v>7603908</v>
      </c>
      <c r="I42" s="12"/>
      <c r="J42" s="12">
        <v>5887517.0441811299</v>
      </c>
      <c r="K42" s="13">
        <f t="shared" si="6"/>
        <v>3.6120944346867828E-2</v>
      </c>
      <c r="L42" s="14">
        <f t="shared" si="7"/>
        <v>2352604</v>
      </c>
    </row>
    <row r="43" spans="1:16" s="21" customFormat="1" x14ac:dyDescent="0.2">
      <c r="A43" s="21" t="s">
        <v>71</v>
      </c>
      <c r="B43" s="51" t="s">
        <v>72</v>
      </c>
      <c r="C43" s="67" t="str">
        <f>IFERROR(VLOOKUP(A43,'[5]SHOPP UPL SFY2018 Combined OUT'!$A:$AJ,6,FALSE),IFERROR(VLOOKUP(A43,'[5]SHOPP UPL SFY2018 Combined INP'!$A:$F,6,FALSE),VLOOKUP(A43,'[5]DRG UPL SFY18 Combined'!$A:$AX,10,FALSE)))</f>
        <v>Yes</v>
      </c>
      <c r="D43" s="51">
        <v>1</v>
      </c>
      <c r="E43" s="11">
        <v>1</v>
      </c>
      <c r="F43" s="12">
        <v>213984.47</v>
      </c>
      <c r="G43" s="13">
        <f t="shared" si="4"/>
        <v>5.9411168084753279E-4</v>
      </c>
      <c r="H43" s="12">
        <f t="shared" si="5"/>
        <v>187886</v>
      </c>
      <c r="I43" s="12"/>
      <c r="J43" s="12">
        <v>1446274.2316943465</v>
      </c>
      <c r="K43" s="13">
        <f t="shared" si="6"/>
        <v>8.8731447639667036E-3</v>
      </c>
      <c r="L43" s="14">
        <f t="shared" si="7"/>
        <v>577920</v>
      </c>
      <c r="O43" s="1"/>
    </row>
    <row r="44" spans="1:16" s="21" customFormat="1" x14ac:dyDescent="0.2">
      <c r="A44" s="21" t="s">
        <v>73</v>
      </c>
      <c r="B44" s="51" t="s">
        <v>145</v>
      </c>
      <c r="C44" s="67" t="str">
        <f>IFERROR(VLOOKUP(A44,'[5]SHOPP UPL SFY2018 Combined OUT'!$A:$AJ,6,FALSE),IFERROR(VLOOKUP(A44,'[5]SHOPP UPL SFY2018 Combined INP'!$A:$F,6,FALSE),VLOOKUP(A44,'[5]DRG UPL SFY18 Combined'!$A:$AX,10,FALSE)))</f>
        <v>No</v>
      </c>
      <c r="D44" s="51">
        <v>1</v>
      </c>
      <c r="E44" s="11">
        <v>1</v>
      </c>
      <c r="F44" s="12">
        <v>2856396.0000000005</v>
      </c>
      <c r="G44" s="13">
        <f t="shared" si="4"/>
        <v>7.9305672450256295E-3</v>
      </c>
      <c r="H44" s="12">
        <f t="shared" si="5"/>
        <v>2508020</v>
      </c>
      <c r="I44" s="12"/>
      <c r="J44" s="12">
        <v>0</v>
      </c>
      <c r="K44" s="13">
        <f t="shared" si="6"/>
        <v>0</v>
      </c>
      <c r="L44" s="14">
        <f t="shared" si="7"/>
        <v>0</v>
      </c>
      <c r="O44" s="1"/>
    </row>
    <row r="45" spans="1:16" x14ac:dyDescent="0.2">
      <c r="A45" s="23" t="s">
        <v>74</v>
      </c>
      <c r="B45" s="51" t="s">
        <v>75</v>
      </c>
      <c r="C45" s="67" t="str">
        <f>IFERROR(VLOOKUP(A45,'[5]SHOPP UPL SFY2018 Combined OUT'!$A:$AJ,6,FALSE),IFERROR(VLOOKUP(A45,'[5]SHOPP UPL SFY2018 Combined INP'!$A:$F,6,FALSE),VLOOKUP(A45,'[5]DRG UPL SFY18 Combined'!$A:$AX,10,FALSE)))</f>
        <v>Yes</v>
      </c>
      <c r="D45" s="51">
        <v>1</v>
      </c>
      <c r="E45" s="11">
        <v>1</v>
      </c>
      <c r="F45" s="12">
        <v>7048881.3499999996</v>
      </c>
      <c r="G45" s="13">
        <f t="shared" si="4"/>
        <v>1.9570685419102261E-2</v>
      </c>
      <c r="H45" s="12">
        <f t="shared" si="5"/>
        <v>6189174</v>
      </c>
      <c r="I45" s="12"/>
      <c r="J45" s="12">
        <v>2259837.68716894</v>
      </c>
      <c r="K45" s="13">
        <f t="shared" si="6"/>
        <v>1.3864498517564295E-2</v>
      </c>
      <c r="L45" s="14">
        <f t="shared" si="7"/>
        <v>903013</v>
      </c>
    </row>
    <row r="46" spans="1:16" s="21" customFormat="1" x14ac:dyDescent="0.2">
      <c r="A46" s="23" t="s">
        <v>76</v>
      </c>
      <c r="B46" s="51" t="s">
        <v>162</v>
      </c>
      <c r="C46" s="67" t="str">
        <f>IFERROR(VLOOKUP(A46,'[5]SHOPP UPL SFY2018 Combined OUT'!$A:$AJ,6,FALSE),IFERROR(VLOOKUP(A46,'[5]SHOPP UPL SFY2018 Combined INP'!$A:$F,6,FALSE),VLOOKUP(A46,'[5]DRG UPL SFY18 Combined'!$A:$AX,10,FALSE)))</f>
        <v>Yes</v>
      </c>
      <c r="D46" s="51">
        <v>1</v>
      </c>
      <c r="E46" s="11">
        <v>1</v>
      </c>
      <c r="F46" s="12">
        <v>29345875.809999995</v>
      </c>
      <c r="G46" s="13">
        <f t="shared" si="4"/>
        <v>8.1476602500275122E-2</v>
      </c>
      <c r="H46" s="12">
        <f t="shared" si="5"/>
        <v>25766748</v>
      </c>
      <c r="I46" s="12"/>
      <c r="J46" s="12">
        <v>12912080.398492569</v>
      </c>
      <c r="K46" s="13">
        <f t="shared" si="6"/>
        <v>7.9217866203409384E-2</v>
      </c>
      <c r="L46" s="14">
        <f t="shared" si="7"/>
        <v>5159563</v>
      </c>
      <c r="O46" s="1"/>
    </row>
    <row r="47" spans="1:16" s="21" customFormat="1" x14ac:dyDescent="0.2">
      <c r="A47" s="23" t="s">
        <v>77</v>
      </c>
      <c r="B47" s="51" t="s">
        <v>78</v>
      </c>
      <c r="C47" s="67" t="str">
        <f>IFERROR(VLOOKUP(A47,'[5]SHOPP UPL SFY2018 Combined OUT'!$A:$AJ,6,FALSE),IFERROR(VLOOKUP(A47,'[5]SHOPP UPL SFY2018 Combined INP'!$A:$F,6,FALSE),VLOOKUP(A47,'[5]DRG UPL SFY18 Combined'!$A:$AX,10,FALSE)))</f>
        <v>Yes</v>
      </c>
      <c r="D47" s="51">
        <v>1</v>
      </c>
      <c r="E47" s="25">
        <v>1</v>
      </c>
      <c r="F47" s="12">
        <v>476855.81</v>
      </c>
      <c r="G47" s="13">
        <f t="shared" si="4"/>
        <v>1.3239540551751802E-3</v>
      </c>
      <c r="H47" s="12">
        <f t="shared" si="5"/>
        <v>418697</v>
      </c>
      <c r="I47" s="12"/>
      <c r="J47" s="12">
        <v>2345647.425146223</v>
      </c>
      <c r="K47" s="13">
        <f t="shared" si="6"/>
        <v>1.4390956232529237E-2</v>
      </c>
      <c r="L47" s="14">
        <f t="shared" si="7"/>
        <v>937302</v>
      </c>
      <c r="O47" s="1"/>
    </row>
    <row r="48" spans="1:16" x14ac:dyDescent="0.2">
      <c r="A48" s="23" t="s">
        <v>79</v>
      </c>
      <c r="B48" s="51" t="s">
        <v>80</v>
      </c>
      <c r="C48" s="67" t="str">
        <f>IFERROR(VLOOKUP(A48,'[5]SHOPP UPL SFY2018 Combined OUT'!$A:$AJ,6,FALSE),IFERROR(VLOOKUP(A48,'[5]SHOPP UPL SFY2018 Combined INP'!$A:$F,6,FALSE),VLOOKUP(A48,'[5]DRG UPL SFY18 Combined'!$A:$AX,10,FALSE)))</f>
        <v>Yes</v>
      </c>
      <c r="D48" s="51">
        <v>1</v>
      </c>
      <c r="E48" s="11">
        <v>1</v>
      </c>
      <c r="F48" s="12">
        <v>29792250.440000001</v>
      </c>
      <c r="G48" s="13">
        <f t="shared" si="4"/>
        <v>8.2715927866816918E-2</v>
      </c>
      <c r="H48" s="12">
        <f t="shared" si="5"/>
        <v>26158681</v>
      </c>
      <c r="I48" s="12"/>
      <c r="J48" s="12">
        <v>6802537.2641792838</v>
      </c>
      <c r="K48" s="13">
        <f t="shared" si="6"/>
        <v>4.1734753053456308E-2</v>
      </c>
      <c r="L48" s="14">
        <f t="shared" si="7"/>
        <v>2718239</v>
      </c>
    </row>
    <row r="49" spans="1:15" x14ac:dyDescent="0.2">
      <c r="A49" s="23" t="s">
        <v>81</v>
      </c>
      <c r="B49" s="51" t="s">
        <v>82</v>
      </c>
      <c r="C49" s="67" t="str">
        <f>IFERROR(VLOOKUP(A49,'[5]SHOPP UPL SFY2018 Combined OUT'!$A:$AJ,6,FALSE),IFERROR(VLOOKUP(A49,'[5]SHOPP UPL SFY2018 Combined INP'!$A:$F,6,FALSE),VLOOKUP(A49,'[5]DRG UPL SFY18 Combined'!$A:$AX,10,FALSE)))</f>
        <v>Yes</v>
      </c>
      <c r="D49" s="51">
        <v>1</v>
      </c>
      <c r="E49" s="11">
        <v>1</v>
      </c>
      <c r="F49" s="12">
        <v>1183027.1299999999</v>
      </c>
      <c r="G49" s="13">
        <f t="shared" si="4"/>
        <v>3.2845852630919081E-3</v>
      </c>
      <c r="H49" s="12">
        <f t="shared" si="5"/>
        <v>1038741</v>
      </c>
      <c r="I49" s="12"/>
      <c r="J49" s="12">
        <v>1659079.7461430943</v>
      </c>
      <c r="K49" s="13">
        <f t="shared" si="6"/>
        <v>1.0178743726386169E-2</v>
      </c>
      <c r="L49" s="14">
        <f t="shared" si="7"/>
        <v>662955</v>
      </c>
    </row>
    <row r="50" spans="1:15" s="21" customFormat="1" x14ac:dyDescent="0.2">
      <c r="A50" s="23" t="s">
        <v>83</v>
      </c>
      <c r="B50" s="51" t="s">
        <v>84</v>
      </c>
      <c r="C50" s="67" t="str">
        <f>IFERROR(VLOOKUP(A50,'[5]SHOPP UPL SFY2018 Combined OUT'!$A:$AJ,6,FALSE),IFERROR(VLOOKUP(A50,'[5]SHOPP UPL SFY2018 Combined INP'!$A:$F,6,FALSE),VLOOKUP(A50,'[5]DRG UPL SFY18 Combined'!$A:$AX,10,FALSE)))</f>
        <v>Yes</v>
      </c>
      <c r="D50" s="51">
        <v>1</v>
      </c>
      <c r="E50" s="11">
        <v>1</v>
      </c>
      <c r="F50" s="12">
        <v>2254100.5900000003</v>
      </c>
      <c r="G50" s="13">
        <f t="shared" si="4"/>
        <v>6.2583396370975682E-3</v>
      </c>
      <c r="H50" s="12">
        <f t="shared" si="5"/>
        <v>1979182</v>
      </c>
      <c r="I50" s="12"/>
      <c r="J50" s="12">
        <v>1768961.0059887921</v>
      </c>
      <c r="K50" s="13">
        <f t="shared" si="6"/>
        <v>1.085288442812272E-2</v>
      </c>
      <c r="L50" s="14">
        <f t="shared" si="7"/>
        <v>706863</v>
      </c>
      <c r="O50" s="1"/>
    </row>
    <row r="51" spans="1:15" x14ac:dyDescent="0.2">
      <c r="A51" s="23" t="s">
        <v>85</v>
      </c>
      <c r="B51" s="51" t="s">
        <v>163</v>
      </c>
      <c r="C51" s="67" t="str">
        <f>IFERROR(VLOOKUP(A51,'[5]SHOPP UPL SFY2018 Combined OUT'!$A:$AJ,6,FALSE),IFERROR(VLOOKUP(A51,'[5]SHOPP UPL SFY2018 Combined INP'!$A:$F,6,FALSE),VLOOKUP(A51,'[5]DRG UPL SFY18 Combined'!$A:$AX,10,FALSE)))</f>
        <v>Yes</v>
      </c>
      <c r="D51" s="51">
        <v>1</v>
      </c>
      <c r="E51" s="11">
        <v>1</v>
      </c>
      <c r="F51" s="12">
        <v>3354552.7699999996</v>
      </c>
      <c r="G51" s="13">
        <f t="shared" si="4"/>
        <v>9.313661803010501E-3</v>
      </c>
      <c r="H51" s="12">
        <f t="shared" si="5"/>
        <v>2945419</v>
      </c>
      <c r="I51" s="12"/>
      <c r="J51" s="12">
        <v>4447339.8942841776</v>
      </c>
      <c r="K51" s="13">
        <f t="shared" si="6"/>
        <v>2.7285206243574771E-2</v>
      </c>
      <c r="L51" s="14">
        <f t="shared" si="7"/>
        <v>1777121</v>
      </c>
    </row>
    <row r="52" spans="1:15" s="21" customFormat="1" x14ac:dyDescent="0.2">
      <c r="A52" s="23" t="s">
        <v>86</v>
      </c>
      <c r="B52" s="51" t="s">
        <v>87</v>
      </c>
      <c r="C52" s="67" t="str">
        <f>IFERROR(VLOOKUP(A52,'[5]SHOPP UPL SFY2018 Combined OUT'!$A:$AJ,6,FALSE),IFERROR(VLOOKUP(A52,'[5]SHOPP UPL SFY2018 Combined INP'!$A:$F,6,FALSE),VLOOKUP(A52,'[5]DRG UPL SFY18 Combined'!$A:$AX,10,FALSE)))</f>
        <v>Yes</v>
      </c>
      <c r="D52" s="51">
        <v>1</v>
      </c>
      <c r="E52" s="11">
        <v>1</v>
      </c>
      <c r="F52" s="12">
        <v>162964.86000000002</v>
      </c>
      <c r="G52" s="13">
        <f t="shared" si="4"/>
        <v>4.5245959622061764E-4</v>
      </c>
      <c r="H52" s="12">
        <f t="shared" si="5"/>
        <v>143089</v>
      </c>
      <c r="I52" s="12"/>
      <c r="J52" s="12">
        <v>3713055.2886770917</v>
      </c>
      <c r="K52" s="13">
        <f t="shared" si="6"/>
        <v>2.2780242066849515E-2</v>
      </c>
      <c r="L52" s="14">
        <f t="shared" si="7"/>
        <v>1483707</v>
      </c>
      <c r="O52" s="1"/>
    </row>
    <row r="53" spans="1:15" x14ac:dyDescent="0.2">
      <c r="A53" s="23" t="s">
        <v>88</v>
      </c>
      <c r="B53" s="51" t="s">
        <v>89</v>
      </c>
      <c r="C53" s="67" t="str">
        <f>IFERROR(VLOOKUP(A53,'[5]SHOPP UPL SFY2018 Combined OUT'!$A:$AJ,6,FALSE),IFERROR(VLOOKUP(A53,'[5]SHOPP UPL SFY2018 Combined INP'!$A:$F,6,FALSE),VLOOKUP(A53,'[5]DRG UPL SFY18 Combined'!$A:$AX,10,FALSE)))</f>
        <v>No</v>
      </c>
      <c r="D53" s="51">
        <v>1</v>
      </c>
      <c r="E53" s="11">
        <v>1</v>
      </c>
      <c r="F53" s="12">
        <v>1624932.1400000001</v>
      </c>
      <c r="G53" s="13">
        <f t="shared" si="4"/>
        <v>4.5115010680848869E-3</v>
      </c>
      <c r="H53" s="12">
        <f t="shared" si="5"/>
        <v>1426750</v>
      </c>
      <c r="I53" s="12"/>
      <c r="J53" s="12">
        <v>2729.8628758447867</v>
      </c>
      <c r="K53" s="13">
        <f t="shared" si="6"/>
        <v>1.6748185062228501E-5</v>
      </c>
      <c r="L53" s="14">
        <f t="shared" si="7"/>
        <v>1091</v>
      </c>
    </row>
    <row r="54" spans="1:15" s="21" customFormat="1" x14ac:dyDescent="0.2">
      <c r="A54" s="23" t="s">
        <v>90</v>
      </c>
      <c r="B54" s="51" t="s">
        <v>91</v>
      </c>
      <c r="C54" s="67" t="s">
        <v>22</v>
      </c>
      <c r="D54" s="51">
        <v>1</v>
      </c>
      <c r="E54" s="11">
        <v>1</v>
      </c>
      <c r="F54" s="12">
        <v>5232108.92</v>
      </c>
      <c r="G54" s="13">
        <f t="shared" si="4"/>
        <v>1.452655430947194E-2</v>
      </c>
      <c r="H54" s="12">
        <f t="shared" si="5"/>
        <v>4593982</v>
      </c>
      <c r="I54" s="12"/>
      <c r="J54" s="12">
        <v>0</v>
      </c>
      <c r="K54" s="13">
        <f t="shared" si="6"/>
        <v>0</v>
      </c>
      <c r="L54" s="14">
        <f t="shared" si="7"/>
        <v>0</v>
      </c>
      <c r="O54" s="1"/>
    </row>
    <row r="55" spans="1:15" x14ac:dyDescent="0.2">
      <c r="A55" s="10" t="s">
        <v>92</v>
      </c>
      <c r="B55" s="51" t="s">
        <v>93</v>
      </c>
      <c r="C55" s="67" t="str">
        <f>IFERROR(VLOOKUP(A55,'[5]SHOPP UPL SFY2018 Combined OUT'!$A:$AJ,6,FALSE),IFERROR(VLOOKUP(A55,'[5]SHOPP UPL SFY2018 Combined INP'!$A:$F,6,FALSE),VLOOKUP(A55,'[5]DRG UPL SFY18 Combined'!$A:$AX,10,FALSE)))</f>
        <v>Yes</v>
      </c>
      <c r="D55" s="51">
        <v>1</v>
      </c>
      <c r="E55" s="11">
        <v>1</v>
      </c>
      <c r="F55" s="12">
        <v>1061383.8799999999</v>
      </c>
      <c r="G55" s="13">
        <f t="shared" si="4"/>
        <v>2.9468519887040209E-3</v>
      </c>
      <c r="H55" s="12">
        <f t="shared" si="5"/>
        <v>931934</v>
      </c>
      <c r="I55" s="12"/>
      <c r="J55" s="12">
        <v>1346459.9438656671</v>
      </c>
      <c r="K55" s="13">
        <f t="shared" si="6"/>
        <v>8.2607666920857369E-3</v>
      </c>
      <c r="L55" s="14">
        <f t="shared" si="7"/>
        <v>538035</v>
      </c>
    </row>
    <row r="56" spans="1:15" s="21" customFormat="1" x14ac:dyDescent="0.2">
      <c r="A56" s="23"/>
      <c r="B56" s="51"/>
      <c r="C56" s="67"/>
      <c r="D56" s="51"/>
      <c r="E56" s="11"/>
      <c r="F56" s="26"/>
      <c r="G56" s="27"/>
      <c r="H56" s="26"/>
      <c r="I56" s="26"/>
      <c r="J56" s="26"/>
      <c r="K56" s="27"/>
      <c r="L56" s="28"/>
    </row>
    <row r="57" spans="1:15" x14ac:dyDescent="0.2">
      <c r="A57" s="29"/>
      <c r="B57" s="29"/>
      <c r="E57" s="25"/>
      <c r="F57" s="12"/>
      <c r="G57" s="13"/>
      <c r="H57" s="12"/>
      <c r="I57" s="12"/>
      <c r="J57" s="12"/>
      <c r="K57" s="13"/>
      <c r="L57" s="14"/>
    </row>
    <row r="58" spans="1:15" x14ac:dyDescent="0.2">
      <c r="A58" s="10"/>
      <c r="E58" s="11"/>
      <c r="F58" s="26">
        <f>SUM(F5:F56)</f>
        <v>360175497.13</v>
      </c>
      <c r="G58" s="30">
        <f>SUM(G5:G56)</f>
        <v>1.0000000000000002</v>
      </c>
      <c r="H58" s="3">
        <f>SUM(H5:H56)</f>
        <v>316247200</v>
      </c>
      <c r="I58" s="12"/>
      <c r="J58" s="26">
        <f>SUM(J5:J56)</f>
        <v>162994549.30202168</v>
      </c>
      <c r="K58" s="30">
        <f>SUM(K5:K56)</f>
        <v>1.0000000000000002</v>
      </c>
      <c r="L58" s="12">
        <f>SUM(L5:L56)</f>
        <v>65131312</v>
      </c>
    </row>
    <row r="59" spans="1:15" x14ac:dyDescent="0.2">
      <c r="A59" s="10"/>
      <c r="E59" s="11"/>
      <c r="F59" s="26">
        <f>SUM(F5:F56)</f>
        <v>360175497.13</v>
      </c>
      <c r="G59" s="26"/>
      <c r="H59" s="26"/>
      <c r="I59" s="26"/>
      <c r="J59" s="26">
        <f>SUM(J5:J56)</f>
        <v>162994549.30202168</v>
      </c>
    </row>
    <row r="60" spans="1:15" x14ac:dyDescent="0.2">
      <c r="A60" s="10"/>
      <c r="E60" s="11"/>
      <c r="F60" s="26"/>
      <c r="G60" s="26"/>
      <c r="H60" s="26"/>
      <c r="I60" s="26"/>
      <c r="J60" s="12"/>
    </row>
    <row r="61" spans="1:15" x14ac:dyDescent="0.2">
      <c r="A61" s="10"/>
      <c r="E61" s="11"/>
      <c r="F61" s="26"/>
      <c r="G61" s="31" t="s">
        <v>94</v>
      </c>
      <c r="H61" s="32">
        <f>H1*'[5]UPL Gap Summary sfy18'!D20</f>
        <v>316247201.23773748</v>
      </c>
      <c r="I61" s="26"/>
      <c r="J61" s="2"/>
      <c r="K61" s="33" t="s">
        <v>95</v>
      </c>
      <c r="L61" s="34">
        <f>L1*'[5]UPL Gap Summary sfy18'!F20</f>
        <v>65131309.443631969</v>
      </c>
    </row>
    <row r="62" spans="1:15" x14ac:dyDescent="0.2">
      <c r="A62" s="10"/>
      <c r="E62" s="11"/>
      <c r="F62" s="26"/>
      <c r="G62" s="26"/>
      <c r="H62" s="26"/>
      <c r="I62" s="26"/>
      <c r="J62" s="12"/>
    </row>
    <row r="63" spans="1:15" x14ac:dyDescent="0.2">
      <c r="A63" s="10"/>
      <c r="E63" s="11"/>
      <c r="F63" s="26"/>
      <c r="G63" s="26"/>
      <c r="H63" s="26"/>
      <c r="I63" s="26"/>
      <c r="J63" s="12"/>
    </row>
    <row r="64" spans="1:15" s="16" customFormat="1" x14ac:dyDescent="0.2">
      <c r="A64" s="15"/>
      <c r="B64" s="68" t="s">
        <v>96</v>
      </c>
      <c r="C64" s="69"/>
      <c r="D64" s="70"/>
      <c r="E64" s="17"/>
      <c r="F64" s="18"/>
      <c r="G64" s="19"/>
      <c r="H64" s="18"/>
      <c r="I64" s="18"/>
      <c r="J64" s="18"/>
      <c r="K64" s="19"/>
      <c r="L64" s="20"/>
    </row>
    <row r="65" spans="1:12" x14ac:dyDescent="0.2">
      <c r="A65" s="23" t="s">
        <v>97</v>
      </c>
      <c r="B65" s="51" t="s">
        <v>128</v>
      </c>
      <c r="C65" s="67" t="str">
        <f>IFERROR(VLOOKUP(A65,'[5]SHOPP UPL SFY2018 Combined OUT'!$A:$AJ,6,FALSE),IFERROR(VLOOKUP(A65,'[5]SHOPP UPL SFY2018 Combined INP'!$A:$F,6,FALSE),VLOOKUP(A65,'[5]DRG UPL SFY18 Combined'!$A:$AX,10,FALSE)))</f>
        <v>Yes</v>
      </c>
      <c r="D65" s="51">
        <v>2</v>
      </c>
      <c r="E65" s="11">
        <v>1</v>
      </c>
      <c r="F65" s="12">
        <v>103919.76</v>
      </c>
      <c r="G65" s="13">
        <f t="shared" ref="G65:G79" si="8">IF($E65=1,F65/$F$82,0)</f>
        <v>2.5382490864321681E-3</v>
      </c>
      <c r="H65" s="12">
        <f t="shared" ref="H65:H79" si="9">IF($E65=1,ROUND(G65*($H$85),0),0)</f>
        <v>119370</v>
      </c>
      <c r="I65" s="12"/>
      <c r="J65" s="12">
        <v>501005.46193229215</v>
      </c>
      <c r="K65" s="13">
        <f t="shared" ref="K65:K79" si="10">IF($E65=1,J65/$J$82,0)</f>
        <v>1.5013421760558506E-2</v>
      </c>
      <c r="L65" s="14">
        <f t="shared" ref="L65:L79" si="11">IF($E65=1,ROUND(K65*$L$85,0),0)</f>
        <v>164546</v>
      </c>
    </row>
    <row r="66" spans="1:12" x14ac:dyDescent="0.2">
      <c r="A66" s="23" t="s">
        <v>98</v>
      </c>
      <c r="B66" s="51" t="s">
        <v>99</v>
      </c>
      <c r="C66" s="67" t="str">
        <f>IFERROR(VLOOKUP(A66,'[5]SHOPP UPL SFY2018 Combined OUT'!$A:$AJ,6,FALSE),IFERROR(VLOOKUP(A66,'[5]SHOPP UPL SFY2018 Combined INP'!$A:$F,6,FALSE),VLOOKUP(A66,'[5]DRG UPL SFY18 Combined'!$A:$AX,10,FALSE)))</f>
        <v>Yes</v>
      </c>
      <c r="D66" s="51">
        <v>2</v>
      </c>
      <c r="E66" s="11">
        <v>1</v>
      </c>
      <c r="F66" s="12">
        <v>540751.39</v>
      </c>
      <c r="G66" s="13">
        <f t="shared" si="8"/>
        <v>1.3207899264340345E-2</v>
      </c>
      <c r="H66" s="12">
        <f t="shared" si="9"/>
        <v>621148</v>
      </c>
      <c r="I66" s="12"/>
      <c r="J66" s="12">
        <v>668353.62799233105</v>
      </c>
      <c r="K66" s="13">
        <f t="shared" si="10"/>
        <v>2.0028274469399615E-2</v>
      </c>
      <c r="L66" s="14">
        <f t="shared" si="11"/>
        <v>219509</v>
      </c>
    </row>
    <row r="67" spans="1:12" x14ac:dyDescent="0.2">
      <c r="A67" s="23" t="s">
        <v>100</v>
      </c>
      <c r="B67" s="51" t="s">
        <v>130</v>
      </c>
      <c r="C67" s="67" t="str">
        <f>IFERROR(VLOOKUP(A67,'[5]SHOPP UPL SFY2018 Combined OUT'!$A:$AJ,6,FALSE),IFERROR(VLOOKUP(A67,'[5]SHOPP UPL SFY2018 Combined INP'!$A:$F,6,FALSE),VLOOKUP(A67,'[5]DRG UPL SFY18 Combined'!$A:$AX,10,FALSE)))</f>
        <v>Yes</v>
      </c>
      <c r="D67" s="51">
        <v>2</v>
      </c>
      <c r="E67" s="11">
        <v>1</v>
      </c>
      <c r="F67" s="12">
        <v>9550698.790000001</v>
      </c>
      <c r="G67" s="13">
        <f t="shared" si="8"/>
        <v>0.2332766403473826</v>
      </c>
      <c r="H67" s="12">
        <f t="shared" si="9"/>
        <v>10970653</v>
      </c>
      <c r="I67" s="12"/>
      <c r="J67" s="12">
        <v>5942492.2485828567</v>
      </c>
      <c r="K67" s="13">
        <f t="shared" si="10"/>
        <v>0.17807618721905524</v>
      </c>
      <c r="L67" s="14">
        <f t="shared" si="11"/>
        <v>1951703</v>
      </c>
    </row>
    <row r="68" spans="1:12" x14ac:dyDescent="0.2">
      <c r="A68" s="23" t="s">
        <v>101</v>
      </c>
      <c r="B68" s="51" t="s">
        <v>102</v>
      </c>
      <c r="C68" s="67" t="str">
        <f>IFERROR(VLOOKUP(A68,'[5]SHOPP UPL SFY2018 Combined OUT'!$A:$AJ,6,FALSE),IFERROR(VLOOKUP(A68,'[5]SHOPP UPL SFY2018 Combined INP'!$A:$F,6,FALSE),VLOOKUP(A68,'[5]DRG UPL SFY18 Combined'!$A:$AX,10,FALSE)))</f>
        <v>Yes</v>
      </c>
      <c r="D68" s="51">
        <v>2</v>
      </c>
      <c r="E68" s="11">
        <v>1</v>
      </c>
      <c r="F68" s="12">
        <v>326822.68</v>
      </c>
      <c r="G68" s="13">
        <f t="shared" si="8"/>
        <v>7.9826721013916205E-3</v>
      </c>
      <c r="H68" s="12">
        <f t="shared" si="9"/>
        <v>375413</v>
      </c>
      <c r="I68" s="12"/>
      <c r="J68" s="12">
        <v>361492.36670736026</v>
      </c>
      <c r="K68" s="13">
        <f t="shared" si="10"/>
        <v>1.0832691012325802E-2</v>
      </c>
      <c r="L68" s="14">
        <f t="shared" si="11"/>
        <v>118726</v>
      </c>
    </row>
    <row r="69" spans="1:12" x14ac:dyDescent="0.2">
      <c r="A69" s="23" t="s">
        <v>103</v>
      </c>
      <c r="B69" s="51" t="s">
        <v>104</v>
      </c>
      <c r="C69" s="67" t="str">
        <f>IFERROR(VLOOKUP(A69,'[5]SHOPP UPL SFY2018 Combined OUT'!$A:$AJ,6,FALSE),IFERROR(VLOOKUP(A69,'[5]SHOPP UPL SFY2018 Combined INP'!$A:$F,6,FALSE),VLOOKUP(A69,'[5]DRG UPL SFY18 Combined'!$A:$AX,10,FALSE)))</f>
        <v>Yes</v>
      </c>
      <c r="D69" s="51">
        <v>2</v>
      </c>
      <c r="E69" s="11">
        <v>1</v>
      </c>
      <c r="F69" s="12">
        <v>528047.85</v>
      </c>
      <c r="G69" s="13">
        <f t="shared" si="8"/>
        <v>1.2897614205950538E-2</v>
      </c>
      <c r="H69" s="12">
        <f t="shared" si="9"/>
        <v>606556</v>
      </c>
      <c r="I69" s="12"/>
      <c r="J69" s="12">
        <v>1081269.7764549111</v>
      </c>
      <c r="K69" s="13">
        <f t="shared" si="10"/>
        <v>3.2401960506083786E-2</v>
      </c>
      <c r="L69" s="14">
        <f t="shared" si="11"/>
        <v>355123</v>
      </c>
    </row>
    <row r="70" spans="1:12" x14ac:dyDescent="0.2">
      <c r="A70" s="23" t="s">
        <v>105</v>
      </c>
      <c r="B70" s="51" t="s">
        <v>106</v>
      </c>
      <c r="C70" s="67" t="str">
        <f>IFERROR(VLOOKUP(A70,'[5]SHOPP UPL SFY2018 Combined OUT'!$A:$AJ,6,FALSE),IFERROR(VLOOKUP(A70,'[5]SHOPP UPL SFY2018 Combined INP'!$A:$F,6,FALSE),VLOOKUP(A70,'[5]DRG UPL SFY18 Combined'!$A:$AX,10,FALSE)))</f>
        <v>Yes</v>
      </c>
      <c r="D70" s="51">
        <v>2</v>
      </c>
      <c r="E70" s="11">
        <v>1</v>
      </c>
      <c r="F70" s="12">
        <v>1985334.96</v>
      </c>
      <c r="G70" s="13">
        <f t="shared" si="8"/>
        <v>4.8491977353314182E-2</v>
      </c>
      <c r="H70" s="12">
        <f t="shared" si="9"/>
        <v>2280506</v>
      </c>
      <c r="I70" s="12"/>
      <c r="J70" s="12">
        <v>1797873.0553534327</v>
      </c>
      <c r="K70" s="13">
        <f t="shared" si="10"/>
        <v>5.3876112144288099E-2</v>
      </c>
      <c r="L70" s="14">
        <f t="shared" si="11"/>
        <v>590479</v>
      </c>
    </row>
    <row r="71" spans="1:12" x14ac:dyDescent="0.2">
      <c r="A71" s="23" t="s">
        <v>107</v>
      </c>
      <c r="B71" s="51" t="s">
        <v>108</v>
      </c>
      <c r="C71" s="67" t="str">
        <f>IFERROR(VLOOKUP(A71,'[5]SHOPP UPL SFY2018 Combined OUT'!$A:$AJ,6,FALSE),IFERROR(VLOOKUP(A71,'[5]SHOPP UPL SFY2018 Combined INP'!$A:$F,6,FALSE),VLOOKUP(A71,'[5]DRG UPL SFY18 Combined'!$A:$AX,10,FALSE)))</f>
        <v>Yes</v>
      </c>
      <c r="D71" s="51">
        <v>2</v>
      </c>
      <c r="E71" s="11">
        <v>1</v>
      </c>
      <c r="F71" s="12">
        <v>4179433.7800000003</v>
      </c>
      <c r="G71" s="13">
        <f t="shared" si="8"/>
        <v>0.10208302996358676</v>
      </c>
      <c r="H71" s="12">
        <f t="shared" si="9"/>
        <v>4800813</v>
      </c>
      <c r="I71" s="12"/>
      <c r="J71" s="12">
        <v>3092300.0976182427</v>
      </c>
      <c r="K71" s="13">
        <f t="shared" si="10"/>
        <v>9.2665667549215486E-2</v>
      </c>
      <c r="L71" s="14">
        <f t="shared" si="11"/>
        <v>1015610</v>
      </c>
    </row>
    <row r="72" spans="1:12" x14ac:dyDescent="0.2">
      <c r="A72" s="23" t="s">
        <v>109</v>
      </c>
      <c r="B72" s="51" t="s">
        <v>110</v>
      </c>
      <c r="C72" s="67" t="str">
        <f>IFERROR(VLOOKUP(A72,'[5]SHOPP UPL SFY2018 Combined OUT'!$A:$AJ,6,FALSE),IFERROR(VLOOKUP(A72,'[5]SHOPP UPL SFY2018 Combined INP'!$A:$F,6,FALSE),VLOOKUP(A72,'[5]DRG UPL SFY18 Combined'!$A:$AX,10,FALSE)))</f>
        <v>Yes</v>
      </c>
      <c r="D72" s="51">
        <v>2</v>
      </c>
      <c r="E72" s="11">
        <v>1</v>
      </c>
      <c r="F72" s="12">
        <v>14547421.710000001</v>
      </c>
      <c r="G72" s="13">
        <f t="shared" si="8"/>
        <v>0.35532202793146361</v>
      </c>
      <c r="H72" s="12">
        <f t="shared" si="9"/>
        <v>16710266</v>
      </c>
      <c r="I72" s="12"/>
      <c r="J72" s="12">
        <v>9672105.138797421</v>
      </c>
      <c r="K72" s="13">
        <f t="shared" si="10"/>
        <v>0.28983994146725567</v>
      </c>
      <c r="L72" s="14">
        <f t="shared" si="11"/>
        <v>3176627</v>
      </c>
    </row>
    <row r="73" spans="1:12" x14ac:dyDescent="0.2">
      <c r="A73" s="23" t="s">
        <v>111</v>
      </c>
      <c r="B73" s="51" t="s">
        <v>112</v>
      </c>
      <c r="C73" s="67" t="str">
        <f>IFERROR(VLOOKUP(A73,'[5]SHOPP UPL SFY2018 Combined OUT'!$A:$AJ,6,FALSE),IFERROR(VLOOKUP(A73,'[5]SHOPP UPL SFY2018 Combined INP'!$A:$F,6,FALSE),VLOOKUP(A73,'[5]DRG UPL SFY18 Combined'!$A:$AX,10,FALSE)))</f>
        <v>Yes</v>
      </c>
      <c r="D73" s="51">
        <v>2</v>
      </c>
      <c r="E73" s="11">
        <v>1</v>
      </c>
      <c r="F73" s="12">
        <v>3150144.58</v>
      </c>
      <c r="G73" s="13">
        <f t="shared" si="8"/>
        <v>7.6942552622468005E-2</v>
      </c>
      <c r="H73" s="12">
        <f t="shared" si="9"/>
        <v>3618494</v>
      </c>
      <c r="I73" s="12"/>
      <c r="J73" s="12">
        <v>3339213.8846116131</v>
      </c>
      <c r="K73" s="13">
        <f t="shared" si="10"/>
        <v>0.10006483004203709</v>
      </c>
      <c r="L73" s="14">
        <f t="shared" si="11"/>
        <v>1096704</v>
      </c>
    </row>
    <row r="74" spans="1:12" x14ac:dyDescent="0.2">
      <c r="A74" s="23" t="s">
        <v>164</v>
      </c>
      <c r="B74" s="51" t="s">
        <v>165</v>
      </c>
      <c r="C74" s="67" t="str">
        <f>IFERROR(VLOOKUP(A74,'[5]SHOPP UPL SFY2018 Combined OUT'!$A:$AJ,6,FALSE),IFERROR(VLOOKUP(A74,'[5]SHOPP UPL SFY2018 Combined INP'!$A:$F,6,FALSE),VLOOKUP(A74,'[5]DRG UPL SFY18 Combined'!$A:$AX,10,FALSE)))</f>
        <v>Yes</v>
      </c>
      <c r="D74" s="51">
        <v>2</v>
      </c>
      <c r="E74" s="11">
        <v>1</v>
      </c>
      <c r="F74" s="12">
        <v>60591.91</v>
      </c>
      <c r="G74" s="13">
        <f t="shared" si="8"/>
        <v>1.4799626192620169E-3</v>
      </c>
      <c r="H74" s="12">
        <f t="shared" si="9"/>
        <v>69600</v>
      </c>
      <c r="I74" s="12"/>
      <c r="J74" s="12">
        <v>136740.21809204557</v>
      </c>
      <c r="K74" s="13">
        <f t="shared" si="10"/>
        <v>4.0976370954695805E-3</v>
      </c>
      <c r="L74" s="14">
        <f t="shared" si="11"/>
        <v>44910</v>
      </c>
    </row>
    <row r="75" spans="1:12" x14ac:dyDescent="0.2">
      <c r="A75" s="23" t="s">
        <v>113</v>
      </c>
      <c r="B75" s="51" t="s">
        <v>114</v>
      </c>
      <c r="C75" s="67" t="str">
        <f>IFERROR(VLOOKUP(A75,'[5]SHOPP UPL SFY2018 Combined OUT'!$A:$AJ,6,FALSE),IFERROR(VLOOKUP(A75,'[5]SHOPP UPL SFY2018 Combined INP'!$A:$F,6,FALSE),VLOOKUP(A75,'[5]DRG UPL SFY18 Combined'!$A:$AX,10,FALSE)))</f>
        <v>Yes</v>
      </c>
      <c r="D75" s="51">
        <v>2</v>
      </c>
      <c r="E75" s="11">
        <v>1</v>
      </c>
      <c r="F75" s="12">
        <v>141079.17000000001</v>
      </c>
      <c r="G75" s="13">
        <f t="shared" si="8"/>
        <v>3.4458708754437901E-3</v>
      </c>
      <c r="H75" s="12">
        <f t="shared" si="9"/>
        <v>162054</v>
      </c>
      <c r="I75" s="12"/>
      <c r="J75" s="12">
        <v>675622.10685441305</v>
      </c>
      <c r="K75" s="13">
        <f t="shared" si="10"/>
        <v>2.0246085944534569E-2</v>
      </c>
      <c r="L75" s="14">
        <f t="shared" si="11"/>
        <v>221896</v>
      </c>
    </row>
    <row r="76" spans="1:12" x14ac:dyDescent="0.2">
      <c r="A76" s="23" t="s">
        <v>115</v>
      </c>
      <c r="B76" s="51" t="s">
        <v>116</v>
      </c>
      <c r="C76" s="67" t="str">
        <f>IFERROR(VLOOKUP(A76,'[5]SHOPP UPL SFY2018 Combined OUT'!$A:$AJ,6,FALSE),IFERROR(VLOOKUP(A76,'[5]SHOPP UPL SFY2018 Combined INP'!$A:$F,6,FALSE),VLOOKUP(A76,'[5]DRG UPL SFY18 Combined'!$A:$AX,10,FALSE)))</f>
        <v>Yes</v>
      </c>
      <c r="D76" s="51">
        <v>2</v>
      </c>
      <c r="E76" s="11">
        <v>1</v>
      </c>
      <c r="F76" s="12">
        <v>183508.61</v>
      </c>
      <c r="G76" s="13">
        <f t="shared" si="8"/>
        <v>4.4822136010027065E-3</v>
      </c>
      <c r="H76" s="12">
        <f t="shared" si="9"/>
        <v>210792</v>
      </c>
      <c r="I76" s="12"/>
      <c r="J76" s="12">
        <v>231315.86991489734</v>
      </c>
      <c r="K76" s="13">
        <f t="shared" si="10"/>
        <v>6.9317462159966909E-3</v>
      </c>
      <c r="L76" s="14">
        <f t="shared" si="11"/>
        <v>75971</v>
      </c>
    </row>
    <row r="77" spans="1:12" ht="12" customHeight="1" x14ac:dyDescent="0.2">
      <c r="A77" s="10" t="s">
        <v>117</v>
      </c>
      <c r="B77" s="51" t="s">
        <v>118</v>
      </c>
      <c r="C77" s="67" t="str">
        <f>IFERROR(VLOOKUP(A77,'[5]SHOPP UPL SFY2018 Combined OUT'!$A:$AJ,6,FALSE),IFERROR(VLOOKUP(A77,'[5]SHOPP UPL SFY2018 Combined INP'!$A:$F,6,FALSE),VLOOKUP(A77,'[5]DRG UPL SFY18 Combined'!$A:$AX,10,FALSE)))</f>
        <v>Yes</v>
      </c>
      <c r="D77" s="51">
        <v>2</v>
      </c>
      <c r="E77" s="11">
        <v>1</v>
      </c>
      <c r="F77" s="12">
        <v>230294.42</v>
      </c>
      <c r="G77" s="13">
        <f t="shared" si="8"/>
        <v>5.6249610389345209E-3</v>
      </c>
      <c r="H77" s="12">
        <f t="shared" si="9"/>
        <v>264534</v>
      </c>
      <c r="I77" s="12"/>
      <c r="J77" s="12">
        <v>823423.5587309571</v>
      </c>
      <c r="K77" s="13">
        <f t="shared" si="10"/>
        <v>2.4675190420336338E-2</v>
      </c>
      <c r="L77" s="14">
        <f t="shared" si="11"/>
        <v>270438</v>
      </c>
    </row>
    <row r="78" spans="1:12" x14ac:dyDescent="0.2">
      <c r="A78" s="10" t="s">
        <v>119</v>
      </c>
      <c r="B78" s="51" t="s">
        <v>120</v>
      </c>
      <c r="C78" s="67" t="str">
        <f>IFERROR(VLOOKUP(A78,'[5]SHOPP UPL SFY2018 Combined OUT'!$A:$AJ,6,FALSE),IFERROR(VLOOKUP(A78,'[5]SHOPP UPL SFY2018 Combined INP'!$A:$F,6,FALSE),VLOOKUP(A78,'[5]DRG UPL SFY18 Combined'!$A:$AX,10,FALSE)))</f>
        <v>Yes</v>
      </c>
      <c r="D78" s="51">
        <v>2</v>
      </c>
      <c r="E78" s="11">
        <v>1</v>
      </c>
      <c r="F78" s="12">
        <v>3151045.71</v>
      </c>
      <c r="G78" s="13">
        <f t="shared" si="8"/>
        <v>7.6964562800313455E-2</v>
      </c>
      <c r="H78" s="12">
        <f t="shared" si="9"/>
        <v>3619529</v>
      </c>
      <c r="I78" s="12"/>
      <c r="J78" s="12">
        <v>4323227.327982611</v>
      </c>
      <c r="K78" s="13">
        <f t="shared" si="10"/>
        <v>0.12955235057007633</v>
      </c>
      <c r="L78" s="14">
        <f t="shared" si="11"/>
        <v>1419885</v>
      </c>
    </row>
    <row r="79" spans="1:12" x14ac:dyDescent="0.2">
      <c r="A79" s="10" t="s">
        <v>121</v>
      </c>
      <c r="B79" s="51" t="s">
        <v>122</v>
      </c>
      <c r="C79" s="67" t="str">
        <f>IFERROR(VLOOKUP(A79,'[5]SHOPP UPL SFY2018 Combined OUT'!$A:$AJ,6,FALSE),IFERROR(VLOOKUP(A79,'[5]SHOPP UPL SFY2018 Combined INP'!$A:$F,6,FALSE),VLOOKUP(A79,'[5]DRG UPL SFY18 Combined'!$A:$AX,10,FALSE)))</f>
        <v>Yes</v>
      </c>
      <c r="D79" s="51">
        <v>2</v>
      </c>
      <c r="E79" s="11">
        <v>1</v>
      </c>
      <c r="F79" s="12">
        <v>2262418.48</v>
      </c>
      <c r="G79" s="13">
        <f t="shared" si="8"/>
        <v>5.5259766188713817E-2</v>
      </c>
      <c r="H79" s="12">
        <f t="shared" si="9"/>
        <v>2598785</v>
      </c>
      <c r="I79" s="12"/>
      <c r="J79" s="12">
        <v>724069.99424379005</v>
      </c>
      <c r="K79" s="13">
        <f t="shared" si="10"/>
        <v>2.1697903583367137E-2</v>
      </c>
      <c r="L79" s="14">
        <f t="shared" si="11"/>
        <v>237808</v>
      </c>
    </row>
    <row r="80" spans="1:12" x14ac:dyDescent="0.2">
      <c r="A80" s="10"/>
      <c r="C80" s="67"/>
      <c r="E80" s="11"/>
      <c r="F80" s="12"/>
      <c r="G80" s="13"/>
      <c r="H80" s="12"/>
      <c r="I80" s="12"/>
      <c r="J80" s="12"/>
      <c r="K80" s="13"/>
      <c r="L80" s="14"/>
    </row>
    <row r="81" spans="1:12" x14ac:dyDescent="0.2">
      <c r="A81" s="10"/>
      <c r="E81" s="25"/>
      <c r="F81" s="26"/>
      <c r="G81" s="13"/>
      <c r="H81" s="12"/>
      <c r="I81" s="12"/>
      <c r="J81" s="12"/>
      <c r="K81" s="13"/>
      <c r="L81" s="14"/>
    </row>
    <row r="82" spans="1:12" x14ac:dyDescent="0.2">
      <c r="A82" s="10"/>
      <c r="E82" s="11"/>
      <c r="F82" s="26">
        <f>SUM(F65:F79)</f>
        <v>40941513.799999997</v>
      </c>
      <c r="G82" s="27">
        <f>SUM(G65:G81)</f>
        <v>1.0000000000000002</v>
      </c>
      <c r="H82" s="35">
        <f>SUM(H65:H80)</f>
        <v>47028513</v>
      </c>
      <c r="I82" s="12"/>
      <c r="J82" s="26">
        <f>SUM(J65:J79)</f>
        <v>33370504.733869176</v>
      </c>
      <c r="K82" s="13">
        <f>SUM(K65:K80)</f>
        <v>0.99999999999999989</v>
      </c>
      <c r="L82" s="12">
        <f>SUM(L65:L80)</f>
        <v>10959935</v>
      </c>
    </row>
    <row r="83" spans="1:12" x14ac:dyDescent="0.2">
      <c r="A83" s="10"/>
      <c r="E83" s="11"/>
      <c r="F83" s="44">
        <f>SUM(F65:F80)</f>
        <v>40941513.799999997</v>
      </c>
      <c r="G83" s="26"/>
      <c r="H83" s="26"/>
      <c r="I83" s="26"/>
      <c r="J83" s="44">
        <f>SUM(J65:J80)</f>
        <v>33370504.733869176</v>
      </c>
    </row>
    <row r="84" spans="1:12" x14ac:dyDescent="0.2">
      <c r="A84" s="10"/>
      <c r="E84" s="11"/>
      <c r="F84" s="26"/>
      <c r="G84" s="26"/>
      <c r="H84" s="26"/>
      <c r="I84" s="26"/>
      <c r="J84" s="26"/>
    </row>
    <row r="85" spans="1:12" x14ac:dyDescent="0.2">
      <c r="A85" s="10"/>
      <c r="E85" s="11"/>
      <c r="F85" s="26"/>
      <c r="G85" s="31" t="s">
        <v>123</v>
      </c>
      <c r="H85" s="33">
        <f>H1*'[5]UPL Gap Summary sfy18'!D19</f>
        <v>47028511.399773739</v>
      </c>
      <c r="I85" s="26"/>
      <c r="J85" s="2"/>
      <c r="K85" s="36" t="s">
        <v>124</v>
      </c>
      <c r="L85" s="34">
        <f>L1*'[5]UPL Gap Summary sfy18'!F19</f>
        <v>10959933.96351389</v>
      </c>
    </row>
    <row r="92" spans="1:12" x14ac:dyDescent="0.2">
      <c r="B92" s="1"/>
      <c r="C92" s="1"/>
      <c r="D92" s="1"/>
      <c r="E92" s="37"/>
      <c r="F92" s="12"/>
      <c r="G92" s="12"/>
      <c r="H92" s="12"/>
      <c r="I92" s="12"/>
      <c r="J92" s="12"/>
    </row>
    <row r="93" spans="1:12" x14ac:dyDescent="0.2">
      <c r="B93" s="1"/>
      <c r="C93" s="1"/>
      <c r="D93" s="1"/>
      <c r="E93" s="37"/>
    </row>
    <row r="94" spans="1:12" x14ac:dyDescent="0.2">
      <c r="B94" s="1"/>
      <c r="C94" s="1"/>
      <c r="D94" s="1"/>
      <c r="E94" s="37"/>
    </row>
    <row r="95" spans="1:12" x14ac:dyDescent="0.2">
      <c r="B95" s="1"/>
      <c r="C95" s="1"/>
      <c r="D95" s="1"/>
      <c r="E95" s="37"/>
    </row>
    <row r="96" spans="1:12" x14ac:dyDescent="0.2">
      <c r="B96" s="1"/>
      <c r="C96" s="1"/>
      <c r="D96" s="1"/>
      <c r="E96" s="37"/>
    </row>
    <row r="97" spans="1:12" x14ac:dyDescent="0.2">
      <c r="B97" s="1"/>
      <c r="C97" s="1"/>
      <c r="D97" s="1"/>
      <c r="E97" s="37"/>
    </row>
    <row r="98" spans="1:12" x14ac:dyDescent="0.2">
      <c r="B98" s="1"/>
      <c r="C98" s="1"/>
      <c r="D98" s="1"/>
      <c r="E98" s="37"/>
    </row>
    <row r="99" spans="1:12" x14ac:dyDescent="0.2">
      <c r="B99" s="1"/>
      <c r="C99" s="1"/>
      <c r="D99" s="1"/>
      <c r="E99" s="37"/>
    </row>
    <row r="100" spans="1:12" x14ac:dyDescent="0.2">
      <c r="B100" s="1"/>
      <c r="C100" s="1"/>
      <c r="D100" s="1"/>
      <c r="E100" s="37"/>
    </row>
    <row r="101" spans="1:12" x14ac:dyDescent="0.2">
      <c r="E101" s="37"/>
    </row>
    <row r="102" spans="1:12" x14ac:dyDescent="0.2">
      <c r="E102" s="2"/>
    </row>
    <row r="112" spans="1:12" s="3" customFormat="1" x14ac:dyDescent="0.2">
      <c r="A112" s="1"/>
      <c r="B112" s="51"/>
      <c r="C112" s="51"/>
      <c r="D112" s="51"/>
      <c r="F112" s="1"/>
      <c r="G112" s="1"/>
      <c r="H112" s="1"/>
      <c r="I112" s="1"/>
      <c r="J112" s="1"/>
      <c r="K112" s="1"/>
      <c r="L112" s="1"/>
    </row>
    <row r="113" spans="1:12" s="3" customFormat="1" x14ac:dyDescent="0.2">
      <c r="A113" s="1"/>
      <c r="B113" s="51"/>
      <c r="C113" s="51"/>
      <c r="D113" s="51"/>
      <c r="F113" s="1"/>
      <c r="G113" s="1"/>
      <c r="H113" s="1"/>
      <c r="I113" s="1"/>
      <c r="J113" s="1"/>
      <c r="K113" s="1"/>
      <c r="L113" s="1"/>
    </row>
    <row r="114" spans="1:12" s="3" customFormat="1" x14ac:dyDescent="0.2">
      <c r="A114" s="1"/>
      <c r="B114" s="51"/>
      <c r="C114" s="51"/>
      <c r="D114" s="51"/>
      <c r="F114" s="1"/>
      <c r="G114" s="1"/>
      <c r="H114" s="1"/>
      <c r="I114" s="1"/>
      <c r="J114" s="1"/>
      <c r="K114" s="1"/>
      <c r="L114" s="1"/>
    </row>
    <row r="115" spans="1:12" s="3" customFormat="1" x14ac:dyDescent="0.2">
      <c r="A115" s="1"/>
      <c r="B115" s="51"/>
      <c r="C115" s="51"/>
      <c r="D115" s="51"/>
      <c r="F115" s="1"/>
      <c r="G115" s="1"/>
      <c r="H115" s="1"/>
      <c r="I115" s="1"/>
      <c r="J115" s="1"/>
      <c r="K115" s="1"/>
      <c r="L115" s="1"/>
    </row>
    <row r="116" spans="1:12" s="3" customFormat="1" x14ac:dyDescent="0.2">
      <c r="A116" s="1"/>
      <c r="B116" s="51"/>
      <c r="C116" s="51"/>
      <c r="D116" s="51"/>
      <c r="F116" s="1"/>
      <c r="G116" s="1"/>
      <c r="H116" s="1"/>
      <c r="I116" s="1"/>
      <c r="J116" s="1"/>
      <c r="K116" s="1"/>
      <c r="L116" s="1"/>
    </row>
    <row r="117" spans="1:12" s="3" customFormat="1" x14ac:dyDescent="0.2">
      <c r="A117" s="1"/>
      <c r="B117" s="51"/>
      <c r="C117" s="51"/>
      <c r="D117" s="51"/>
      <c r="F117" s="1"/>
      <c r="G117" s="1"/>
      <c r="H117" s="1"/>
      <c r="I117" s="1"/>
      <c r="J117" s="1"/>
      <c r="K117" s="1"/>
      <c r="L117" s="1"/>
    </row>
    <row r="118" spans="1:12" s="3" customFormat="1" x14ac:dyDescent="0.2">
      <c r="A118" s="1"/>
      <c r="B118" s="51"/>
      <c r="C118" s="51"/>
      <c r="D118" s="51"/>
      <c r="F118" s="1"/>
      <c r="G118" s="1"/>
      <c r="H118" s="1"/>
      <c r="I118" s="1"/>
      <c r="J118" s="1"/>
      <c r="K118" s="1"/>
      <c r="L118" s="1"/>
    </row>
    <row r="119" spans="1:12" s="3" customFormat="1" x14ac:dyDescent="0.2">
      <c r="A119" s="1"/>
      <c r="B119" s="51"/>
      <c r="C119" s="51"/>
      <c r="D119" s="51"/>
      <c r="F119" s="1"/>
      <c r="G119" s="1"/>
      <c r="H119" s="1"/>
      <c r="I119" s="1"/>
      <c r="J119" s="1"/>
      <c r="K119" s="1"/>
      <c r="L119" s="1"/>
    </row>
    <row r="120" spans="1:12" s="3" customFormat="1" x14ac:dyDescent="0.2">
      <c r="A120" s="1"/>
      <c r="B120" s="51"/>
      <c r="C120" s="51"/>
      <c r="D120" s="51"/>
      <c r="F120" s="1"/>
      <c r="G120" s="1"/>
      <c r="H120" s="1"/>
      <c r="I120" s="1"/>
      <c r="J120" s="1"/>
      <c r="K120" s="1"/>
      <c r="L120" s="1"/>
    </row>
    <row r="121" spans="1:12" s="3" customFormat="1" x14ac:dyDescent="0.2">
      <c r="A121" s="1"/>
      <c r="B121" s="51"/>
      <c r="C121" s="51"/>
      <c r="D121" s="51"/>
      <c r="F121" s="1"/>
      <c r="G121" s="1"/>
      <c r="H121" s="1"/>
      <c r="I121" s="1"/>
      <c r="J121" s="1"/>
      <c r="K121" s="1"/>
      <c r="L121" s="1"/>
    </row>
    <row r="122" spans="1:12" s="3" customFormat="1" x14ac:dyDescent="0.2">
      <c r="A122" s="1"/>
      <c r="B122" s="51"/>
      <c r="C122" s="51"/>
      <c r="D122" s="51"/>
      <c r="F122" s="1"/>
      <c r="G122" s="1"/>
      <c r="H122" s="1"/>
      <c r="I122" s="1"/>
      <c r="J122" s="1"/>
      <c r="K122" s="1"/>
      <c r="L122" s="1"/>
    </row>
    <row r="123" spans="1:12" s="3" customFormat="1" x14ac:dyDescent="0.2">
      <c r="A123" s="1"/>
      <c r="B123" s="51"/>
      <c r="C123" s="51"/>
      <c r="D123" s="51"/>
      <c r="F123" s="1"/>
      <c r="G123" s="1"/>
      <c r="H123" s="1"/>
      <c r="I123" s="1"/>
      <c r="J123" s="1"/>
      <c r="K123" s="1"/>
      <c r="L123" s="1"/>
    </row>
    <row r="124" spans="1:12" s="3" customFormat="1" x14ac:dyDescent="0.2">
      <c r="A124" s="1"/>
      <c r="B124" s="51"/>
      <c r="C124" s="51"/>
      <c r="D124" s="51"/>
      <c r="F124" s="1"/>
      <c r="G124" s="1"/>
      <c r="H124" s="1"/>
      <c r="I124" s="1"/>
      <c r="J124" s="1"/>
      <c r="K124" s="1"/>
      <c r="L124" s="1"/>
    </row>
    <row r="125" spans="1:12" s="3" customFormat="1" x14ac:dyDescent="0.2">
      <c r="A125" s="1"/>
      <c r="B125" s="51"/>
      <c r="C125" s="51"/>
      <c r="D125" s="51"/>
      <c r="F125" s="1"/>
      <c r="G125" s="1"/>
      <c r="H125" s="1"/>
      <c r="I125" s="1"/>
      <c r="J125" s="1"/>
      <c r="K125" s="1"/>
      <c r="L125" s="1"/>
    </row>
    <row r="126" spans="1:12" s="3" customFormat="1" x14ac:dyDescent="0.2">
      <c r="A126" s="1"/>
      <c r="B126" s="51"/>
      <c r="C126" s="51"/>
      <c r="D126" s="51"/>
      <c r="F126" s="1"/>
      <c r="G126" s="1"/>
      <c r="H126" s="1"/>
      <c r="I126" s="1"/>
      <c r="J126" s="1"/>
      <c r="K126" s="1"/>
      <c r="L126" s="1"/>
    </row>
    <row r="127" spans="1:12" s="3" customFormat="1" x14ac:dyDescent="0.2">
      <c r="A127" s="1"/>
      <c r="B127" s="51"/>
      <c r="C127" s="51"/>
      <c r="D127" s="51"/>
      <c r="F127" s="1"/>
      <c r="G127" s="1"/>
      <c r="H127" s="1"/>
      <c r="I127" s="1"/>
      <c r="J127" s="1"/>
      <c r="K127" s="1"/>
      <c r="L127" s="1"/>
    </row>
    <row r="128" spans="1:12" s="3" customFormat="1" x14ac:dyDescent="0.2">
      <c r="A128" s="1"/>
      <c r="B128" s="51"/>
      <c r="C128" s="51"/>
      <c r="D128" s="51"/>
      <c r="F128" s="1"/>
      <c r="G128" s="1"/>
      <c r="H128" s="1"/>
      <c r="I128" s="1"/>
      <c r="J128" s="1"/>
      <c r="K128" s="1"/>
      <c r="L128" s="1"/>
    </row>
    <row r="129" spans="1:12" s="3" customFormat="1" x14ac:dyDescent="0.2">
      <c r="A129" s="1"/>
      <c r="B129" s="51"/>
      <c r="C129" s="51"/>
      <c r="D129" s="51"/>
      <c r="F129" s="1"/>
      <c r="G129" s="1"/>
      <c r="H129" s="1"/>
      <c r="I129" s="1"/>
      <c r="J129" s="1"/>
      <c r="K129" s="1"/>
      <c r="L129" s="1"/>
    </row>
    <row r="130" spans="1:12" s="3" customFormat="1" x14ac:dyDescent="0.2">
      <c r="A130" s="1"/>
      <c r="B130" s="51"/>
      <c r="C130" s="51"/>
      <c r="D130" s="51"/>
      <c r="F130" s="1"/>
      <c r="G130" s="1"/>
      <c r="H130" s="1"/>
      <c r="I130" s="1"/>
      <c r="J130" s="1"/>
      <c r="K130" s="1"/>
      <c r="L130" s="1"/>
    </row>
    <row r="131" spans="1:12" s="3" customFormat="1" x14ac:dyDescent="0.2">
      <c r="A131" s="1"/>
      <c r="B131" s="51"/>
      <c r="C131" s="51"/>
      <c r="D131" s="51"/>
      <c r="F131" s="1"/>
      <c r="G131" s="1"/>
      <c r="H131" s="1"/>
      <c r="I131" s="1"/>
      <c r="J131" s="1"/>
      <c r="K131" s="1"/>
      <c r="L131" s="1"/>
    </row>
    <row r="132" spans="1:12" s="3" customFormat="1" x14ac:dyDescent="0.2">
      <c r="A132" s="1"/>
      <c r="B132" s="51"/>
      <c r="C132" s="51"/>
      <c r="D132" s="51"/>
      <c r="F132" s="1"/>
      <c r="G132" s="1"/>
      <c r="H132" s="1"/>
      <c r="I132" s="1"/>
      <c r="J132" s="1"/>
      <c r="K132" s="1"/>
      <c r="L132" s="1"/>
    </row>
    <row r="133" spans="1:12" s="3" customFormat="1" x14ac:dyDescent="0.2">
      <c r="A133" s="1"/>
      <c r="B133" s="51"/>
      <c r="C133" s="51"/>
      <c r="D133" s="51"/>
      <c r="F133" s="1"/>
      <c r="G133" s="1"/>
      <c r="H133" s="1"/>
      <c r="I133" s="1"/>
      <c r="J133" s="1"/>
      <c r="K133" s="1"/>
      <c r="L133" s="1"/>
    </row>
    <row r="134" spans="1:12" s="3" customFormat="1" x14ac:dyDescent="0.2">
      <c r="A134" s="1"/>
      <c r="B134" s="51"/>
      <c r="C134" s="51"/>
      <c r="D134" s="51"/>
      <c r="F134" s="1"/>
      <c r="G134" s="1"/>
      <c r="H134" s="1"/>
      <c r="I134" s="1"/>
      <c r="J134" s="1"/>
      <c r="K134" s="1"/>
      <c r="L134" s="1"/>
    </row>
    <row r="135" spans="1:12" s="3" customFormat="1" x14ac:dyDescent="0.2">
      <c r="A135" s="1"/>
      <c r="B135" s="51"/>
      <c r="C135" s="51"/>
      <c r="D135" s="51"/>
      <c r="F135" s="1"/>
      <c r="G135" s="1"/>
      <c r="H135" s="1"/>
      <c r="I135" s="1"/>
      <c r="J135" s="1"/>
      <c r="K135" s="1"/>
      <c r="L135" s="1"/>
    </row>
    <row r="136" spans="1:12" s="3" customFormat="1" x14ac:dyDescent="0.2">
      <c r="A136" s="1"/>
      <c r="B136" s="51"/>
      <c r="C136" s="51"/>
      <c r="D136" s="51"/>
      <c r="F136" s="1"/>
      <c r="G136" s="1"/>
      <c r="H136" s="1"/>
      <c r="I136" s="1"/>
      <c r="J136" s="1"/>
      <c r="K136" s="1"/>
      <c r="L136" s="1"/>
    </row>
    <row r="137" spans="1:12" s="3" customFormat="1" x14ac:dyDescent="0.2">
      <c r="A137" s="1"/>
      <c r="B137" s="51"/>
      <c r="C137" s="51"/>
      <c r="D137" s="51"/>
      <c r="F137" s="1"/>
      <c r="G137" s="1"/>
      <c r="H137" s="1"/>
      <c r="I137" s="1"/>
      <c r="J137" s="1"/>
      <c r="K137" s="1"/>
      <c r="L137" s="1"/>
    </row>
    <row r="138" spans="1:12" s="3" customFormat="1" x14ac:dyDescent="0.2">
      <c r="A138" s="1"/>
      <c r="B138" s="51"/>
      <c r="C138" s="51"/>
      <c r="D138" s="51"/>
      <c r="F138" s="1"/>
      <c r="G138" s="1"/>
      <c r="H138" s="1"/>
      <c r="I138" s="1"/>
      <c r="J138" s="1"/>
      <c r="K138" s="1"/>
      <c r="L138" s="1"/>
    </row>
    <row r="139" spans="1:12" s="3" customFormat="1" x14ac:dyDescent="0.2">
      <c r="A139" s="1"/>
      <c r="B139" s="51"/>
      <c r="C139" s="51"/>
      <c r="D139" s="51"/>
      <c r="F139" s="1"/>
      <c r="G139" s="1"/>
      <c r="H139" s="1"/>
      <c r="I139" s="1"/>
      <c r="J139" s="1"/>
      <c r="K139" s="1"/>
      <c r="L139" s="1"/>
    </row>
    <row r="140" spans="1:12" s="3" customFormat="1" x14ac:dyDescent="0.2">
      <c r="A140" s="1"/>
      <c r="B140" s="51"/>
      <c r="C140" s="51"/>
      <c r="D140" s="51"/>
      <c r="F140" s="1"/>
      <c r="G140" s="1"/>
      <c r="H140" s="1"/>
      <c r="I140" s="1"/>
      <c r="J140" s="1"/>
      <c r="K140" s="1"/>
      <c r="L140" s="1"/>
    </row>
    <row r="141" spans="1:12" s="3" customFormat="1" x14ac:dyDescent="0.2">
      <c r="A141" s="1"/>
      <c r="B141" s="51"/>
      <c r="C141" s="51"/>
      <c r="D141" s="51"/>
      <c r="F141" s="1"/>
      <c r="G141" s="1"/>
      <c r="H141" s="1"/>
      <c r="I141" s="1"/>
      <c r="J141" s="1"/>
      <c r="K141" s="1"/>
      <c r="L141" s="1"/>
    </row>
    <row r="142" spans="1:12" s="3" customFormat="1" x14ac:dyDescent="0.2">
      <c r="A142" s="1"/>
      <c r="B142" s="51"/>
      <c r="C142" s="51"/>
      <c r="D142" s="51"/>
      <c r="F142" s="1"/>
      <c r="G142" s="1"/>
      <c r="H142" s="1"/>
      <c r="I142" s="1"/>
      <c r="J142" s="1"/>
      <c r="K142" s="1"/>
      <c r="L142" s="1"/>
    </row>
    <row r="143" spans="1:12" s="3" customFormat="1" x14ac:dyDescent="0.2">
      <c r="A143" s="1"/>
      <c r="B143" s="51"/>
      <c r="C143" s="51"/>
      <c r="D143" s="51"/>
      <c r="F143" s="1"/>
      <c r="G143" s="1"/>
      <c r="H143" s="1"/>
      <c r="I143" s="1"/>
      <c r="J143" s="1"/>
      <c r="K143" s="1"/>
      <c r="L143" s="1"/>
    </row>
    <row r="144" spans="1:12" s="3" customFormat="1" x14ac:dyDescent="0.2">
      <c r="A144" s="1"/>
      <c r="B144" s="51"/>
      <c r="C144" s="51"/>
      <c r="D144" s="51"/>
      <c r="F144" s="1"/>
      <c r="G144" s="1"/>
      <c r="H144" s="1"/>
      <c r="I144" s="1"/>
      <c r="J144" s="1"/>
      <c r="K144" s="1"/>
      <c r="L144" s="1"/>
    </row>
    <row r="145" spans="1:12" s="3" customFormat="1" x14ac:dyDescent="0.2">
      <c r="A145" s="1"/>
      <c r="B145" s="51"/>
      <c r="C145" s="51"/>
      <c r="D145" s="51"/>
      <c r="F145" s="1"/>
      <c r="G145" s="1"/>
      <c r="H145" s="1"/>
      <c r="I145" s="1"/>
      <c r="J145" s="1"/>
      <c r="K145" s="1"/>
      <c r="L145" s="1"/>
    </row>
    <row r="146" spans="1:12" s="3" customFormat="1" x14ac:dyDescent="0.2">
      <c r="A146" s="1"/>
      <c r="B146" s="51"/>
      <c r="C146" s="51"/>
      <c r="D146" s="51"/>
      <c r="F146" s="1"/>
      <c r="G146" s="1"/>
      <c r="H146" s="1"/>
      <c r="I146" s="1"/>
      <c r="J146" s="1"/>
      <c r="K146" s="1"/>
      <c r="L146" s="1"/>
    </row>
    <row r="147" spans="1:12" s="3" customFormat="1" x14ac:dyDescent="0.2">
      <c r="A147" s="1"/>
      <c r="B147" s="51"/>
      <c r="C147" s="51"/>
      <c r="D147" s="51"/>
      <c r="F147" s="1"/>
      <c r="G147" s="1"/>
      <c r="H147" s="1"/>
      <c r="I147" s="1"/>
      <c r="J147" s="1"/>
      <c r="K147" s="1"/>
      <c r="L147" s="1"/>
    </row>
    <row r="148" spans="1:12" s="3" customFormat="1" x14ac:dyDescent="0.2">
      <c r="A148" s="1"/>
      <c r="B148" s="51"/>
      <c r="C148" s="51"/>
      <c r="D148" s="51"/>
      <c r="F148" s="1"/>
      <c r="G148" s="1"/>
      <c r="H148" s="1"/>
      <c r="I148" s="1"/>
      <c r="J148" s="1"/>
      <c r="K148" s="1"/>
      <c r="L148" s="1"/>
    </row>
    <row r="149" spans="1:12" s="3" customFormat="1" x14ac:dyDescent="0.2">
      <c r="A149" s="1"/>
      <c r="B149" s="51"/>
      <c r="C149" s="51"/>
      <c r="D149" s="51"/>
      <c r="F149" s="1"/>
      <c r="G149" s="1"/>
      <c r="H149" s="1"/>
      <c r="I149" s="1"/>
      <c r="J149" s="1"/>
      <c r="K149" s="1"/>
      <c r="L149" s="1"/>
    </row>
    <row r="150" spans="1:12" s="3" customFormat="1" x14ac:dyDescent="0.2">
      <c r="A150" s="1"/>
      <c r="B150" s="51"/>
      <c r="C150" s="51"/>
      <c r="D150" s="51"/>
      <c r="F150" s="1"/>
      <c r="G150" s="1"/>
      <c r="H150" s="1"/>
      <c r="I150" s="1"/>
      <c r="J150" s="1"/>
      <c r="K150" s="1"/>
      <c r="L150" s="1"/>
    </row>
    <row r="151" spans="1:12" s="3" customFormat="1" x14ac:dyDescent="0.2">
      <c r="A151" s="1"/>
      <c r="B151" s="51"/>
      <c r="C151" s="51"/>
      <c r="D151" s="51"/>
      <c r="F151" s="1"/>
      <c r="G151" s="1"/>
      <c r="H151" s="1"/>
      <c r="I151" s="1"/>
      <c r="J151" s="1"/>
      <c r="K151" s="1"/>
      <c r="L151" s="1"/>
    </row>
    <row r="152" spans="1:12" s="3" customFormat="1" x14ac:dyDescent="0.2">
      <c r="A152" s="1"/>
      <c r="B152" s="51"/>
      <c r="C152" s="51"/>
      <c r="D152" s="51"/>
      <c r="F152" s="1"/>
      <c r="G152" s="1"/>
      <c r="H152" s="1"/>
      <c r="I152" s="1"/>
      <c r="J152" s="1"/>
      <c r="K152" s="1"/>
      <c r="L152" s="1"/>
    </row>
    <row r="153" spans="1:12" s="3" customFormat="1" x14ac:dyDescent="0.2">
      <c r="A153" s="1"/>
      <c r="B153" s="51"/>
      <c r="C153" s="51"/>
      <c r="D153" s="51"/>
      <c r="F153" s="1"/>
      <c r="G153" s="1"/>
      <c r="H153" s="1"/>
      <c r="I153" s="1"/>
      <c r="J153" s="1"/>
      <c r="K153" s="1"/>
      <c r="L153" s="1"/>
    </row>
    <row r="154" spans="1:12" s="3" customFormat="1" x14ac:dyDescent="0.2">
      <c r="A154" s="1"/>
      <c r="B154" s="51"/>
      <c r="C154" s="51"/>
      <c r="D154" s="51"/>
      <c r="F154" s="1"/>
      <c r="G154" s="1"/>
      <c r="H154" s="1"/>
      <c r="I154" s="1"/>
      <c r="J154" s="1"/>
      <c r="K154" s="1"/>
      <c r="L154" s="1"/>
    </row>
    <row r="155" spans="1:12" s="3" customFormat="1" x14ac:dyDescent="0.2">
      <c r="A155" s="1"/>
      <c r="B155" s="51"/>
      <c r="C155" s="51"/>
      <c r="D155" s="51"/>
      <c r="F155" s="1"/>
      <c r="G155" s="1"/>
      <c r="H155" s="1"/>
      <c r="I155" s="1"/>
      <c r="J155" s="1"/>
      <c r="K155" s="1"/>
      <c r="L155" s="1"/>
    </row>
    <row r="156" spans="1:12" s="3" customFormat="1" x14ac:dyDescent="0.2">
      <c r="A156" s="1"/>
      <c r="B156" s="51"/>
      <c r="C156" s="51"/>
      <c r="D156" s="51"/>
      <c r="F156" s="1"/>
      <c r="G156" s="1"/>
      <c r="H156" s="1"/>
      <c r="I156" s="1"/>
      <c r="J156" s="1"/>
      <c r="K156" s="1"/>
      <c r="L156" s="1"/>
    </row>
    <row r="157" spans="1:12" s="3" customFormat="1" x14ac:dyDescent="0.2">
      <c r="A157" s="1"/>
      <c r="B157" s="51"/>
      <c r="C157" s="51"/>
      <c r="D157" s="51"/>
      <c r="F157" s="1"/>
      <c r="G157" s="1"/>
      <c r="H157" s="1"/>
      <c r="I157" s="1"/>
      <c r="J157" s="1"/>
      <c r="K157" s="1"/>
      <c r="L157" s="1"/>
    </row>
    <row r="158" spans="1:12" s="3" customFormat="1" x14ac:dyDescent="0.2">
      <c r="A158" s="1"/>
      <c r="B158" s="51"/>
      <c r="C158" s="51"/>
      <c r="D158" s="51"/>
      <c r="F158" s="1"/>
      <c r="G158" s="1"/>
      <c r="H158" s="1"/>
      <c r="I158" s="1"/>
      <c r="J158" s="1"/>
      <c r="K158" s="1"/>
      <c r="L158" s="1"/>
    </row>
    <row r="159" spans="1:12" s="3" customFormat="1" x14ac:dyDescent="0.2">
      <c r="A159" s="1"/>
      <c r="B159" s="51"/>
      <c r="C159" s="51"/>
      <c r="D159" s="51"/>
      <c r="F159" s="1"/>
      <c r="G159" s="1"/>
      <c r="H159" s="1"/>
      <c r="I159" s="1"/>
      <c r="J159" s="1"/>
      <c r="K159" s="1"/>
      <c r="L159" s="1"/>
    </row>
    <row r="160" spans="1:12" s="3" customFormat="1" x14ac:dyDescent="0.2">
      <c r="A160" s="1"/>
      <c r="B160" s="51"/>
      <c r="C160" s="51"/>
      <c r="D160" s="51"/>
      <c r="F160" s="1"/>
      <c r="G160" s="1"/>
      <c r="H160" s="1"/>
      <c r="I160" s="1"/>
      <c r="J160" s="1"/>
      <c r="K160" s="1"/>
      <c r="L160" s="1"/>
    </row>
    <row r="161" spans="1:12" s="3" customFormat="1" x14ac:dyDescent="0.2">
      <c r="A161" s="1"/>
      <c r="B161" s="51"/>
      <c r="C161" s="51"/>
      <c r="D161" s="51"/>
      <c r="F161" s="1"/>
      <c r="G161" s="1"/>
      <c r="H161" s="1"/>
      <c r="I161" s="1"/>
      <c r="J161" s="1"/>
      <c r="K161" s="1"/>
      <c r="L161" s="1"/>
    </row>
    <row r="162" spans="1:12" s="3" customFormat="1" x14ac:dyDescent="0.2">
      <c r="A162" s="1"/>
      <c r="B162" s="51"/>
      <c r="C162" s="51"/>
      <c r="D162" s="51"/>
      <c r="F162" s="1"/>
      <c r="G162" s="1"/>
      <c r="H162" s="1"/>
      <c r="I162" s="1"/>
      <c r="J162" s="1"/>
      <c r="K162" s="1"/>
      <c r="L162" s="1"/>
    </row>
    <row r="163" spans="1:12" s="3" customFormat="1" x14ac:dyDescent="0.2">
      <c r="A163" s="1"/>
      <c r="B163" s="51"/>
      <c r="C163" s="51"/>
      <c r="D163" s="51"/>
      <c r="F163" s="1"/>
      <c r="G163" s="1"/>
      <c r="H163" s="1"/>
      <c r="I163" s="1"/>
      <c r="J163" s="1"/>
      <c r="K163" s="1"/>
      <c r="L163" s="1"/>
    </row>
    <row r="164" spans="1:12" s="3" customFormat="1" x14ac:dyDescent="0.2">
      <c r="A164" s="1"/>
      <c r="B164" s="51"/>
      <c r="C164" s="51"/>
      <c r="D164" s="51"/>
      <c r="F164" s="1"/>
      <c r="G164" s="1"/>
      <c r="H164" s="1"/>
      <c r="I164" s="1"/>
      <c r="J164" s="1"/>
      <c r="K164" s="1"/>
      <c r="L164" s="1"/>
    </row>
    <row r="165" spans="1:12" s="3" customFormat="1" x14ac:dyDescent="0.2">
      <c r="A165" s="1"/>
      <c r="B165" s="51"/>
      <c r="C165" s="51"/>
      <c r="D165" s="51"/>
      <c r="F165" s="1"/>
      <c r="G165" s="1"/>
      <c r="H165" s="1"/>
      <c r="I165" s="1"/>
      <c r="J165" s="1"/>
      <c r="K165" s="1"/>
      <c r="L165" s="1"/>
    </row>
    <row r="166" spans="1:12" s="3" customFormat="1" x14ac:dyDescent="0.2">
      <c r="A166" s="1"/>
      <c r="B166" s="51"/>
      <c r="C166" s="51"/>
      <c r="D166" s="51"/>
      <c r="F166" s="1"/>
      <c r="G166" s="1"/>
      <c r="H166" s="1"/>
      <c r="I166" s="1"/>
      <c r="J166" s="1"/>
      <c r="K166" s="1"/>
      <c r="L166" s="1"/>
    </row>
    <row r="167" spans="1:12" s="3" customFormat="1" x14ac:dyDescent="0.2">
      <c r="A167" s="1"/>
      <c r="B167" s="51"/>
      <c r="C167" s="51"/>
      <c r="D167" s="51"/>
      <c r="F167" s="1"/>
      <c r="G167" s="1"/>
      <c r="H167" s="1"/>
      <c r="I167" s="1"/>
      <c r="J167" s="1"/>
      <c r="K167" s="1"/>
      <c r="L167" s="1"/>
    </row>
    <row r="168" spans="1:12" s="3" customFormat="1" x14ac:dyDescent="0.2">
      <c r="A168" s="1"/>
      <c r="B168" s="51"/>
      <c r="C168" s="51"/>
      <c r="D168" s="51"/>
      <c r="F168" s="1"/>
      <c r="G168" s="1"/>
      <c r="H168" s="1"/>
      <c r="I168" s="1"/>
      <c r="J168" s="1"/>
      <c r="K168" s="1"/>
      <c r="L168" s="1"/>
    </row>
    <row r="169" spans="1:12" s="3" customFormat="1" x14ac:dyDescent="0.2">
      <c r="A169" s="1"/>
      <c r="B169" s="51"/>
      <c r="C169" s="51"/>
      <c r="D169" s="51"/>
      <c r="F169" s="1"/>
      <c r="G169" s="1"/>
      <c r="H169" s="1"/>
      <c r="I169" s="1"/>
      <c r="J169" s="1"/>
      <c r="K169" s="1"/>
      <c r="L169" s="1"/>
    </row>
    <row r="170" spans="1:12" s="3" customFormat="1" x14ac:dyDescent="0.2">
      <c r="A170" s="1"/>
      <c r="B170" s="51"/>
      <c r="C170" s="51"/>
      <c r="D170" s="51"/>
      <c r="F170" s="1"/>
      <c r="G170" s="1"/>
      <c r="H170" s="1"/>
      <c r="I170" s="1"/>
      <c r="J170" s="1"/>
      <c r="K170" s="1"/>
      <c r="L170" s="1"/>
    </row>
    <row r="171" spans="1:12" s="3" customFormat="1" x14ac:dyDescent="0.2">
      <c r="A171" s="1"/>
      <c r="B171" s="51"/>
      <c r="C171" s="51"/>
      <c r="D171" s="51"/>
      <c r="F171" s="1"/>
      <c r="G171" s="1"/>
      <c r="H171" s="1"/>
      <c r="I171" s="1"/>
      <c r="J171" s="1"/>
      <c r="K171" s="1"/>
      <c r="L171" s="1"/>
    </row>
    <row r="172" spans="1:12" s="3" customFormat="1" x14ac:dyDescent="0.2">
      <c r="A172" s="1"/>
      <c r="B172" s="51"/>
      <c r="C172" s="51"/>
      <c r="D172" s="51"/>
      <c r="F172" s="1"/>
      <c r="G172" s="1"/>
      <c r="H172" s="1"/>
      <c r="I172" s="1"/>
      <c r="J172" s="1"/>
      <c r="K172" s="1"/>
      <c r="L172" s="1"/>
    </row>
    <row r="173" spans="1:12" s="3" customFormat="1" x14ac:dyDescent="0.2">
      <c r="A173" s="1"/>
      <c r="B173" s="51"/>
      <c r="C173" s="51"/>
      <c r="D173" s="51"/>
      <c r="F173" s="1"/>
      <c r="G173" s="1"/>
      <c r="H173" s="1"/>
      <c r="I173" s="1"/>
      <c r="J173" s="1"/>
      <c r="K173" s="1"/>
      <c r="L173" s="1"/>
    </row>
    <row r="174" spans="1:12" s="3" customFormat="1" x14ac:dyDescent="0.2">
      <c r="A174" s="1"/>
      <c r="B174" s="51"/>
      <c r="C174" s="51"/>
      <c r="D174" s="51"/>
      <c r="F174" s="1"/>
      <c r="G174" s="1"/>
      <c r="H174" s="1"/>
      <c r="I174" s="1"/>
      <c r="J174" s="1"/>
      <c r="K174" s="1"/>
      <c r="L174" s="1"/>
    </row>
    <row r="175" spans="1:12" s="3" customFormat="1" x14ac:dyDescent="0.2">
      <c r="A175" s="1"/>
      <c r="B175" s="51"/>
      <c r="C175" s="51"/>
      <c r="D175" s="51"/>
      <c r="F175" s="1"/>
      <c r="G175" s="1"/>
      <c r="H175" s="1"/>
      <c r="I175" s="1"/>
      <c r="J175" s="1"/>
      <c r="K175" s="1"/>
      <c r="L175" s="1"/>
    </row>
    <row r="176" spans="1:12" s="3" customFormat="1" x14ac:dyDescent="0.2">
      <c r="A176" s="1"/>
      <c r="B176" s="51"/>
      <c r="C176" s="51"/>
      <c r="D176" s="51"/>
      <c r="F176" s="1"/>
      <c r="G176" s="1"/>
      <c r="H176" s="1"/>
      <c r="I176" s="1"/>
      <c r="J176" s="1"/>
      <c r="K176" s="1"/>
      <c r="L176" s="1"/>
    </row>
    <row r="177" spans="1:12" s="3" customFormat="1" x14ac:dyDescent="0.2">
      <c r="A177" s="1"/>
      <c r="B177" s="51"/>
      <c r="C177" s="51"/>
      <c r="D177" s="51"/>
      <c r="F177" s="1"/>
      <c r="G177" s="1"/>
      <c r="H177" s="1"/>
      <c r="I177" s="1"/>
      <c r="J177" s="1"/>
      <c r="K177" s="1"/>
      <c r="L177" s="1"/>
    </row>
    <row r="178" spans="1:12" s="3" customFormat="1" x14ac:dyDescent="0.2">
      <c r="A178" s="1"/>
      <c r="B178" s="51"/>
      <c r="C178" s="51"/>
      <c r="D178" s="51"/>
      <c r="F178" s="1"/>
      <c r="G178" s="1"/>
      <c r="H178" s="1"/>
      <c r="I178" s="1"/>
      <c r="J178" s="1"/>
      <c r="K178" s="1"/>
      <c r="L178" s="1"/>
    </row>
    <row r="179" spans="1:12" s="3" customFormat="1" x14ac:dyDescent="0.2">
      <c r="A179" s="1"/>
      <c r="B179" s="51"/>
      <c r="C179" s="51"/>
      <c r="D179" s="51"/>
      <c r="F179" s="1"/>
      <c r="G179" s="1"/>
      <c r="H179" s="1"/>
      <c r="I179" s="1"/>
      <c r="J179" s="1"/>
      <c r="K179" s="1"/>
      <c r="L179" s="1"/>
    </row>
    <row r="180" spans="1:12" s="3" customFormat="1" x14ac:dyDescent="0.2">
      <c r="A180" s="1"/>
      <c r="B180" s="51"/>
      <c r="C180" s="51"/>
      <c r="D180" s="51"/>
      <c r="F180" s="1"/>
      <c r="G180" s="1"/>
      <c r="H180" s="1"/>
      <c r="I180" s="1"/>
      <c r="J180" s="1"/>
      <c r="K180" s="1"/>
      <c r="L180" s="1"/>
    </row>
    <row r="181" spans="1:12" s="3" customFormat="1" x14ac:dyDescent="0.2">
      <c r="A181" s="1"/>
      <c r="B181" s="51"/>
      <c r="C181" s="51"/>
      <c r="D181" s="51"/>
      <c r="F181" s="1"/>
      <c r="G181" s="1"/>
      <c r="H181" s="1"/>
      <c r="I181" s="1"/>
      <c r="J181" s="1"/>
      <c r="K181" s="1"/>
      <c r="L181" s="1"/>
    </row>
    <row r="182" spans="1:12" s="3" customFormat="1" x14ac:dyDescent="0.2">
      <c r="A182" s="1"/>
      <c r="B182" s="51"/>
      <c r="C182" s="51"/>
      <c r="D182" s="51"/>
      <c r="F182" s="1"/>
      <c r="G182" s="1"/>
      <c r="H182" s="1"/>
      <c r="I182" s="1"/>
      <c r="J182" s="1"/>
      <c r="K182" s="1"/>
      <c r="L182" s="1"/>
    </row>
    <row r="183" spans="1:12" s="3" customFormat="1" x14ac:dyDescent="0.2">
      <c r="A183" s="1"/>
      <c r="B183" s="51"/>
      <c r="C183" s="51"/>
      <c r="D183" s="51"/>
      <c r="F183" s="1"/>
      <c r="G183" s="1"/>
      <c r="H183" s="1"/>
      <c r="I183" s="1"/>
      <c r="J183" s="1"/>
      <c r="K183" s="1"/>
      <c r="L183" s="1"/>
    </row>
    <row r="184" spans="1:12" s="3" customFormat="1" x14ac:dyDescent="0.2">
      <c r="A184" s="1"/>
      <c r="B184" s="51"/>
      <c r="C184" s="51"/>
      <c r="D184" s="51"/>
      <c r="F184" s="1"/>
      <c r="G184" s="1"/>
      <c r="H184" s="1"/>
      <c r="I184" s="1"/>
      <c r="J184" s="1"/>
      <c r="K184" s="1"/>
      <c r="L184" s="1"/>
    </row>
    <row r="185" spans="1:12" s="3" customFormat="1" x14ac:dyDescent="0.2">
      <c r="A185" s="1"/>
      <c r="B185" s="51"/>
      <c r="C185" s="51"/>
      <c r="D185" s="51"/>
      <c r="F185" s="1"/>
      <c r="G185" s="1"/>
      <c r="H185" s="1"/>
      <c r="I185" s="1"/>
      <c r="J185" s="1"/>
      <c r="K185" s="1"/>
      <c r="L185" s="1"/>
    </row>
    <row r="186" spans="1:12" s="3" customFormat="1" x14ac:dyDescent="0.2">
      <c r="A186" s="1"/>
      <c r="B186" s="51"/>
      <c r="C186" s="51"/>
      <c r="D186" s="51"/>
      <c r="F186" s="1"/>
      <c r="G186" s="1"/>
      <c r="H186" s="1"/>
      <c r="I186" s="1"/>
      <c r="J186" s="1"/>
      <c r="K186" s="1"/>
      <c r="L186" s="1"/>
    </row>
    <row r="187" spans="1:12" s="3" customFormat="1" x14ac:dyDescent="0.2">
      <c r="A187" s="1"/>
      <c r="B187" s="51"/>
      <c r="C187" s="51"/>
      <c r="D187" s="51"/>
      <c r="F187" s="1"/>
      <c r="G187" s="1"/>
      <c r="H187" s="1"/>
      <c r="I187" s="1"/>
      <c r="J187" s="1"/>
      <c r="K187" s="1"/>
      <c r="L187" s="1"/>
    </row>
    <row r="188" spans="1:12" s="3" customFormat="1" x14ac:dyDescent="0.2">
      <c r="A188" s="1"/>
      <c r="B188" s="51"/>
      <c r="C188" s="51"/>
      <c r="D188" s="51"/>
      <c r="F188" s="1"/>
      <c r="G188" s="1"/>
      <c r="H188" s="1"/>
      <c r="I188" s="1"/>
      <c r="J188" s="1"/>
      <c r="K188" s="1"/>
      <c r="L188" s="1"/>
    </row>
    <row r="189" spans="1:12" s="3" customFormat="1" x14ac:dyDescent="0.2">
      <c r="A189" s="1"/>
      <c r="B189" s="51"/>
      <c r="C189" s="51"/>
      <c r="D189" s="51"/>
      <c r="F189" s="1"/>
      <c r="G189" s="1"/>
      <c r="H189" s="1"/>
      <c r="I189" s="1"/>
      <c r="J189" s="1"/>
      <c r="K189" s="1"/>
      <c r="L189" s="1"/>
    </row>
    <row r="190" spans="1:12" s="3" customFormat="1" x14ac:dyDescent="0.2">
      <c r="A190" s="1"/>
      <c r="B190" s="51"/>
      <c r="C190" s="51"/>
      <c r="D190" s="51"/>
      <c r="F190" s="1"/>
      <c r="G190" s="1"/>
      <c r="H190" s="1"/>
      <c r="I190" s="1"/>
      <c r="J190" s="1"/>
      <c r="K190" s="1"/>
      <c r="L190" s="1"/>
    </row>
    <row r="191" spans="1:12" s="3" customFormat="1" x14ac:dyDescent="0.2">
      <c r="A191" s="1"/>
      <c r="B191" s="51"/>
      <c r="C191" s="51"/>
      <c r="D191" s="51"/>
      <c r="F191" s="1"/>
      <c r="G191" s="1"/>
      <c r="H191" s="1"/>
      <c r="I191" s="1"/>
      <c r="J191" s="1"/>
      <c r="K191" s="1"/>
      <c r="L191" s="1"/>
    </row>
    <row r="192" spans="1:12" s="3" customFormat="1" x14ac:dyDescent="0.2">
      <c r="A192" s="1"/>
      <c r="B192" s="51"/>
      <c r="C192" s="51"/>
      <c r="D192" s="51"/>
      <c r="F192" s="1"/>
      <c r="G192" s="1"/>
      <c r="H192" s="1"/>
      <c r="I192" s="1"/>
      <c r="J192" s="1"/>
      <c r="K192" s="1"/>
      <c r="L192" s="1"/>
    </row>
    <row r="193" spans="1:12" s="3" customFormat="1" x14ac:dyDescent="0.2">
      <c r="A193" s="1"/>
      <c r="B193" s="51"/>
      <c r="C193" s="51"/>
      <c r="D193" s="51"/>
      <c r="F193" s="1"/>
      <c r="G193" s="1"/>
      <c r="H193" s="1"/>
      <c r="I193" s="1"/>
      <c r="J193" s="1"/>
      <c r="K193" s="1"/>
      <c r="L193" s="1"/>
    </row>
    <row r="194" spans="1:12" s="3" customFormat="1" x14ac:dyDescent="0.2">
      <c r="A194" s="1"/>
      <c r="B194" s="51"/>
      <c r="C194" s="51"/>
      <c r="D194" s="51"/>
      <c r="F194" s="1"/>
      <c r="G194" s="1"/>
      <c r="H194" s="1"/>
      <c r="I194" s="1"/>
      <c r="J194" s="1"/>
      <c r="K194" s="1"/>
      <c r="L194" s="1"/>
    </row>
    <row r="195" spans="1:12" s="3" customFormat="1" x14ac:dyDescent="0.2">
      <c r="A195" s="1"/>
      <c r="B195" s="51"/>
      <c r="C195" s="51"/>
      <c r="D195" s="51"/>
      <c r="F195" s="1"/>
      <c r="G195" s="1"/>
      <c r="H195" s="1"/>
      <c r="I195" s="1"/>
      <c r="J195" s="1"/>
      <c r="K195" s="1"/>
      <c r="L195" s="1"/>
    </row>
    <row r="196" spans="1:12" s="3" customFormat="1" x14ac:dyDescent="0.2">
      <c r="A196" s="1"/>
      <c r="B196" s="51"/>
      <c r="C196" s="51"/>
      <c r="D196" s="51"/>
      <c r="F196" s="1"/>
      <c r="G196" s="1"/>
      <c r="H196" s="1"/>
      <c r="I196" s="1"/>
      <c r="J196" s="1"/>
      <c r="K196" s="1"/>
      <c r="L196" s="1"/>
    </row>
    <row r="197" spans="1:12" s="3" customFormat="1" x14ac:dyDescent="0.2">
      <c r="A197" s="1"/>
      <c r="B197" s="51"/>
      <c r="C197" s="51"/>
      <c r="D197" s="51"/>
      <c r="F197" s="1"/>
      <c r="G197" s="1"/>
      <c r="H197" s="1"/>
      <c r="I197" s="1"/>
      <c r="J197" s="1"/>
      <c r="K197" s="1"/>
      <c r="L197" s="1"/>
    </row>
    <row r="198" spans="1:12" s="3" customFormat="1" x14ac:dyDescent="0.2">
      <c r="A198" s="1"/>
      <c r="B198" s="51"/>
      <c r="C198" s="51"/>
      <c r="D198" s="51"/>
      <c r="F198" s="1"/>
      <c r="G198" s="1"/>
      <c r="H198" s="1"/>
      <c r="I198" s="1"/>
      <c r="J198" s="1"/>
      <c r="K198" s="1"/>
      <c r="L198" s="1"/>
    </row>
    <row r="199" spans="1:12" s="3" customFormat="1" x14ac:dyDescent="0.2">
      <c r="A199" s="1"/>
      <c r="B199" s="51"/>
      <c r="C199" s="51"/>
      <c r="D199" s="51"/>
      <c r="F199" s="1"/>
      <c r="G199" s="1"/>
      <c r="H199" s="1"/>
      <c r="I199" s="1"/>
      <c r="J199" s="1"/>
      <c r="K199" s="1"/>
      <c r="L199" s="1"/>
    </row>
    <row r="200" spans="1:12" s="3" customFormat="1" x14ac:dyDescent="0.2">
      <c r="A200" s="1"/>
      <c r="B200" s="51"/>
      <c r="C200" s="51"/>
      <c r="D200" s="51"/>
      <c r="F200" s="1"/>
      <c r="G200" s="1"/>
      <c r="H200" s="1"/>
      <c r="I200" s="1"/>
      <c r="J200" s="1"/>
      <c r="K200" s="1"/>
      <c r="L200" s="1"/>
    </row>
    <row r="201" spans="1:12" s="3" customFormat="1" x14ac:dyDescent="0.2">
      <c r="A201" s="1"/>
      <c r="B201" s="51"/>
      <c r="C201" s="51"/>
      <c r="D201" s="51"/>
      <c r="F201" s="1"/>
      <c r="G201" s="1"/>
      <c r="H201" s="1"/>
      <c r="I201" s="1"/>
      <c r="J201" s="1"/>
      <c r="K201" s="1"/>
      <c r="L201" s="1"/>
    </row>
    <row r="202" spans="1:12" s="3" customFormat="1" x14ac:dyDescent="0.2">
      <c r="A202" s="1"/>
      <c r="B202" s="51"/>
      <c r="C202" s="51"/>
      <c r="D202" s="51"/>
      <c r="F202" s="1"/>
      <c r="G202" s="1"/>
      <c r="H202" s="1"/>
      <c r="I202" s="1"/>
      <c r="J202" s="1"/>
      <c r="K202" s="1"/>
      <c r="L202" s="1"/>
    </row>
    <row r="203" spans="1:12" s="3" customFormat="1" x14ac:dyDescent="0.2">
      <c r="A203" s="1"/>
      <c r="B203" s="51"/>
      <c r="C203" s="51"/>
      <c r="D203" s="51"/>
      <c r="F203" s="1"/>
      <c r="G203" s="1"/>
      <c r="H203" s="1"/>
      <c r="I203" s="1"/>
      <c r="J203" s="1"/>
      <c r="K203" s="1"/>
      <c r="L203" s="1"/>
    </row>
    <row r="204" spans="1:12" s="3" customFormat="1" x14ac:dyDescent="0.2">
      <c r="A204" s="1"/>
      <c r="B204" s="51"/>
      <c r="C204" s="51"/>
      <c r="D204" s="51"/>
      <c r="F204" s="1"/>
      <c r="G204" s="1"/>
      <c r="H204" s="1"/>
      <c r="I204" s="1"/>
      <c r="J204" s="1"/>
      <c r="K204" s="1"/>
      <c r="L204" s="1"/>
    </row>
    <row r="205" spans="1:12" s="3" customFormat="1" x14ac:dyDescent="0.2">
      <c r="A205" s="1"/>
      <c r="B205" s="51"/>
      <c r="C205" s="51"/>
      <c r="D205" s="51"/>
      <c r="F205" s="1"/>
      <c r="G205" s="1"/>
      <c r="H205" s="1"/>
      <c r="I205" s="1"/>
      <c r="J205" s="1"/>
      <c r="K205" s="1"/>
      <c r="L205" s="1"/>
    </row>
    <row r="206" spans="1:12" s="3" customFormat="1" x14ac:dyDescent="0.2">
      <c r="A206" s="1"/>
      <c r="B206" s="51"/>
      <c r="C206" s="51"/>
      <c r="D206" s="51"/>
      <c r="F206" s="1"/>
      <c r="G206" s="1"/>
      <c r="H206" s="1"/>
      <c r="I206" s="1"/>
      <c r="J206" s="1"/>
      <c r="K206" s="1"/>
      <c r="L206" s="1"/>
    </row>
    <row r="207" spans="1:12" s="3" customFormat="1" x14ac:dyDescent="0.2">
      <c r="A207" s="1"/>
      <c r="B207" s="51"/>
      <c r="C207" s="51"/>
      <c r="D207" s="51"/>
      <c r="F207" s="1"/>
      <c r="G207" s="1"/>
      <c r="H207" s="1"/>
      <c r="I207" s="1"/>
      <c r="J207" s="1"/>
      <c r="K207" s="1"/>
      <c r="L207" s="1"/>
    </row>
    <row r="208" spans="1:12" s="3" customFormat="1" x14ac:dyDescent="0.2">
      <c r="A208" s="1"/>
      <c r="B208" s="51"/>
      <c r="C208" s="51"/>
      <c r="D208" s="51"/>
      <c r="F208" s="1"/>
      <c r="G208" s="1"/>
      <c r="H208" s="1"/>
      <c r="I208" s="1"/>
      <c r="J208" s="1"/>
      <c r="K208" s="1"/>
      <c r="L208" s="1"/>
    </row>
    <row r="209" spans="1:12" s="3" customFormat="1" x14ac:dyDescent="0.2">
      <c r="A209" s="1"/>
      <c r="B209" s="51"/>
      <c r="C209" s="51"/>
      <c r="D209" s="51"/>
      <c r="F209" s="1"/>
      <c r="G209" s="1"/>
      <c r="H209" s="1"/>
      <c r="I209" s="1"/>
      <c r="J209" s="1"/>
      <c r="K209" s="1"/>
      <c r="L209" s="1"/>
    </row>
    <row r="210" spans="1:12" s="3" customFormat="1" x14ac:dyDescent="0.2">
      <c r="A210" s="1"/>
      <c r="B210" s="51"/>
      <c r="C210" s="51"/>
      <c r="D210" s="51"/>
      <c r="F210" s="1"/>
      <c r="G210" s="1"/>
      <c r="H210" s="1"/>
      <c r="I210" s="1"/>
      <c r="J210" s="1"/>
      <c r="K210" s="1"/>
      <c r="L210" s="1"/>
    </row>
    <row r="211" spans="1:12" s="3" customFormat="1" x14ac:dyDescent="0.2">
      <c r="A211" s="1"/>
      <c r="B211" s="51"/>
      <c r="C211" s="51"/>
      <c r="D211" s="51"/>
      <c r="F211" s="1"/>
      <c r="G211" s="1"/>
      <c r="H211" s="1"/>
      <c r="I211" s="1"/>
      <c r="J211" s="1"/>
      <c r="K211" s="1"/>
      <c r="L211" s="1"/>
    </row>
    <row r="212" spans="1:12" s="3" customFormat="1" x14ac:dyDescent="0.2">
      <c r="A212" s="1"/>
      <c r="B212" s="51"/>
      <c r="C212" s="51"/>
      <c r="D212" s="51"/>
      <c r="F212" s="1"/>
      <c r="G212" s="1"/>
      <c r="H212" s="1"/>
      <c r="I212" s="1"/>
      <c r="J212" s="1"/>
      <c r="K212" s="1"/>
      <c r="L212" s="1"/>
    </row>
    <row r="213" spans="1:12" s="3" customFormat="1" x14ac:dyDescent="0.2">
      <c r="A213" s="1"/>
      <c r="B213" s="51"/>
      <c r="C213" s="51"/>
      <c r="D213" s="51"/>
      <c r="F213" s="1"/>
      <c r="G213" s="1"/>
      <c r="H213" s="1"/>
      <c r="I213" s="1"/>
      <c r="J213" s="1"/>
      <c r="K213" s="1"/>
      <c r="L213" s="1"/>
    </row>
    <row r="214" spans="1:12" s="3" customFormat="1" x14ac:dyDescent="0.2">
      <c r="A214" s="1"/>
      <c r="B214" s="51"/>
      <c r="C214" s="51"/>
      <c r="D214" s="51"/>
      <c r="F214" s="1"/>
      <c r="G214" s="1"/>
      <c r="H214" s="1"/>
      <c r="I214" s="1"/>
      <c r="J214" s="1"/>
      <c r="K214" s="1"/>
      <c r="L214" s="1"/>
    </row>
    <row r="215" spans="1:12" s="3" customFormat="1" x14ac:dyDescent="0.2">
      <c r="A215" s="1"/>
      <c r="B215" s="51"/>
      <c r="C215" s="51"/>
      <c r="D215" s="51"/>
      <c r="F215" s="1"/>
      <c r="G215" s="1"/>
      <c r="H215" s="1"/>
      <c r="I215" s="1"/>
      <c r="J215" s="1"/>
      <c r="K215" s="1"/>
      <c r="L215" s="1"/>
    </row>
    <row r="216" spans="1:12" s="3" customFormat="1" x14ac:dyDescent="0.2">
      <c r="A216" s="1"/>
      <c r="B216" s="51"/>
      <c r="C216" s="51"/>
      <c r="D216" s="51"/>
      <c r="F216" s="1"/>
      <c r="G216" s="1"/>
      <c r="H216" s="1"/>
      <c r="I216" s="1"/>
      <c r="J216" s="1"/>
      <c r="K216" s="1"/>
      <c r="L216" s="1"/>
    </row>
    <row r="217" spans="1:12" s="3" customFormat="1" x14ac:dyDescent="0.2">
      <c r="A217" s="1"/>
      <c r="B217" s="51"/>
      <c r="C217" s="51"/>
      <c r="D217" s="51"/>
      <c r="F217" s="1"/>
      <c r="G217" s="1"/>
      <c r="H217" s="1"/>
      <c r="I217" s="1"/>
      <c r="J217" s="1"/>
      <c r="K217" s="1"/>
      <c r="L217" s="1"/>
    </row>
    <row r="218" spans="1:12" s="3" customFormat="1" x14ac:dyDescent="0.2">
      <c r="A218" s="1"/>
      <c r="B218" s="51"/>
      <c r="C218" s="51"/>
      <c r="D218" s="51"/>
      <c r="F218" s="1"/>
      <c r="G218" s="1"/>
      <c r="H218" s="1"/>
      <c r="I218" s="1"/>
      <c r="J218" s="1"/>
      <c r="K218" s="1"/>
      <c r="L218" s="1"/>
    </row>
    <row r="219" spans="1:12" s="3" customFormat="1" x14ac:dyDescent="0.2">
      <c r="A219" s="1"/>
      <c r="B219" s="51"/>
      <c r="C219" s="51"/>
      <c r="D219" s="51"/>
      <c r="F219" s="1"/>
      <c r="G219" s="1"/>
      <c r="H219" s="1"/>
      <c r="I219" s="1"/>
      <c r="J219" s="1"/>
      <c r="K219" s="1"/>
      <c r="L219" s="1"/>
    </row>
    <row r="220" spans="1:12" s="3" customFormat="1" x14ac:dyDescent="0.2">
      <c r="A220" s="1"/>
      <c r="B220" s="51"/>
      <c r="C220" s="51"/>
      <c r="D220" s="51"/>
      <c r="F220" s="1"/>
      <c r="G220" s="1"/>
      <c r="H220" s="1"/>
      <c r="I220" s="1"/>
      <c r="J220" s="1"/>
      <c r="K220" s="1"/>
      <c r="L220" s="1"/>
    </row>
    <row r="221" spans="1:12" s="3" customFormat="1" x14ac:dyDescent="0.2">
      <c r="A221" s="1"/>
      <c r="B221" s="51"/>
      <c r="C221" s="51"/>
      <c r="D221" s="51"/>
      <c r="F221" s="1"/>
      <c r="G221" s="1"/>
      <c r="H221" s="1"/>
      <c r="I221" s="1"/>
      <c r="J221" s="1"/>
      <c r="K221" s="1"/>
      <c r="L221" s="1"/>
    </row>
    <row r="222" spans="1:12" s="3" customFormat="1" x14ac:dyDescent="0.2">
      <c r="A222" s="1"/>
      <c r="B222" s="51"/>
      <c r="C222" s="51"/>
      <c r="D222" s="51"/>
      <c r="F222" s="1"/>
      <c r="G222" s="1"/>
      <c r="H222" s="1"/>
      <c r="I222" s="1"/>
      <c r="J222" s="1"/>
      <c r="K222" s="1"/>
      <c r="L222" s="1"/>
    </row>
    <row r="223" spans="1:12" s="3" customFormat="1" x14ac:dyDescent="0.2">
      <c r="A223" s="1"/>
      <c r="B223" s="51"/>
      <c r="C223" s="51"/>
      <c r="D223" s="51"/>
      <c r="F223" s="1"/>
      <c r="G223" s="1"/>
      <c r="H223" s="1"/>
      <c r="I223" s="1"/>
      <c r="J223" s="1"/>
      <c r="K223" s="1"/>
      <c r="L223" s="1"/>
    </row>
    <row r="224" spans="1:12" s="3" customFormat="1" x14ac:dyDescent="0.2">
      <c r="A224" s="1"/>
      <c r="B224" s="51"/>
      <c r="C224" s="51"/>
      <c r="D224" s="51"/>
      <c r="F224" s="1"/>
      <c r="G224" s="1"/>
      <c r="H224" s="1"/>
      <c r="I224" s="1"/>
      <c r="J224" s="1"/>
      <c r="K224" s="1"/>
      <c r="L224" s="1"/>
    </row>
    <row r="225" spans="1:12" s="3" customFormat="1" x14ac:dyDescent="0.2">
      <c r="A225" s="1"/>
      <c r="B225" s="51"/>
      <c r="C225" s="51"/>
      <c r="D225" s="51"/>
      <c r="F225" s="1"/>
      <c r="G225" s="1"/>
      <c r="H225" s="1"/>
      <c r="I225" s="1"/>
      <c r="J225" s="1"/>
      <c r="K225" s="1"/>
      <c r="L225" s="1"/>
    </row>
    <row r="226" spans="1:12" s="3" customFormat="1" x14ac:dyDescent="0.2">
      <c r="A226" s="1"/>
      <c r="B226" s="51"/>
      <c r="C226" s="51"/>
      <c r="D226" s="51"/>
      <c r="F226" s="1"/>
      <c r="G226" s="1"/>
      <c r="H226" s="1"/>
      <c r="I226" s="1"/>
      <c r="J226" s="1"/>
      <c r="K226" s="1"/>
      <c r="L226" s="1"/>
    </row>
    <row r="227" spans="1:12" s="3" customFormat="1" x14ac:dyDescent="0.2">
      <c r="A227" s="1"/>
      <c r="B227" s="51"/>
      <c r="C227" s="51"/>
      <c r="D227" s="51"/>
      <c r="F227" s="1"/>
      <c r="G227" s="1"/>
      <c r="H227" s="1"/>
      <c r="I227" s="1"/>
      <c r="J227" s="1"/>
      <c r="K227" s="1"/>
      <c r="L227" s="1"/>
    </row>
    <row r="228" spans="1:12" s="3" customFormat="1" x14ac:dyDescent="0.2">
      <c r="A228" s="1"/>
      <c r="B228" s="51"/>
      <c r="C228" s="51"/>
      <c r="D228" s="51"/>
      <c r="F228" s="1"/>
      <c r="G228" s="1"/>
      <c r="H228" s="1"/>
      <c r="I228" s="1"/>
      <c r="J228" s="1"/>
      <c r="K228" s="1"/>
      <c r="L228" s="1"/>
    </row>
    <row r="229" spans="1:12" s="3" customFormat="1" x14ac:dyDescent="0.2">
      <c r="A229" s="1"/>
      <c r="B229" s="51"/>
      <c r="C229" s="51"/>
      <c r="D229" s="51"/>
      <c r="F229" s="1"/>
      <c r="G229" s="1"/>
      <c r="H229" s="1"/>
      <c r="I229" s="1"/>
      <c r="J229" s="1"/>
      <c r="K229" s="1"/>
      <c r="L229" s="1"/>
    </row>
    <row r="230" spans="1:12" s="3" customFormat="1" x14ac:dyDescent="0.2">
      <c r="A230" s="1"/>
      <c r="B230" s="51"/>
      <c r="C230" s="51"/>
      <c r="D230" s="51"/>
      <c r="F230" s="1"/>
      <c r="G230" s="1"/>
      <c r="H230" s="1"/>
      <c r="I230" s="1"/>
      <c r="J230" s="1"/>
      <c r="K230" s="1"/>
      <c r="L230" s="1"/>
    </row>
    <row r="231" spans="1:12" s="3" customFormat="1" x14ac:dyDescent="0.2">
      <c r="A231" s="1"/>
      <c r="B231" s="51"/>
      <c r="C231" s="51"/>
      <c r="D231" s="51"/>
      <c r="F231" s="1"/>
      <c r="G231" s="1"/>
      <c r="H231" s="1"/>
      <c r="I231" s="1"/>
      <c r="J231" s="1"/>
      <c r="K231" s="1"/>
      <c r="L231" s="1"/>
    </row>
    <row r="232" spans="1:12" s="3" customFormat="1" x14ac:dyDescent="0.2">
      <c r="A232" s="1"/>
      <c r="B232" s="51"/>
      <c r="C232" s="51"/>
      <c r="D232" s="51"/>
      <c r="F232" s="1"/>
      <c r="G232" s="1"/>
      <c r="H232" s="1"/>
      <c r="I232" s="1"/>
      <c r="J232" s="1"/>
      <c r="K232" s="1"/>
      <c r="L232" s="1"/>
    </row>
    <row r="233" spans="1:12" s="3" customFormat="1" x14ac:dyDescent="0.2">
      <c r="A233" s="1"/>
      <c r="B233" s="51"/>
      <c r="C233" s="51"/>
      <c r="D233" s="51"/>
      <c r="F233" s="1"/>
      <c r="G233" s="1"/>
      <c r="H233" s="1"/>
      <c r="I233" s="1"/>
      <c r="J233" s="1"/>
      <c r="K233" s="1"/>
      <c r="L233" s="1"/>
    </row>
    <row r="234" spans="1:12" s="3" customFormat="1" x14ac:dyDescent="0.2">
      <c r="A234" s="1"/>
      <c r="B234" s="51"/>
      <c r="C234" s="51"/>
      <c r="D234" s="51"/>
      <c r="F234" s="1"/>
      <c r="G234" s="1"/>
      <c r="H234" s="1"/>
      <c r="I234" s="1"/>
      <c r="J234" s="1"/>
      <c r="K234" s="1"/>
      <c r="L234" s="1"/>
    </row>
    <row r="235" spans="1:12" s="3" customFormat="1" x14ac:dyDescent="0.2">
      <c r="A235" s="1"/>
      <c r="B235" s="51"/>
      <c r="C235" s="51"/>
      <c r="D235" s="51"/>
      <c r="F235" s="1"/>
      <c r="G235" s="1"/>
      <c r="H235" s="1"/>
      <c r="I235" s="1"/>
      <c r="J235" s="1"/>
      <c r="K235" s="1"/>
      <c r="L235" s="1"/>
    </row>
    <row r="236" spans="1:12" s="3" customFormat="1" x14ac:dyDescent="0.2">
      <c r="A236" s="1"/>
      <c r="B236" s="51"/>
      <c r="C236" s="51"/>
      <c r="D236" s="51"/>
      <c r="F236" s="1"/>
      <c r="G236" s="1"/>
      <c r="H236" s="1"/>
      <c r="I236" s="1"/>
      <c r="J236" s="1"/>
      <c r="K236" s="1"/>
      <c r="L236" s="1"/>
    </row>
    <row r="237" spans="1:12" s="3" customFormat="1" x14ac:dyDescent="0.2">
      <c r="A237" s="1"/>
      <c r="B237" s="51"/>
      <c r="C237" s="51"/>
      <c r="D237" s="51"/>
      <c r="F237" s="1"/>
      <c r="G237" s="1"/>
      <c r="H237" s="1"/>
      <c r="I237" s="1"/>
      <c r="J237" s="1"/>
      <c r="K237" s="1"/>
      <c r="L237" s="1"/>
    </row>
    <row r="238" spans="1:12" s="3" customFormat="1" x14ac:dyDescent="0.2">
      <c r="A238" s="1"/>
      <c r="B238" s="51"/>
      <c r="C238" s="51"/>
      <c r="D238" s="51"/>
      <c r="F238" s="1"/>
      <c r="G238" s="1"/>
      <c r="H238" s="1"/>
      <c r="I238" s="1"/>
      <c r="J238" s="1"/>
      <c r="K238" s="1"/>
      <c r="L238" s="1"/>
    </row>
    <row r="239" spans="1:12" s="3" customFormat="1" x14ac:dyDescent="0.2">
      <c r="A239" s="1"/>
      <c r="B239" s="51"/>
      <c r="C239" s="51"/>
      <c r="D239" s="51"/>
      <c r="F239" s="1"/>
      <c r="G239" s="1"/>
      <c r="H239" s="1"/>
      <c r="I239" s="1"/>
      <c r="J239" s="1"/>
      <c r="K239" s="1"/>
      <c r="L239" s="1"/>
    </row>
    <row r="240" spans="1:12" s="3" customFormat="1" x14ac:dyDescent="0.2">
      <c r="A240" s="1"/>
      <c r="B240" s="51"/>
      <c r="C240" s="51"/>
      <c r="D240" s="51"/>
      <c r="F240" s="1"/>
      <c r="G240" s="1"/>
      <c r="H240" s="1"/>
      <c r="I240" s="1"/>
      <c r="J240" s="1"/>
      <c r="K240" s="1"/>
      <c r="L240" s="1"/>
    </row>
    <row r="241" spans="1:12" s="3" customFormat="1" x14ac:dyDescent="0.2">
      <c r="A241" s="1"/>
      <c r="B241" s="51"/>
      <c r="C241" s="51"/>
      <c r="D241" s="51"/>
      <c r="F241" s="1"/>
      <c r="G241" s="1"/>
      <c r="H241" s="1"/>
      <c r="I241" s="1"/>
      <c r="J241" s="1"/>
      <c r="K241" s="1"/>
      <c r="L241" s="1"/>
    </row>
    <row r="242" spans="1:12" s="3" customFormat="1" x14ac:dyDescent="0.2">
      <c r="A242" s="1"/>
      <c r="B242" s="51"/>
      <c r="C242" s="51"/>
      <c r="D242" s="51"/>
      <c r="F242" s="1"/>
      <c r="G242" s="1"/>
      <c r="H242" s="1"/>
      <c r="I242" s="1"/>
      <c r="J242" s="1"/>
      <c r="K242" s="1"/>
      <c r="L242" s="1"/>
    </row>
    <row r="243" spans="1:12" s="3" customFormat="1" x14ac:dyDescent="0.2">
      <c r="A243" s="1"/>
      <c r="B243" s="51"/>
      <c r="C243" s="51"/>
      <c r="D243" s="51"/>
      <c r="F243" s="1"/>
      <c r="G243" s="1"/>
      <c r="H243" s="1"/>
      <c r="I243" s="1"/>
      <c r="J243" s="1"/>
      <c r="K243" s="1"/>
      <c r="L243" s="1"/>
    </row>
    <row r="244" spans="1:12" s="3" customFormat="1" x14ac:dyDescent="0.2">
      <c r="A244" s="1"/>
      <c r="B244" s="51"/>
      <c r="C244" s="51"/>
      <c r="D244" s="51"/>
      <c r="F244" s="1"/>
      <c r="G244" s="1"/>
      <c r="H244" s="1"/>
      <c r="I244" s="1"/>
      <c r="J244" s="1"/>
      <c r="K244" s="1"/>
      <c r="L244" s="1"/>
    </row>
    <row r="245" spans="1:12" s="3" customFormat="1" x14ac:dyDescent="0.2">
      <c r="A245" s="1"/>
      <c r="B245" s="51"/>
      <c r="C245" s="51"/>
      <c r="D245" s="51"/>
      <c r="F245" s="1"/>
      <c r="G245" s="1"/>
      <c r="H245" s="1"/>
      <c r="I245" s="1"/>
      <c r="J245" s="1"/>
      <c r="K245" s="1"/>
      <c r="L245" s="1"/>
    </row>
    <row r="246" spans="1:12" s="3" customFormat="1" x14ac:dyDescent="0.2">
      <c r="A246" s="1"/>
      <c r="B246" s="51"/>
      <c r="C246" s="51"/>
      <c r="D246" s="51"/>
      <c r="F246" s="1"/>
      <c r="G246" s="1"/>
      <c r="H246" s="1"/>
      <c r="I246" s="1"/>
      <c r="J246" s="1"/>
      <c r="K246" s="1"/>
      <c r="L246" s="1"/>
    </row>
    <row r="247" spans="1:12" s="3" customFormat="1" x14ac:dyDescent="0.2">
      <c r="A247" s="1"/>
      <c r="B247" s="51"/>
      <c r="C247" s="51"/>
      <c r="D247" s="51"/>
      <c r="F247" s="1"/>
      <c r="G247" s="1"/>
      <c r="H247" s="1"/>
      <c r="I247" s="1"/>
      <c r="J247" s="1"/>
      <c r="K247" s="1"/>
      <c r="L247" s="1"/>
    </row>
    <row r="248" spans="1:12" s="3" customFormat="1" x14ac:dyDescent="0.2">
      <c r="A248" s="1"/>
      <c r="B248" s="51"/>
      <c r="C248" s="51"/>
      <c r="D248" s="51"/>
      <c r="F248" s="1"/>
      <c r="G248" s="1"/>
      <c r="H248" s="1"/>
      <c r="I248" s="1"/>
      <c r="J248" s="1"/>
      <c r="K248" s="1"/>
      <c r="L248" s="1"/>
    </row>
    <row r="249" spans="1:12" s="3" customFormat="1" x14ac:dyDescent="0.2">
      <c r="A249" s="1"/>
      <c r="B249" s="51"/>
      <c r="C249" s="51"/>
      <c r="D249" s="51"/>
      <c r="F249" s="1"/>
      <c r="G249" s="1"/>
      <c r="H249" s="1"/>
      <c r="I249" s="1"/>
      <c r="J249" s="1"/>
      <c r="K249" s="1"/>
      <c r="L249" s="1"/>
    </row>
    <row r="250" spans="1:12" s="3" customFormat="1" x14ac:dyDescent="0.2">
      <c r="A250" s="1"/>
      <c r="B250" s="51"/>
      <c r="C250" s="51"/>
      <c r="D250" s="51"/>
      <c r="F250" s="1"/>
      <c r="G250" s="1"/>
      <c r="H250" s="1"/>
      <c r="I250" s="1"/>
      <c r="J250" s="1"/>
      <c r="K250" s="1"/>
      <c r="L250" s="1"/>
    </row>
    <row r="251" spans="1:12" s="3" customFormat="1" x14ac:dyDescent="0.2">
      <c r="A251" s="1"/>
      <c r="B251" s="51"/>
      <c r="C251" s="51"/>
      <c r="D251" s="51"/>
      <c r="F251" s="1"/>
      <c r="G251" s="1"/>
      <c r="H251" s="1"/>
      <c r="I251" s="1"/>
      <c r="J251" s="1"/>
      <c r="K251" s="1"/>
      <c r="L251" s="1"/>
    </row>
    <row r="252" spans="1:12" s="3" customFormat="1" x14ac:dyDescent="0.2">
      <c r="A252" s="1"/>
      <c r="B252" s="51"/>
      <c r="C252" s="51"/>
      <c r="D252" s="51"/>
      <c r="F252" s="1"/>
      <c r="G252" s="1"/>
      <c r="H252" s="1"/>
      <c r="I252" s="1"/>
      <c r="J252" s="1"/>
      <c r="K252" s="1"/>
      <c r="L252" s="1"/>
    </row>
    <row r="253" spans="1:12" s="3" customFormat="1" x14ac:dyDescent="0.2">
      <c r="A253" s="1"/>
      <c r="B253" s="51"/>
      <c r="C253" s="51"/>
      <c r="D253" s="51"/>
      <c r="F253" s="1"/>
      <c r="G253" s="1"/>
      <c r="H253" s="1"/>
      <c r="I253" s="1"/>
      <c r="J253" s="1"/>
      <c r="K253" s="1"/>
      <c r="L253" s="1"/>
    </row>
    <row r="254" spans="1:12" s="3" customFormat="1" x14ac:dyDescent="0.2">
      <c r="A254" s="1"/>
      <c r="B254" s="51"/>
      <c r="C254" s="51"/>
      <c r="D254" s="51"/>
      <c r="F254" s="1"/>
      <c r="G254" s="1"/>
      <c r="H254" s="1"/>
      <c r="I254" s="1"/>
      <c r="J254" s="1"/>
      <c r="K254" s="1"/>
      <c r="L254" s="1"/>
    </row>
    <row r="255" spans="1:12" s="3" customFormat="1" x14ac:dyDescent="0.2">
      <c r="A255" s="1"/>
      <c r="B255" s="51"/>
      <c r="C255" s="51"/>
      <c r="D255" s="51"/>
      <c r="F255" s="1"/>
      <c r="G255" s="1"/>
      <c r="H255" s="1"/>
      <c r="I255" s="1"/>
      <c r="J255" s="1"/>
      <c r="K255" s="1"/>
      <c r="L255" s="1"/>
    </row>
    <row r="256" spans="1:12" s="3" customFormat="1" x14ac:dyDescent="0.2">
      <c r="A256" s="1"/>
      <c r="B256" s="51"/>
      <c r="C256" s="51"/>
      <c r="D256" s="51"/>
      <c r="F256" s="1"/>
      <c r="G256" s="1"/>
      <c r="H256" s="1"/>
      <c r="I256" s="1"/>
      <c r="J256" s="1"/>
      <c r="K256" s="1"/>
      <c r="L256" s="1"/>
    </row>
    <row r="257" spans="1:12" s="3" customFormat="1" x14ac:dyDescent="0.2">
      <c r="A257" s="1"/>
      <c r="B257" s="51"/>
      <c r="C257" s="51"/>
      <c r="D257" s="51"/>
      <c r="F257" s="1"/>
      <c r="G257" s="1"/>
      <c r="H257" s="1"/>
      <c r="I257" s="1"/>
      <c r="J257" s="1"/>
      <c r="K257" s="1"/>
      <c r="L257" s="1"/>
    </row>
    <row r="258" spans="1:12" s="3" customFormat="1" x14ac:dyDescent="0.2">
      <c r="A258" s="1"/>
      <c r="B258" s="51"/>
      <c r="C258" s="51"/>
      <c r="D258" s="51"/>
      <c r="F258" s="1"/>
      <c r="G258" s="1"/>
      <c r="H258" s="1"/>
      <c r="I258" s="1"/>
      <c r="J258" s="1"/>
      <c r="K258" s="1"/>
      <c r="L258" s="1"/>
    </row>
  </sheetData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S259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7109375" style="1" bestFit="1" customWidth="1"/>
    <col min="2" max="2" width="52.140625" style="51" customWidth="1"/>
    <col min="3" max="3" width="7.42578125" style="51" customWidth="1"/>
    <col min="4" max="4" width="8.7109375" style="51" customWidth="1"/>
    <col min="5" max="5" width="6" style="3" bestFit="1" customWidth="1"/>
    <col min="6" max="6" width="14.5703125" style="1" bestFit="1" customWidth="1"/>
    <col min="7" max="7" width="25.5703125" style="1" bestFit="1" customWidth="1"/>
    <col min="8" max="8" width="15" style="1" bestFit="1" customWidth="1"/>
    <col min="9" max="9" width="7.140625" style="1" customWidth="1"/>
    <col min="10" max="10" width="14.5703125" style="1" bestFit="1" customWidth="1"/>
    <col min="11" max="11" width="15.28515625" style="1" customWidth="1"/>
    <col min="12" max="12" width="16.5703125" style="1" bestFit="1" customWidth="1"/>
    <col min="13" max="16384" width="9.140625" style="1"/>
  </cols>
  <sheetData>
    <row r="1" spans="1:19" x14ac:dyDescent="0.2">
      <c r="E1" s="4"/>
      <c r="G1" s="5" t="s">
        <v>0</v>
      </c>
      <c r="H1" s="6">
        <f>([6]Assessment!AD81-('[6]CAH 101% of cost'!AP43+'[6]CAH 101% of cost'!AV43))*'[6]UPL Gap Summary sfy18'!D14</f>
        <v>404239036.00225788</v>
      </c>
      <c r="K1" s="5" t="s">
        <v>1</v>
      </c>
      <c r="L1" s="6">
        <f>([6]Assessment!AD81-('[6]CAH 101% of cost'!AP43+'[6]CAH 101% of cost'!AV43))*'[6]UPL Gap Summary sfy18'!D15</f>
        <v>84671366.163722098</v>
      </c>
    </row>
    <row r="2" spans="1:19" s="9" customFormat="1" ht="51" x14ac:dyDescent="0.2">
      <c r="A2" s="7" t="s">
        <v>2</v>
      </c>
      <c r="B2" s="45" t="s">
        <v>3</v>
      </c>
      <c r="C2" s="45" t="s">
        <v>4</v>
      </c>
      <c r="D2" s="45" t="s">
        <v>5</v>
      </c>
      <c r="E2" s="8" t="s">
        <v>6</v>
      </c>
      <c r="F2" s="64" t="s">
        <v>7</v>
      </c>
      <c r="G2" s="45" t="s">
        <v>8</v>
      </c>
      <c r="H2" s="65" t="s">
        <v>9</v>
      </c>
      <c r="I2" s="66"/>
      <c r="J2" s="45" t="s">
        <v>10</v>
      </c>
      <c r="K2" s="45" t="s">
        <v>11</v>
      </c>
      <c r="L2" s="65" t="s">
        <v>12</v>
      </c>
    </row>
    <row r="3" spans="1:19" x14ac:dyDescent="0.2">
      <c r="A3" s="10"/>
      <c r="C3" s="67"/>
      <c r="E3" s="11"/>
      <c r="F3" s="12"/>
      <c r="G3" s="13"/>
      <c r="H3" s="12"/>
      <c r="I3" s="12"/>
      <c r="J3" s="12"/>
      <c r="K3" s="13"/>
      <c r="L3" s="14"/>
    </row>
    <row r="4" spans="1:19" s="16" customFormat="1" x14ac:dyDescent="0.2">
      <c r="A4" s="15"/>
      <c r="B4" s="68" t="s">
        <v>13</v>
      </c>
      <c r="C4" s="69"/>
      <c r="D4" s="70"/>
      <c r="E4" s="17"/>
      <c r="F4" s="18"/>
      <c r="G4" s="19"/>
      <c r="H4" s="18"/>
      <c r="I4" s="18"/>
      <c r="J4" s="18"/>
      <c r="K4" s="19"/>
      <c r="L4" s="20"/>
    </row>
    <row r="5" spans="1:19" x14ac:dyDescent="0.2">
      <c r="A5" s="1" t="s">
        <v>14</v>
      </c>
      <c r="B5" s="51" t="s">
        <v>126</v>
      </c>
      <c r="C5" s="67" t="str">
        <f>IFERROR(VLOOKUP(A5,'[6]SHOPP UPL SFY2018 Combined OUT'!$A:$AJ,6,FALSE),IFERROR(VLOOKUP(A5,'[6]SHOPP UPL SFY2018 Combined INP'!$A:$F,6,FALSE),VLOOKUP(A5,'[6]DRG UPL SFY18 Combined'!$A:$AX,10,FALSE)))</f>
        <v>Yes</v>
      </c>
      <c r="D5" s="51">
        <v>1</v>
      </c>
      <c r="E5" s="11">
        <v>1</v>
      </c>
      <c r="F5" s="12">
        <v>7688360.4900000002</v>
      </c>
      <c r="G5" s="13">
        <f t="shared" ref="G5:G36" si="0">IF($E5=1,F5/$F$58,0)</f>
        <v>2.134615083830925E-2</v>
      </c>
      <c r="H5" s="12">
        <f t="shared" ref="H5:H36" si="1">IF($E5=1,ROUND(G5*($H$61),0),0)</f>
        <v>7511872</v>
      </c>
      <c r="I5" s="12"/>
      <c r="J5" s="12">
        <v>3135063.6655907151</v>
      </c>
      <c r="K5" s="13">
        <f t="shared" ref="K5:K36" si="2">IF($E5=1,J5/$J$58,0)</f>
        <v>1.9234162608600981E-2</v>
      </c>
      <c r="L5" s="14">
        <f t="shared" ref="L5:L36" si="3">IF($E5=1,ROUND(K5*$L$61,0),0)</f>
        <v>1394007</v>
      </c>
    </row>
    <row r="6" spans="1:19" x14ac:dyDescent="0.2">
      <c r="A6" s="10" t="s">
        <v>15</v>
      </c>
      <c r="B6" s="51" t="s">
        <v>127</v>
      </c>
      <c r="C6" s="67" t="str">
        <f>IFERROR(VLOOKUP(A6,'[6]SHOPP UPL SFY2018 Combined OUT'!$A:$AJ,6,FALSE),IFERROR(VLOOKUP(A6,'[6]SHOPP UPL SFY2018 Combined INP'!$A:$F,6,FALSE),VLOOKUP(A6,'[6]DRG UPL SFY18 Combined'!$A:$AX,10,FALSE)))</f>
        <v>Yes</v>
      </c>
      <c r="D6" s="51">
        <v>1</v>
      </c>
      <c r="E6" s="11">
        <v>1</v>
      </c>
      <c r="F6" s="12">
        <v>6002903.3799999999</v>
      </c>
      <c r="G6" s="13">
        <f t="shared" si="0"/>
        <v>1.666660677317908E-2</v>
      </c>
      <c r="H6" s="12">
        <f t="shared" si="1"/>
        <v>5865105</v>
      </c>
      <c r="I6" s="12"/>
      <c r="J6" s="12">
        <v>4343618.0575341601</v>
      </c>
      <c r="K6" s="13">
        <f t="shared" si="2"/>
        <v>2.6648854677254436E-2</v>
      </c>
      <c r="L6" s="14">
        <f t="shared" si="3"/>
        <v>1931391</v>
      </c>
    </row>
    <row r="7" spans="1:19" x14ac:dyDescent="0.2">
      <c r="A7" s="10" t="s">
        <v>16</v>
      </c>
      <c r="B7" s="51" t="s">
        <v>17</v>
      </c>
      <c r="C7" s="67" t="str">
        <f>IFERROR(VLOOKUP(A7,'[6]SHOPP UPL SFY2018 Combined OUT'!$A:$AJ,6,FALSE),IFERROR(VLOOKUP(A7,'[6]SHOPP UPL SFY2018 Combined INP'!$A:$F,6,FALSE),VLOOKUP(A7,'[6]DRG UPL SFY18 Combined'!$A:$AX,10,FALSE)))</f>
        <v>Yes</v>
      </c>
      <c r="D7" s="51">
        <v>1</v>
      </c>
      <c r="E7" s="11">
        <v>1</v>
      </c>
      <c r="F7" s="12">
        <v>552643.69999999995</v>
      </c>
      <c r="G7" s="13">
        <f t="shared" si="0"/>
        <v>1.5343733940916349E-3</v>
      </c>
      <c r="H7" s="12">
        <f t="shared" si="1"/>
        <v>539958</v>
      </c>
      <c r="I7" s="12"/>
      <c r="J7" s="12">
        <v>1451353.9580720458</v>
      </c>
      <c r="K7" s="13">
        <f t="shared" si="2"/>
        <v>8.9043097716277053E-3</v>
      </c>
      <c r="L7" s="14">
        <f t="shared" si="3"/>
        <v>645345</v>
      </c>
      <c r="M7" s="21"/>
      <c r="N7" s="21"/>
      <c r="O7" s="21"/>
      <c r="P7" s="21"/>
      <c r="Q7" s="21"/>
      <c r="S7" s="21"/>
    </row>
    <row r="8" spans="1:19" x14ac:dyDescent="0.2">
      <c r="A8" s="22" t="s">
        <v>18</v>
      </c>
      <c r="B8" s="51" t="s">
        <v>19</v>
      </c>
      <c r="C8" s="67" t="str">
        <f>IFERROR(VLOOKUP(A8,'[6]SHOPP UPL SFY2018 Combined OUT'!$A:$AJ,6,FALSE),IFERROR(VLOOKUP(A8,'[6]SHOPP UPL SFY2018 Combined INP'!$A:$F,6,FALSE),VLOOKUP(A8,'[6]DRG UPL SFY18 Combined'!$A:$AX,10,FALSE)))</f>
        <v>Yes</v>
      </c>
      <c r="D8" s="51">
        <v>1</v>
      </c>
      <c r="E8" s="11">
        <v>1</v>
      </c>
      <c r="F8" s="12">
        <v>668904.06999999995</v>
      </c>
      <c r="G8" s="13">
        <f t="shared" si="0"/>
        <v>1.8571615096808459E-3</v>
      </c>
      <c r="H8" s="12">
        <f t="shared" si="1"/>
        <v>653549</v>
      </c>
      <c r="I8" s="12"/>
      <c r="J8" s="12">
        <v>1740546.9940334451</v>
      </c>
      <c r="K8" s="13">
        <f t="shared" si="2"/>
        <v>1.0678559506970312E-2</v>
      </c>
      <c r="L8" s="14">
        <f t="shared" si="3"/>
        <v>773935</v>
      </c>
    </row>
    <row r="9" spans="1:19" x14ac:dyDescent="0.2">
      <c r="A9" s="55" t="s">
        <v>20</v>
      </c>
      <c r="B9" s="51" t="s">
        <v>21</v>
      </c>
      <c r="C9" s="67" t="str">
        <f>IFERROR(VLOOKUP(A9,'[6]SHOPP UPL SFY2018 Combined OUT'!$A:$AJ,6,FALSE),IFERROR(VLOOKUP(A9,'[6]SHOPP UPL SFY2018 Combined INP'!$A:$F,6,FALSE),VLOOKUP(A9,'[6]DRG UPL SFY18 Combined'!$A:$AX,10,FALSE)))</f>
        <v>No</v>
      </c>
      <c r="D9" s="51">
        <v>1</v>
      </c>
      <c r="E9" s="11">
        <v>1</v>
      </c>
      <c r="F9" s="12">
        <v>0</v>
      </c>
      <c r="G9" s="13">
        <f t="shared" si="0"/>
        <v>0</v>
      </c>
      <c r="H9" s="12">
        <f t="shared" si="1"/>
        <v>0</v>
      </c>
      <c r="I9" s="13"/>
      <c r="J9" s="12">
        <v>0</v>
      </c>
      <c r="K9" s="13">
        <f t="shared" si="2"/>
        <v>0</v>
      </c>
      <c r="L9" s="14">
        <f t="shared" si="3"/>
        <v>0</v>
      </c>
    </row>
    <row r="10" spans="1:19" s="21" customFormat="1" x14ac:dyDescent="0.2">
      <c r="A10" s="42" t="s">
        <v>23</v>
      </c>
      <c r="B10" s="51" t="s">
        <v>129</v>
      </c>
      <c r="C10" s="67" t="str">
        <f>IFERROR(VLOOKUP(A10,'[6]SHOPP UPL SFY2018 Combined OUT'!$A:$AJ,6,FALSE),IFERROR(VLOOKUP(A10,'[6]SHOPP UPL SFY2018 Combined INP'!$A:$F,6,FALSE),VLOOKUP(A10,'[6]DRG UPL SFY18 Combined'!$A:$AX,10,FALSE)))</f>
        <v>No</v>
      </c>
      <c r="D10" s="51">
        <v>1</v>
      </c>
      <c r="E10" s="11">
        <v>1</v>
      </c>
      <c r="F10" s="12">
        <v>5787817.0700000003</v>
      </c>
      <c r="G10" s="13">
        <f t="shared" si="0"/>
        <v>1.6069435916988471E-2</v>
      </c>
      <c r="H10" s="12">
        <f t="shared" si="1"/>
        <v>5654956</v>
      </c>
      <c r="I10" s="12"/>
      <c r="J10" s="12">
        <v>0</v>
      </c>
      <c r="K10" s="13">
        <f t="shared" si="2"/>
        <v>0</v>
      </c>
      <c r="L10" s="14">
        <f t="shared" si="3"/>
        <v>0</v>
      </c>
      <c r="M10" s="1"/>
      <c r="N10" s="1"/>
      <c r="O10" s="1"/>
      <c r="P10" s="1"/>
      <c r="Q10" s="1"/>
      <c r="R10" s="1"/>
      <c r="S10" s="1"/>
    </row>
    <row r="11" spans="1:19" s="21" customFormat="1" x14ac:dyDescent="0.2">
      <c r="A11" s="1" t="s">
        <v>24</v>
      </c>
      <c r="B11" s="51" t="s">
        <v>25</v>
      </c>
      <c r="C11" s="67" t="str">
        <f>IFERROR(VLOOKUP(A11,'[6]SHOPP UPL SFY2018 Combined OUT'!$A:$AJ,6,FALSE),IFERROR(VLOOKUP(A11,'[6]SHOPP UPL SFY2018 Combined INP'!$A:$F,6,FALSE),VLOOKUP(A11,'[6]DRG UPL SFY18 Combined'!$A:$AX,10,FALSE)))</f>
        <v>Yes</v>
      </c>
      <c r="D11" s="51">
        <v>1</v>
      </c>
      <c r="E11" s="11">
        <v>1</v>
      </c>
      <c r="F11" s="12">
        <v>1354504.02</v>
      </c>
      <c r="G11" s="13">
        <f t="shared" si="0"/>
        <v>3.7606778661878597E-3</v>
      </c>
      <c r="H11" s="12">
        <f t="shared" si="1"/>
        <v>1323411</v>
      </c>
      <c r="I11" s="12"/>
      <c r="J11" s="12">
        <v>797670.39084005693</v>
      </c>
      <c r="K11" s="13">
        <f t="shared" si="2"/>
        <v>4.8938470289703303E-3</v>
      </c>
      <c r="L11" s="14">
        <f t="shared" si="3"/>
        <v>354684</v>
      </c>
      <c r="M11" s="1"/>
      <c r="N11" s="1"/>
      <c r="O11" s="1"/>
      <c r="P11" s="1"/>
      <c r="Q11" s="1"/>
      <c r="R11" s="1"/>
      <c r="S11" s="1"/>
    </row>
    <row r="12" spans="1:19" s="21" customFormat="1" x14ac:dyDescent="0.2">
      <c r="A12" s="1" t="s">
        <v>169</v>
      </c>
      <c r="B12" s="51" t="s">
        <v>170</v>
      </c>
      <c r="C12" s="67" t="str">
        <f>IFERROR(VLOOKUP(A12,'[6]SHOPP UPL SFY2018 Combined OUT'!$A:$AJ,6,FALSE),IFERROR(VLOOKUP(A12,'[6]SHOPP UPL SFY2018 Combined INP'!$A:$F,6,FALSE),VLOOKUP(A12,'[6]DRG UPL SFY18 Combined'!$A:$AX,10,FALSE)))</f>
        <v>Yes</v>
      </c>
      <c r="D12" s="51">
        <v>1</v>
      </c>
      <c r="E12" s="11">
        <v>1</v>
      </c>
      <c r="F12" s="12">
        <v>3033120.5300000003</v>
      </c>
      <c r="G12" s="13">
        <f t="shared" si="0"/>
        <v>8.4212295232988614E-3</v>
      </c>
      <c r="H12" s="12">
        <f t="shared" si="1"/>
        <v>2963494</v>
      </c>
      <c r="I12" s="12"/>
      <c r="J12" s="12">
        <v>3861955.6730808276</v>
      </c>
      <c r="K12" s="13">
        <f t="shared" si="2"/>
        <v>2.3693771905984377E-2</v>
      </c>
      <c r="L12" s="14">
        <f t="shared" si="3"/>
        <v>1717220</v>
      </c>
      <c r="M12" s="1"/>
      <c r="N12" s="1"/>
      <c r="O12" s="1"/>
      <c r="P12" s="1"/>
      <c r="Q12" s="1"/>
      <c r="R12" s="1"/>
      <c r="S12" s="1"/>
    </row>
    <row r="13" spans="1:19" x14ac:dyDescent="0.2">
      <c r="A13" s="10" t="s">
        <v>26</v>
      </c>
      <c r="B13" s="51" t="s">
        <v>27</v>
      </c>
      <c r="C13" s="67" t="str">
        <f>IFERROR(VLOOKUP(A13,'[6]SHOPP UPL SFY2018 Combined OUT'!$A:$AJ,6,FALSE),IFERROR(VLOOKUP(A13,'[6]SHOPP UPL SFY2018 Combined INP'!$A:$F,6,FALSE),VLOOKUP(A13,'[6]DRG UPL SFY18 Combined'!$A:$AX,10,FALSE)))</f>
        <v>Yes</v>
      </c>
      <c r="D13" s="51">
        <v>1</v>
      </c>
      <c r="E13" s="11">
        <v>1</v>
      </c>
      <c r="F13" s="12">
        <v>1278507.96</v>
      </c>
      <c r="G13" s="13">
        <f t="shared" si="0"/>
        <v>3.5496805590263169E-3</v>
      </c>
      <c r="H13" s="12">
        <f t="shared" si="1"/>
        <v>1249159</v>
      </c>
      <c r="I13" s="12"/>
      <c r="J13" s="12">
        <v>1725008.8166738364</v>
      </c>
      <c r="K13" s="13">
        <f t="shared" si="2"/>
        <v>1.0583230077697084E-2</v>
      </c>
      <c r="L13" s="14">
        <f t="shared" si="3"/>
        <v>767026</v>
      </c>
    </row>
    <row r="14" spans="1:19" x14ac:dyDescent="0.2">
      <c r="A14" s="10" t="s">
        <v>28</v>
      </c>
      <c r="B14" s="51" t="s">
        <v>29</v>
      </c>
      <c r="C14" s="67" t="str">
        <f>IFERROR(VLOOKUP(A14,'[6]SHOPP UPL SFY2018 Combined OUT'!$A:$AJ,6,FALSE),IFERROR(VLOOKUP(A14,'[6]SHOPP UPL SFY2018 Combined INP'!$A:$F,6,FALSE),VLOOKUP(A14,'[6]DRG UPL SFY18 Combined'!$A:$AX,10,FALSE)))</f>
        <v>Yes</v>
      </c>
      <c r="D14" s="51">
        <v>1</v>
      </c>
      <c r="E14" s="11">
        <v>1</v>
      </c>
      <c r="F14" s="12">
        <v>321814.42</v>
      </c>
      <c r="G14" s="13">
        <f t="shared" si="0"/>
        <v>8.9349337354796749E-4</v>
      </c>
      <c r="H14" s="12">
        <f t="shared" si="1"/>
        <v>314427</v>
      </c>
      <c r="I14" s="12"/>
      <c r="J14" s="12">
        <v>967162.21887708851</v>
      </c>
      <c r="K14" s="13">
        <f t="shared" si="2"/>
        <v>5.9337089676844319E-3</v>
      </c>
      <c r="L14" s="14">
        <f t="shared" si="3"/>
        <v>430049</v>
      </c>
    </row>
    <row r="15" spans="1:19" x14ac:dyDescent="0.2">
      <c r="A15" s="1" t="s">
        <v>30</v>
      </c>
      <c r="B15" s="51" t="s">
        <v>131</v>
      </c>
      <c r="C15" s="67" t="str">
        <f>IFERROR(VLOOKUP(A15,'[6]SHOPP UPL SFY2018 Combined OUT'!$A:$AJ,6,FALSE),IFERROR(VLOOKUP(A15,'[6]SHOPP UPL SFY2018 Combined INP'!$A:$F,6,FALSE),VLOOKUP(A15,'[6]DRG UPL SFY18 Combined'!$A:$AX,10,FALSE)))</f>
        <v>Yes</v>
      </c>
      <c r="D15" s="51">
        <v>1</v>
      </c>
      <c r="E15" s="11">
        <v>1</v>
      </c>
      <c r="F15" s="12">
        <v>2583173.5200000005</v>
      </c>
      <c r="G15" s="13">
        <f t="shared" si="0"/>
        <v>7.171985714141022E-3</v>
      </c>
      <c r="H15" s="12">
        <f t="shared" si="1"/>
        <v>2523876</v>
      </c>
      <c r="I15" s="12"/>
      <c r="J15" s="12">
        <v>2803878.3027218706</v>
      </c>
      <c r="K15" s="13">
        <f t="shared" si="2"/>
        <v>1.7202282620668547E-2</v>
      </c>
      <c r="L15" s="14">
        <f t="shared" si="3"/>
        <v>1246745</v>
      </c>
    </row>
    <row r="16" spans="1:19" x14ac:dyDescent="0.2">
      <c r="A16" s="10" t="s">
        <v>31</v>
      </c>
      <c r="B16" s="51" t="s">
        <v>132</v>
      </c>
      <c r="C16" s="67" t="str">
        <f>IFERROR(VLOOKUP(A16,'[6]SHOPP UPL SFY2018 Combined OUT'!$A:$AJ,6,FALSE),IFERROR(VLOOKUP(A16,'[6]SHOPP UPL SFY2018 Combined INP'!$A:$F,6,FALSE),VLOOKUP(A16,'[6]DRG UPL SFY18 Combined'!$A:$AX,10,FALSE)))</f>
        <v>Yes</v>
      </c>
      <c r="D16" s="51">
        <v>1</v>
      </c>
      <c r="E16" s="11">
        <v>1</v>
      </c>
      <c r="F16" s="12">
        <v>753677.77</v>
      </c>
      <c r="G16" s="13">
        <f t="shared" si="0"/>
        <v>2.0925292697742048E-3</v>
      </c>
      <c r="H16" s="12">
        <f t="shared" si="1"/>
        <v>736377</v>
      </c>
      <c r="I16" s="12"/>
      <c r="J16" s="12">
        <v>1006386.4011878775</v>
      </c>
      <c r="K16" s="13">
        <f t="shared" si="2"/>
        <v>6.1743561701752851E-3</v>
      </c>
      <c r="L16" s="14">
        <f t="shared" si="3"/>
        <v>447490</v>
      </c>
    </row>
    <row r="17" spans="1:19" x14ac:dyDescent="0.2">
      <c r="A17" s="10" t="s">
        <v>32</v>
      </c>
      <c r="B17" s="51" t="s">
        <v>33</v>
      </c>
      <c r="C17" s="67" t="str">
        <f>IFERROR(VLOOKUP(A17,'[6]SHOPP UPL SFY2018 Combined OUT'!$A:$AJ,6,FALSE),IFERROR(VLOOKUP(A17,'[6]SHOPP UPL SFY2018 Combined INP'!$A:$F,6,FALSE),VLOOKUP(A17,'[6]DRG UPL SFY18 Combined'!$A:$AX,10,FALSE)))</f>
        <v>Yes</v>
      </c>
      <c r="D17" s="56">
        <v>1</v>
      </c>
      <c r="E17" s="11">
        <v>1</v>
      </c>
      <c r="F17" s="12">
        <v>36457044.390000001</v>
      </c>
      <c r="G17" s="13">
        <f t="shared" si="0"/>
        <v>0.10122022369789739</v>
      </c>
      <c r="H17" s="12">
        <f t="shared" si="1"/>
        <v>35620160</v>
      </c>
      <c r="I17" s="12"/>
      <c r="J17" s="12">
        <v>7658635.2206469169</v>
      </c>
      <c r="K17" s="13">
        <f t="shared" si="2"/>
        <v>4.6987063392259845E-2</v>
      </c>
      <c r="L17" s="14">
        <f t="shared" si="3"/>
        <v>3405415</v>
      </c>
    </row>
    <row r="18" spans="1:19" s="24" customFormat="1" x14ac:dyDescent="0.2">
      <c r="A18" s="23" t="s">
        <v>34</v>
      </c>
      <c r="B18" s="51" t="s">
        <v>134</v>
      </c>
      <c r="C18" s="67" t="str">
        <f>IFERROR(VLOOKUP(A18,'[6]SHOPP UPL SFY2018 Combined OUT'!$A:$AJ,6,FALSE),IFERROR(VLOOKUP(A18,'[6]SHOPP UPL SFY2018 Combined INP'!$A:$F,6,FALSE),VLOOKUP(A18,'[6]DRG UPL SFY18 Combined'!$A:$AX,10,FALSE)))</f>
        <v>Yes</v>
      </c>
      <c r="D18" s="51">
        <v>1</v>
      </c>
      <c r="E18" s="11">
        <v>1</v>
      </c>
      <c r="F18" s="12">
        <v>48838520.99000001</v>
      </c>
      <c r="G18" s="13">
        <f t="shared" si="0"/>
        <v>0.13559645611420498</v>
      </c>
      <c r="H18" s="12">
        <f t="shared" si="1"/>
        <v>47717416</v>
      </c>
      <c r="I18" s="12"/>
      <c r="J18" s="12">
        <v>13507826.062806718</v>
      </c>
      <c r="K18" s="13">
        <f t="shared" si="2"/>
        <v>8.2872869802396346E-2</v>
      </c>
      <c r="L18" s="14">
        <f t="shared" si="3"/>
        <v>6006259</v>
      </c>
      <c r="M18" s="1"/>
      <c r="N18" s="1"/>
      <c r="O18" s="1"/>
      <c r="P18" s="1"/>
      <c r="Q18" s="1"/>
      <c r="R18" s="1"/>
      <c r="S18" s="1"/>
    </row>
    <row r="19" spans="1:19" x14ac:dyDescent="0.2">
      <c r="A19" s="23" t="s">
        <v>35</v>
      </c>
      <c r="B19" s="51" t="s">
        <v>36</v>
      </c>
      <c r="C19" s="67" t="str">
        <f>IFERROR(VLOOKUP(A19,'[6]SHOPP UPL SFY2018 Combined OUT'!$A:$AJ,6,FALSE),IFERROR(VLOOKUP(A19,'[6]SHOPP UPL SFY2018 Combined INP'!$A:$F,6,FALSE),VLOOKUP(A19,'[6]DRG UPL SFY18 Combined'!$A:$AX,10,FALSE)))</f>
        <v>Yes</v>
      </c>
      <c r="D19" s="51">
        <v>1</v>
      </c>
      <c r="E19" s="11">
        <v>1</v>
      </c>
      <c r="F19" s="12">
        <v>6090380.5199999996</v>
      </c>
      <c r="G19" s="13">
        <f t="shared" si="0"/>
        <v>1.6909480429763292E-2</v>
      </c>
      <c r="H19" s="12">
        <f t="shared" si="1"/>
        <v>5950574</v>
      </c>
      <c r="I19" s="12"/>
      <c r="J19" s="12">
        <v>2228817.8619848788</v>
      </c>
      <c r="K19" s="13">
        <f t="shared" si="2"/>
        <v>1.3674186477579552E-2</v>
      </c>
      <c r="L19" s="14">
        <f t="shared" si="3"/>
        <v>991045</v>
      </c>
    </row>
    <row r="20" spans="1:19" x14ac:dyDescent="0.2">
      <c r="A20" s="23" t="s">
        <v>37</v>
      </c>
      <c r="B20" s="51" t="s">
        <v>38</v>
      </c>
      <c r="C20" s="67" t="str">
        <f>IFERROR(VLOOKUP(A20,'[6]SHOPP UPL SFY2018 Combined OUT'!$A:$AJ,6,FALSE),IFERROR(VLOOKUP(A20,'[6]SHOPP UPL SFY2018 Combined INP'!$A:$F,6,FALSE),VLOOKUP(A20,'[6]DRG UPL SFY18 Combined'!$A:$AX,10,FALSE)))</f>
        <v>Yes</v>
      </c>
      <c r="D20" s="51">
        <v>1</v>
      </c>
      <c r="E20" s="11">
        <v>1</v>
      </c>
      <c r="F20" s="12">
        <v>2697682.05</v>
      </c>
      <c r="G20" s="13">
        <f t="shared" si="0"/>
        <v>7.4899099785966606E-3</v>
      </c>
      <c r="H20" s="12">
        <f t="shared" si="1"/>
        <v>2635756</v>
      </c>
      <c r="I20" s="12"/>
      <c r="J20" s="12">
        <v>2270552.5508221113</v>
      </c>
      <c r="K20" s="13">
        <f t="shared" si="2"/>
        <v>1.3930236075654761E-2</v>
      </c>
      <c r="L20" s="14">
        <f t="shared" si="3"/>
        <v>1009602</v>
      </c>
    </row>
    <row r="21" spans="1:19" x14ac:dyDescent="0.2">
      <c r="A21" s="23" t="s">
        <v>39</v>
      </c>
      <c r="B21" s="51" t="s">
        <v>40</v>
      </c>
      <c r="C21" s="67" t="str">
        <f>IFERROR(VLOOKUP(A21,'[6]SHOPP UPL SFY2018 Combined OUT'!$A:$AJ,6,FALSE),IFERROR(VLOOKUP(A21,'[6]SHOPP UPL SFY2018 Combined INP'!$A:$F,6,FALSE),VLOOKUP(A21,'[6]DRG UPL SFY18 Combined'!$A:$AX,10,FALSE)))</f>
        <v>Yes</v>
      </c>
      <c r="D21" s="51">
        <v>1</v>
      </c>
      <c r="E21" s="11">
        <v>1</v>
      </c>
      <c r="F21" s="12">
        <v>1653461.62</v>
      </c>
      <c r="G21" s="13">
        <f t="shared" si="0"/>
        <v>4.5907110094255184E-3</v>
      </c>
      <c r="H21" s="12">
        <f t="shared" si="1"/>
        <v>1615506</v>
      </c>
      <c r="I21" s="12"/>
      <c r="J21" s="12">
        <v>2299617.4409764977</v>
      </c>
      <c r="K21" s="13">
        <f t="shared" si="2"/>
        <v>1.410855424812647E-2</v>
      </c>
      <c r="L21" s="14">
        <f t="shared" si="3"/>
        <v>1022526</v>
      </c>
    </row>
    <row r="22" spans="1:19" x14ac:dyDescent="0.2">
      <c r="A22" s="23" t="s">
        <v>41</v>
      </c>
      <c r="B22" s="51" t="s">
        <v>42</v>
      </c>
      <c r="C22" s="67" t="str">
        <f>IFERROR(VLOOKUP(A22,'[6]SHOPP UPL SFY2018 Combined OUT'!$A:$AJ,6,FALSE),IFERROR(VLOOKUP(A22,'[6]SHOPP UPL SFY2018 Combined INP'!$A:$F,6,FALSE),VLOOKUP(A22,'[6]DRG UPL SFY18 Combined'!$A:$AX,10,FALSE)))</f>
        <v>Yes</v>
      </c>
      <c r="D22" s="51">
        <v>1</v>
      </c>
      <c r="E22" s="11">
        <v>1</v>
      </c>
      <c r="F22" s="12">
        <v>1695187.57</v>
      </c>
      <c r="G22" s="13">
        <f t="shared" si="0"/>
        <v>4.7065599506569081E-3</v>
      </c>
      <c r="H22" s="12">
        <f t="shared" si="1"/>
        <v>1656274</v>
      </c>
      <c r="I22" s="12"/>
      <c r="J22" s="12">
        <v>1455116.5462318454</v>
      </c>
      <c r="K22" s="13">
        <f t="shared" si="2"/>
        <v>8.9273939065016138E-3</v>
      </c>
      <c r="L22" s="14">
        <f t="shared" si="3"/>
        <v>647018</v>
      </c>
    </row>
    <row r="23" spans="1:19" x14ac:dyDescent="0.2">
      <c r="A23" s="23" t="s">
        <v>43</v>
      </c>
      <c r="B23" s="51" t="s">
        <v>135</v>
      </c>
      <c r="C23" s="67" t="str">
        <f>IFERROR(VLOOKUP(A23,'[6]SHOPP UPL SFY2018 Combined OUT'!$A:$AJ,6,FALSE),IFERROR(VLOOKUP(A23,'[6]SHOPP UPL SFY2018 Combined INP'!$A:$F,6,FALSE),VLOOKUP(A23,'[6]DRG UPL SFY18 Combined'!$A:$AX,10,FALSE)))</f>
        <v>Yes</v>
      </c>
      <c r="D23" s="51">
        <v>1</v>
      </c>
      <c r="E23" s="11">
        <v>1</v>
      </c>
      <c r="F23" s="12">
        <v>1715414.5999999999</v>
      </c>
      <c r="G23" s="13">
        <f t="shared" si="0"/>
        <v>4.7627187681255467E-3</v>
      </c>
      <c r="H23" s="12">
        <f t="shared" si="1"/>
        <v>1676037</v>
      </c>
      <c r="I23" s="12"/>
      <c r="J23" s="12">
        <v>1869432.9389991853</v>
      </c>
      <c r="K23" s="13">
        <f t="shared" si="2"/>
        <v>1.146929726794243E-2</v>
      </c>
      <c r="L23" s="14">
        <f t="shared" si="3"/>
        <v>831244</v>
      </c>
    </row>
    <row r="24" spans="1:19" x14ac:dyDescent="0.2">
      <c r="A24" s="23" t="s">
        <v>44</v>
      </c>
      <c r="B24" s="51" t="s">
        <v>45</v>
      </c>
      <c r="C24" s="67" t="str">
        <f>IFERROR(VLOOKUP(A24,'[6]SHOPP UPL SFY2018 Combined OUT'!$A:$AJ,6,FALSE),IFERROR(VLOOKUP(A24,'[6]SHOPP UPL SFY2018 Combined INP'!$A:$F,6,FALSE),VLOOKUP(A24,'[6]DRG UPL SFY18 Combined'!$A:$AX,10,FALSE)))</f>
        <v>Yes</v>
      </c>
      <c r="D24" s="51">
        <v>1</v>
      </c>
      <c r="E24" s="11">
        <v>1</v>
      </c>
      <c r="F24" s="12">
        <v>13952218.339999998</v>
      </c>
      <c r="G24" s="13">
        <f t="shared" si="0"/>
        <v>3.8737277941381314E-2</v>
      </c>
      <c r="H24" s="12">
        <f t="shared" si="1"/>
        <v>13631940</v>
      </c>
      <c r="I24" s="12"/>
      <c r="J24" s="12">
        <v>7563362.6372787142</v>
      </c>
      <c r="K24" s="13">
        <f t="shared" si="2"/>
        <v>4.6402549469701203E-2</v>
      </c>
      <c r="L24" s="14">
        <f t="shared" si="3"/>
        <v>3363052</v>
      </c>
      <c r="M24" s="21"/>
      <c r="N24" s="21"/>
      <c r="O24" s="21"/>
      <c r="P24" s="21"/>
      <c r="Q24" s="21"/>
      <c r="S24" s="21"/>
    </row>
    <row r="25" spans="1:19" x14ac:dyDescent="0.2">
      <c r="A25" s="23" t="s">
        <v>46</v>
      </c>
      <c r="B25" s="51" t="s">
        <v>47</v>
      </c>
      <c r="C25" s="67" t="str">
        <f>IFERROR(VLOOKUP(A25,'[6]SHOPP UPL SFY2018 Combined OUT'!$A:$AJ,6,FALSE),IFERROR(VLOOKUP(A25,'[6]SHOPP UPL SFY2018 Combined INP'!$A:$F,6,FALSE),VLOOKUP(A25,'[6]DRG UPL SFY18 Combined'!$A:$AX,10,FALSE)))</f>
        <v>Yes</v>
      </c>
      <c r="D25" s="51">
        <v>1</v>
      </c>
      <c r="E25" s="11">
        <v>1</v>
      </c>
      <c r="F25" s="12">
        <v>2763114.14</v>
      </c>
      <c r="G25" s="13">
        <f t="shared" si="0"/>
        <v>7.6715772228189505E-3</v>
      </c>
      <c r="H25" s="12">
        <f t="shared" si="1"/>
        <v>2699686</v>
      </c>
      <c r="I25" s="12"/>
      <c r="J25" s="12">
        <v>3160074.8035965911</v>
      </c>
      <c r="K25" s="13">
        <f t="shared" si="2"/>
        <v>1.9387610304324423E-2</v>
      </c>
      <c r="L25" s="14">
        <f t="shared" si="3"/>
        <v>1405128</v>
      </c>
    </row>
    <row r="26" spans="1:19" x14ac:dyDescent="0.2">
      <c r="A26" s="23" t="s">
        <v>48</v>
      </c>
      <c r="B26" s="51" t="s">
        <v>136</v>
      </c>
      <c r="C26" s="67" t="str">
        <f>IFERROR(VLOOKUP(A26,'[6]SHOPP UPL SFY2018 Combined OUT'!$A:$AJ,6,FALSE),IFERROR(VLOOKUP(A26,'[6]SHOPP UPL SFY2018 Combined INP'!$A:$F,6,FALSE),VLOOKUP(A26,'[6]DRG UPL SFY18 Combined'!$A:$AX,10,FALSE)))</f>
        <v>Yes</v>
      </c>
      <c r="D26" s="51">
        <v>1</v>
      </c>
      <c r="E26" s="11">
        <v>1</v>
      </c>
      <c r="F26" s="12">
        <v>2870100.33</v>
      </c>
      <c r="G26" s="13">
        <f t="shared" si="0"/>
        <v>7.968616279757864E-3</v>
      </c>
      <c r="H26" s="12">
        <f t="shared" si="1"/>
        <v>2804216</v>
      </c>
      <c r="I26" s="12"/>
      <c r="J26" s="12">
        <v>2644432.9117194344</v>
      </c>
      <c r="K26" s="13">
        <f t="shared" si="2"/>
        <v>1.6224057326109827E-2</v>
      </c>
      <c r="L26" s="14">
        <f t="shared" si="3"/>
        <v>1175848</v>
      </c>
    </row>
    <row r="27" spans="1:19" x14ac:dyDescent="0.2">
      <c r="A27" s="43" t="s">
        <v>49</v>
      </c>
      <c r="B27" s="51" t="s">
        <v>137</v>
      </c>
      <c r="C27" s="67" t="str">
        <f>IFERROR(VLOOKUP(A27,'[6]SHOPP UPL SFY2018 Combined OUT'!$A:$AJ,6,FALSE),IFERROR(VLOOKUP(A27,'[6]SHOPP UPL SFY2018 Combined INP'!$A:$F,6,FALSE),VLOOKUP(A27,'[6]DRG UPL SFY18 Combined'!$A:$AX,10,FALSE)))</f>
        <v>No</v>
      </c>
      <c r="D27" s="51">
        <v>1</v>
      </c>
      <c r="E27" s="11">
        <v>1</v>
      </c>
      <c r="F27" s="12">
        <v>96214.94</v>
      </c>
      <c r="G27" s="13">
        <f t="shared" si="0"/>
        <v>2.6713349677219339E-4</v>
      </c>
      <c r="H27" s="12">
        <f t="shared" si="1"/>
        <v>94006</v>
      </c>
      <c r="I27" s="12"/>
      <c r="J27" s="12">
        <v>0</v>
      </c>
      <c r="K27" s="13">
        <f t="shared" si="2"/>
        <v>0</v>
      </c>
      <c r="L27" s="14">
        <f t="shared" si="3"/>
        <v>0</v>
      </c>
    </row>
    <row r="28" spans="1:19" x14ac:dyDescent="0.2">
      <c r="A28" s="23" t="s">
        <v>50</v>
      </c>
      <c r="B28" s="51" t="s">
        <v>133</v>
      </c>
      <c r="C28" s="67" t="str">
        <f>IFERROR(VLOOKUP(A28,'[6]SHOPP UPL SFY2018 Combined OUT'!$A:$AJ,6,FALSE),IFERROR(VLOOKUP(A28,'[6]SHOPP UPL SFY2018 Combined INP'!$A:$F,6,FALSE),VLOOKUP(A28,'[6]DRG UPL SFY18 Combined'!$A:$AX,10,FALSE)))</f>
        <v>Yes</v>
      </c>
      <c r="D28" s="51">
        <v>1</v>
      </c>
      <c r="E28" s="11">
        <v>1</v>
      </c>
      <c r="F28" s="12">
        <v>237289.51</v>
      </c>
      <c r="G28" s="13">
        <f t="shared" si="0"/>
        <v>6.5881636005448167E-4</v>
      </c>
      <c r="H28" s="12">
        <f t="shared" si="1"/>
        <v>231842</v>
      </c>
      <c r="I28" s="12"/>
      <c r="J28" s="12">
        <v>1112959.9122704358</v>
      </c>
      <c r="K28" s="13">
        <f t="shared" si="2"/>
        <v>6.8282032560988909E-3</v>
      </c>
      <c r="L28" s="14">
        <f t="shared" si="3"/>
        <v>494878</v>
      </c>
      <c r="M28" s="21"/>
      <c r="N28" s="21"/>
      <c r="O28" s="21"/>
      <c r="P28" s="21"/>
      <c r="Q28" s="21"/>
      <c r="S28" s="21"/>
    </row>
    <row r="29" spans="1:19" x14ac:dyDescent="0.2">
      <c r="A29" s="23" t="s">
        <v>51</v>
      </c>
      <c r="B29" s="51" t="s">
        <v>138</v>
      </c>
      <c r="C29" s="67" t="str">
        <f>IFERROR(VLOOKUP(A29,'[6]SHOPP UPL SFY2018 Combined OUT'!$A:$AJ,6,FALSE),IFERROR(VLOOKUP(A29,'[6]SHOPP UPL SFY2018 Combined INP'!$A:$F,6,FALSE),VLOOKUP(A29,'[6]DRG UPL SFY18 Combined'!$A:$AX,10,FALSE)))</f>
        <v>Yes</v>
      </c>
      <c r="D29" s="51">
        <v>1</v>
      </c>
      <c r="E29" s="11">
        <v>1</v>
      </c>
      <c r="F29" s="12">
        <v>1096848.8799999999</v>
      </c>
      <c r="G29" s="13">
        <f t="shared" si="0"/>
        <v>3.0453178762577192E-3</v>
      </c>
      <c r="H29" s="12">
        <f t="shared" si="1"/>
        <v>1071670</v>
      </c>
      <c r="I29" s="12"/>
      <c r="J29" s="12">
        <v>873560.39992062678</v>
      </c>
      <c r="K29" s="13">
        <f t="shared" si="2"/>
        <v>5.3594454763144124E-3</v>
      </c>
      <c r="L29" s="14">
        <f t="shared" si="3"/>
        <v>388429</v>
      </c>
    </row>
    <row r="30" spans="1:19" x14ac:dyDescent="0.2">
      <c r="A30" s="23" t="s">
        <v>52</v>
      </c>
      <c r="B30" s="51" t="s">
        <v>53</v>
      </c>
      <c r="C30" s="67" t="str">
        <f>IFERROR(VLOOKUP(A30,'[6]SHOPP UPL SFY2018 Combined OUT'!$A:$AJ,6,FALSE),IFERROR(VLOOKUP(A30,'[6]SHOPP UPL SFY2018 Combined INP'!$A:$F,6,FALSE),VLOOKUP(A30,'[6]DRG UPL SFY18 Combined'!$A:$AX,10,FALSE)))</f>
        <v>Yes</v>
      </c>
      <c r="D30" s="51">
        <v>1</v>
      </c>
      <c r="E30" s="11">
        <v>1</v>
      </c>
      <c r="F30" s="12">
        <v>19199226.27</v>
      </c>
      <c r="G30" s="13">
        <f t="shared" si="0"/>
        <v>5.3305198224159939E-2</v>
      </c>
      <c r="H30" s="12">
        <f t="shared" si="1"/>
        <v>18758501</v>
      </c>
      <c r="I30" s="12"/>
      <c r="J30" s="12">
        <v>6676459.0814958848</v>
      </c>
      <c r="K30" s="13">
        <f t="shared" si="2"/>
        <v>4.0961241403997505E-2</v>
      </c>
      <c r="L30" s="14">
        <f t="shared" si="3"/>
        <v>2968690</v>
      </c>
    </row>
    <row r="31" spans="1:19" x14ac:dyDescent="0.2">
      <c r="A31" s="23" t="s">
        <v>54</v>
      </c>
      <c r="B31" s="51" t="s">
        <v>55</v>
      </c>
      <c r="C31" s="67" t="str">
        <f>IFERROR(VLOOKUP(A31,'[6]SHOPP UPL SFY2018 Combined OUT'!$A:$AJ,6,FALSE),IFERROR(VLOOKUP(A31,'[6]SHOPP UPL SFY2018 Combined INP'!$A:$F,6,FALSE),VLOOKUP(A31,'[6]DRG UPL SFY18 Combined'!$A:$AX,10,FALSE)))</f>
        <v>Yes</v>
      </c>
      <c r="D31" s="51">
        <v>1</v>
      </c>
      <c r="E31" s="11">
        <v>1</v>
      </c>
      <c r="F31" s="12">
        <v>4295643.08</v>
      </c>
      <c r="G31" s="13">
        <f t="shared" si="0"/>
        <v>1.1926527801666507E-2</v>
      </c>
      <c r="H31" s="12">
        <f t="shared" si="1"/>
        <v>4197035</v>
      </c>
      <c r="I31" s="12"/>
      <c r="J31" s="12">
        <v>3771576.3859300064</v>
      </c>
      <c r="K31" s="13">
        <f t="shared" si="2"/>
        <v>2.3139279209524004E-2</v>
      </c>
      <c r="L31" s="14">
        <f t="shared" si="3"/>
        <v>1677033</v>
      </c>
    </row>
    <row r="32" spans="1:19" x14ac:dyDescent="0.2">
      <c r="A32" s="23" t="s">
        <v>56</v>
      </c>
      <c r="B32" s="51" t="s">
        <v>139</v>
      </c>
      <c r="C32" s="67" t="str">
        <f>IFERROR(VLOOKUP(A32,'[6]SHOPP UPL SFY2018 Combined OUT'!$A:$AJ,6,FALSE),IFERROR(VLOOKUP(A32,'[6]SHOPP UPL SFY2018 Combined INP'!$A:$F,6,FALSE),VLOOKUP(A32,'[6]DRG UPL SFY18 Combined'!$A:$AX,10,FALSE)))</f>
        <v>Yes</v>
      </c>
      <c r="D32" s="51">
        <v>1</v>
      </c>
      <c r="E32" s="11">
        <v>1</v>
      </c>
      <c r="F32" s="12">
        <v>6922010.5700000003</v>
      </c>
      <c r="G32" s="13">
        <f t="shared" si="0"/>
        <v>1.921843830342963E-2</v>
      </c>
      <c r="H32" s="12">
        <f t="shared" si="1"/>
        <v>6763113</v>
      </c>
      <c r="I32" s="12"/>
      <c r="J32" s="12">
        <v>4734647.2078490984</v>
      </c>
      <c r="K32" s="13">
        <f t="shared" si="2"/>
        <v>2.9047886742985533E-2</v>
      </c>
      <c r="L32" s="14">
        <f t="shared" si="3"/>
        <v>2105262</v>
      </c>
    </row>
    <row r="33" spans="1:19" x14ac:dyDescent="0.2">
      <c r="A33" s="23" t="s">
        <v>57</v>
      </c>
      <c r="B33" s="51" t="s">
        <v>58</v>
      </c>
      <c r="C33" s="67" t="str">
        <f>IFERROR(VLOOKUP(A33,'[6]SHOPP UPL SFY2018 Combined OUT'!$A:$AJ,6,FALSE),IFERROR(VLOOKUP(A33,'[6]SHOPP UPL SFY2018 Combined INP'!$A:$F,6,FALSE),VLOOKUP(A33,'[6]DRG UPL SFY18 Combined'!$A:$AX,10,FALSE)))</f>
        <v>Yes</v>
      </c>
      <c r="D33" s="51">
        <v>1</v>
      </c>
      <c r="E33" s="11">
        <v>1</v>
      </c>
      <c r="F33" s="12">
        <v>107762.42</v>
      </c>
      <c r="G33" s="13">
        <f t="shared" si="0"/>
        <v>2.9919420076792385E-4</v>
      </c>
      <c r="H33" s="12">
        <f t="shared" si="1"/>
        <v>105289</v>
      </c>
      <c r="I33" s="12"/>
      <c r="J33" s="12">
        <v>573589.69161869586</v>
      </c>
      <c r="K33" s="13">
        <f t="shared" si="2"/>
        <v>3.5190728406252372E-3</v>
      </c>
      <c r="L33" s="14">
        <f t="shared" si="3"/>
        <v>255047</v>
      </c>
    </row>
    <row r="34" spans="1:19" x14ac:dyDescent="0.2">
      <c r="A34" s="23" t="s">
        <v>59</v>
      </c>
      <c r="B34" s="51" t="s">
        <v>60</v>
      </c>
      <c r="C34" s="67" t="str">
        <f>IFERROR(VLOOKUP(A34,'[6]SHOPP UPL SFY2018 Combined OUT'!$A:$AJ,6,FALSE),IFERROR(VLOOKUP(A34,'[6]SHOPP UPL SFY2018 Combined INP'!$A:$F,6,FALSE),VLOOKUP(A34,'[6]DRG UPL SFY18 Combined'!$A:$AX,10,FALSE)))</f>
        <v>No</v>
      </c>
      <c r="D34" s="51">
        <v>1</v>
      </c>
      <c r="E34" s="11">
        <v>1</v>
      </c>
      <c r="F34" s="12">
        <v>138568.20000000001</v>
      </c>
      <c r="G34" s="13">
        <f t="shared" si="0"/>
        <v>3.8472411672686848E-4</v>
      </c>
      <c r="H34" s="12">
        <f t="shared" si="1"/>
        <v>135387</v>
      </c>
      <c r="J34" s="12">
        <v>0</v>
      </c>
      <c r="K34" s="13">
        <f t="shared" si="2"/>
        <v>0</v>
      </c>
      <c r="L34" s="14">
        <f t="shared" si="3"/>
        <v>0</v>
      </c>
    </row>
    <row r="35" spans="1:19" x14ac:dyDescent="0.2">
      <c r="A35" s="23" t="s">
        <v>61</v>
      </c>
      <c r="B35" s="51" t="s">
        <v>140</v>
      </c>
      <c r="C35" s="67" t="str">
        <f>IFERROR(VLOOKUP(A35,'[6]SHOPP UPL SFY2018 Combined OUT'!$A:$AJ,6,FALSE),IFERROR(VLOOKUP(A35,'[6]SHOPP UPL SFY2018 Combined INP'!$A:$F,6,FALSE),VLOOKUP(A35,'[6]DRG UPL SFY18 Combined'!$A:$AX,10,FALSE)))</f>
        <v>Yes</v>
      </c>
      <c r="D35" s="51">
        <v>1</v>
      </c>
      <c r="E35" s="11">
        <v>1</v>
      </c>
      <c r="F35" s="12">
        <v>8445425.8300000001</v>
      </c>
      <c r="G35" s="13">
        <f t="shared" si="0"/>
        <v>2.3448085439725926E-2</v>
      </c>
      <c r="H35" s="12">
        <f t="shared" si="1"/>
        <v>8251558</v>
      </c>
      <c r="I35" s="12"/>
      <c r="J35" s="12">
        <v>4120265.5453513768</v>
      </c>
      <c r="K35" s="13">
        <f t="shared" si="2"/>
        <v>2.5278548043448413E-2</v>
      </c>
      <c r="L35" s="14">
        <f t="shared" si="3"/>
        <v>1832077</v>
      </c>
    </row>
    <row r="36" spans="1:19" x14ac:dyDescent="0.2">
      <c r="A36" s="23" t="s">
        <v>62</v>
      </c>
      <c r="B36" s="51" t="s">
        <v>141</v>
      </c>
      <c r="C36" s="67" t="str">
        <f>IFERROR(VLOOKUP(A36,'[6]SHOPP UPL SFY2018 Combined OUT'!$A:$AJ,6,FALSE),IFERROR(VLOOKUP(A36,'[6]SHOPP UPL SFY2018 Combined INP'!$A:$F,6,FALSE),VLOOKUP(A36,'[6]DRG UPL SFY18 Combined'!$A:$AX,10,FALSE)))</f>
        <v>Yes</v>
      </c>
      <c r="D36" s="51">
        <v>1</v>
      </c>
      <c r="E36" s="11">
        <v>1</v>
      </c>
      <c r="F36" s="12">
        <v>9298816.0299999993</v>
      </c>
      <c r="G36" s="13">
        <f t="shared" si="0"/>
        <v>2.581745872247309E-2</v>
      </c>
      <c r="H36" s="12">
        <f t="shared" si="1"/>
        <v>9085358</v>
      </c>
      <c r="I36" s="12"/>
      <c r="J36" s="12">
        <v>5130034.9692842448</v>
      </c>
      <c r="K36" s="13">
        <f t="shared" si="2"/>
        <v>3.1473659648449448E-2</v>
      </c>
      <c r="L36" s="14">
        <f t="shared" si="3"/>
        <v>2281072</v>
      </c>
      <c r="M36" s="21"/>
      <c r="N36" s="21"/>
      <c r="O36" s="21"/>
      <c r="P36" s="21"/>
      <c r="Q36" s="21"/>
      <c r="S36" s="21"/>
    </row>
    <row r="37" spans="1:19" x14ac:dyDescent="0.2">
      <c r="A37" s="23" t="s">
        <v>63</v>
      </c>
      <c r="B37" s="51" t="s">
        <v>142</v>
      </c>
      <c r="C37" s="67" t="str">
        <f>IFERROR(VLOOKUP(A37,'[6]SHOPP UPL SFY2018 Combined OUT'!$A:$AJ,6,FALSE),IFERROR(VLOOKUP(A37,'[6]SHOPP UPL SFY2018 Combined INP'!$A:$F,6,FALSE),VLOOKUP(A37,'[6]DRG UPL SFY18 Combined'!$A:$AX,10,FALSE)))</f>
        <v>No</v>
      </c>
      <c r="D37" s="51">
        <v>1</v>
      </c>
      <c r="E37" s="11">
        <v>1</v>
      </c>
      <c r="F37" s="12">
        <v>5345482.6199999992</v>
      </c>
      <c r="G37" s="13">
        <f t="shared" ref="G37:G55" si="4">IF($E37=1,F37/$F$58,0)</f>
        <v>1.4841327804347075E-2</v>
      </c>
      <c r="H37" s="12">
        <f t="shared" ref="H37:H55" si="5">IF($E37=1,ROUND(G37*($H$61),0),0)</f>
        <v>5222775</v>
      </c>
      <c r="I37" s="12"/>
      <c r="J37" s="12">
        <v>0</v>
      </c>
      <c r="K37" s="13">
        <f t="shared" ref="K37:K55" si="6">IF($E37=1,J37/$J$58,0)</f>
        <v>0</v>
      </c>
      <c r="L37" s="14">
        <f t="shared" ref="L37:L55" si="7">IF($E37=1,ROUND(K37*$L$61,0),0)</f>
        <v>0</v>
      </c>
    </row>
    <row r="38" spans="1:19" s="21" customFormat="1" x14ac:dyDescent="0.2">
      <c r="A38" s="41" t="s">
        <v>64</v>
      </c>
      <c r="B38" s="51" t="s">
        <v>143</v>
      </c>
      <c r="C38" s="67" t="str">
        <f>IFERROR(VLOOKUP(A38,'[6]SHOPP UPL SFY2018 Combined OUT'!$A:$AJ,6,FALSE),IFERROR(VLOOKUP(A38,'[6]SHOPP UPL SFY2018 Combined INP'!$A:$F,6,FALSE),VLOOKUP(A38,'[6]DRG UPL SFY18 Combined'!$A:$AX,10,FALSE)))</f>
        <v>No</v>
      </c>
      <c r="D38" s="51">
        <v>1</v>
      </c>
      <c r="E38" s="11">
        <v>1</v>
      </c>
      <c r="F38" s="12">
        <v>1865108.2</v>
      </c>
      <c r="G38" s="13">
        <f t="shared" si="4"/>
        <v>5.1783317156825267E-3</v>
      </c>
      <c r="H38" s="12">
        <f t="shared" si="5"/>
        <v>1822294</v>
      </c>
      <c r="I38" s="12"/>
      <c r="J38" s="12">
        <v>0</v>
      </c>
      <c r="K38" s="13">
        <f t="shared" si="6"/>
        <v>0</v>
      </c>
      <c r="L38" s="14">
        <f t="shared" si="7"/>
        <v>0</v>
      </c>
      <c r="M38" s="1"/>
      <c r="N38" s="1"/>
      <c r="O38" s="1"/>
      <c r="P38" s="1"/>
      <c r="Q38" s="1"/>
      <c r="R38" s="1"/>
      <c r="S38" s="1"/>
    </row>
    <row r="39" spans="1:19" x14ac:dyDescent="0.2">
      <c r="A39" s="23" t="s">
        <v>65</v>
      </c>
      <c r="B39" s="51" t="s">
        <v>66</v>
      </c>
      <c r="C39" s="67" t="str">
        <f>IFERROR(VLOOKUP(A39,'[6]SHOPP UPL SFY2018 Combined OUT'!$A:$AJ,6,FALSE),IFERROR(VLOOKUP(A39,'[6]SHOPP UPL SFY2018 Combined INP'!$A:$F,6,FALSE),VLOOKUP(A39,'[6]DRG UPL SFY18 Combined'!$A:$AX,10,FALSE)))</f>
        <v>Yes</v>
      </c>
      <c r="D39" s="51">
        <v>1</v>
      </c>
      <c r="E39" s="11">
        <v>1</v>
      </c>
      <c r="F39" s="12">
        <v>57383339.039999999</v>
      </c>
      <c r="G39" s="13">
        <f t="shared" si="4"/>
        <v>0.15932049652808097</v>
      </c>
      <c r="H39" s="12">
        <f t="shared" si="5"/>
        <v>56066085</v>
      </c>
      <c r="I39" s="12"/>
      <c r="J39" s="12">
        <v>22027883.747936342</v>
      </c>
      <c r="K39" s="13">
        <f t="shared" si="6"/>
        <v>0.13514491031917666</v>
      </c>
      <c r="L39" s="14">
        <f t="shared" si="7"/>
        <v>9794706</v>
      </c>
    </row>
    <row r="40" spans="1:19" x14ac:dyDescent="0.2">
      <c r="A40" s="23" t="s">
        <v>67</v>
      </c>
      <c r="B40" s="51" t="s">
        <v>68</v>
      </c>
      <c r="C40" s="67" t="str">
        <f>IFERROR(VLOOKUP(A40,'[6]SHOPP UPL SFY2018 Combined OUT'!$A:$AJ,6,FALSE),IFERROR(VLOOKUP(A40,'[6]SHOPP UPL SFY2018 Combined INP'!$A:$F,6,FALSE),VLOOKUP(A40,'[6]DRG UPL SFY18 Combined'!$A:$AX,10,FALSE)))</f>
        <v>Yes</v>
      </c>
      <c r="D40" s="51">
        <v>1</v>
      </c>
      <c r="E40" s="11">
        <v>1</v>
      </c>
      <c r="F40" s="12">
        <v>3386436.65</v>
      </c>
      <c r="G40" s="13">
        <f t="shared" si="4"/>
        <v>9.4021849819998053E-3</v>
      </c>
      <c r="H40" s="12">
        <f t="shared" si="5"/>
        <v>3308700</v>
      </c>
      <c r="I40" s="12"/>
      <c r="J40" s="12">
        <v>2055049.7223337099</v>
      </c>
      <c r="K40" s="13">
        <f t="shared" si="6"/>
        <v>1.260808862096237E-2</v>
      </c>
      <c r="L40" s="14">
        <f t="shared" si="7"/>
        <v>913779</v>
      </c>
    </row>
    <row r="41" spans="1:19" x14ac:dyDescent="0.2">
      <c r="A41" s="23" t="s">
        <v>69</v>
      </c>
      <c r="B41" s="51" t="s">
        <v>144</v>
      </c>
      <c r="C41" s="67" t="str">
        <f>IFERROR(VLOOKUP(A41,'[6]SHOPP UPL SFY2018 Combined OUT'!$A:$AJ,6,FALSE),IFERROR(VLOOKUP(A41,'[6]SHOPP UPL SFY2018 Combined INP'!$A:$F,6,FALSE),VLOOKUP(A41,'[6]DRG UPL SFY18 Combined'!$A:$AX,10,FALSE)))</f>
        <v>Yes</v>
      </c>
      <c r="D41" s="51">
        <v>1</v>
      </c>
      <c r="E41" s="11">
        <v>1</v>
      </c>
      <c r="F41" s="12">
        <v>331330.70999999996</v>
      </c>
      <c r="G41" s="13">
        <f t="shared" si="4"/>
        <v>9.1991463228385871E-4</v>
      </c>
      <c r="H41" s="12">
        <f t="shared" si="5"/>
        <v>323725</v>
      </c>
      <c r="I41" s="12"/>
      <c r="J41" s="12">
        <v>836489.39165927283</v>
      </c>
      <c r="K41" s="13">
        <f t="shared" si="6"/>
        <v>5.1320083723124686E-3</v>
      </c>
      <c r="L41" s="14">
        <f t="shared" si="7"/>
        <v>371945</v>
      </c>
    </row>
    <row r="42" spans="1:19" x14ac:dyDescent="0.2">
      <c r="A42" s="23" t="s">
        <v>70</v>
      </c>
      <c r="B42" s="51" t="s">
        <v>166</v>
      </c>
      <c r="C42" s="67" t="str">
        <f>IFERROR(VLOOKUP(A42,'[6]SHOPP UPL SFY2018 Combined OUT'!$A:$AJ,6,FALSE),IFERROR(VLOOKUP(A42,'[6]SHOPP UPL SFY2018 Combined INP'!$A:$F,6,FALSE),VLOOKUP(A42,'[6]DRG UPL SFY18 Combined'!$A:$AX,10,FALSE)))</f>
        <v>Yes</v>
      </c>
      <c r="D42" s="51">
        <v>1</v>
      </c>
      <c r="E42" s="11">
        <v>1</v>
      </c>
      <c r="F42" s="12">
        <v>8660128.5300000012</v>
      </c>
      <c r="G42" s="13">
        <f t="shared" si="4"/>
        <v>2.4044191231793473E-2</v>
      </c>
      <c r="H42" s="12">
        <f t="shared" si="5"/>
        <v>8461332</v>
      </c>
      <c r="I42" s="12"/>
      <c r="J42" s="12">
        <v>5887517.0441811299</v>
      </c>
      <c r="K42" s="13">
        <f t="shared" si="6"/>
        <v>3.6120944346867821E-2</v>
      </c>
      <c r="L42" s="14">
        <f t="shared" si="7"/>
        <v>2617886</v>
      </c>
    </row>
    <row r="43" spans="1:19" s="21" customFormat="1" x14ac:dyDescent="0.2">
      <c r="A43" s="21" t="s">
        <v>71</v>
      </c>
      <c r="B43" s="51" t="s">
        <v>72</v>
      </c>
      <c r="C43" s="67" t="str">
        <f>IFERROR(VLOOKUP(A43,'[6]SHOPP UPL SFY2018 Combined OUT'!$A:$AJ,6,FALSE),IFERROR(VLOOKUP(A43,'[6]SHOPP UPL SFY2018 Combined INP'!$A:$F,6,FALSE),VLOOKUP(A43,'[6]DRG UPL SFY18 Combined'!$A:$AX,10,FALSE)))</f>
        <v>Yes</v>
      </c>
      <c r="D43" s="51">
        <v>1</v>
      </c>
      <c r="E43" s="11">
        <v>1</v>
      </c>
      <c r="F43" s="12">
        <v>213984.47</v>
      </c>
      <c r="G43" s="13">
        <f t="shared" si="4"/>
        <v>5.9411168084753279E-4</v>
      </c>
      <c r="H43" s="12">
        <f t="shared" si="5"/>
        <v>209072</v>
      </c>
      <c r="I43" s="12"/>
      <c r="J43" s="12">
        <v>1446274.2316943465</v>
      </c>
      <c r="K43" s="13">
        <f t="shared" si="6"/>
        <v>8.8731447639667019E-3</v>
      </c>
      <c r="L43" s="14">
        <f t="shared" si="7"/>
        <v>643086</v>
      </c>
      <c r="R43" s="1"/>
    </row>
    <row r="44" spans="1:19" s="21" customFormat="1" x14ac:dyDescent="0.2">
      <c r="A44" s="21" t="s">
        <v>73</v>
      </c>
      <c r="B44" s="51" t="s">
        <v>145</v>
      </c>
      <c r="C44" s="67" t="str">
        <f>IFERROR(VLOOKUP(A44,'[6]SHOPP UPL SFY2018 Combined OUT'!$A:$AJ,6,FALSE),IFERROR(VLOOKUP(A44,'[6]SHOPP UPL SFY2018 Combined INP'!$A:$F,6,FALSE),VLOOKUP(A44,'[6]DRG UPL SFY18 Combined'!$A:$AX,10,FALSE)))</f>
        <v>No</v>
      </c>
      <c r="D44" s="51">
        <v>1</v>
      </c>
      <c r="E44" s="11">
        <v>1</v>
      </c>
      <c r="F44" s="12">
        <v>2856396.0000000005</v>
      </c>
      <c r="G44" s="13">
        <f t="shared" si="4"/>
        <v>7.9305672450256295E-3</v>
      </c>
      <c r="H44" s="12">
        <f t="shared" si="5"/>
        <v>2790826</v>
      </c>
      <c r="I44" s="12"/>
      <c r="J44" s="12">
        <v>0</v>
      </c>
      <c r="K44" s="13">
        <f t="shared" si="6"/>
        <v>0</v>
      </c>
      <c r="L44" s="14">
        <f t="shared" si="7"/>
        <v>0</v>
      </c>
      <c r="R44" s="1"/>
    </row>
    <row r="45" spans="1:19" x14ac:dyDescent="0.2">
      <c r="A45" s="23" t="s">
        <v>74</v>
      </c>
      <c r="B45" s="51" t="s">
        <v>75</v>
      </c>
      <c r="C45" s="67" t="str">
        <f>IFERROR(VLOOKUP(A45,'[6]SHOPP UPL SFY2018 Combined OUT'!$A:$AJ,6,FALSE),IFERROR(VLOOKUP(A45,'[6]SHOPP UPL SFY2018 Combined INP'!$A:$F,6,FALSE),VLOOKUP(A45,'[6]DRG UPL SFY18 Combined'!$A:$AX,10,FALSE)))</f>
        <v>Yes</v>
      </c>
      <c r="D45" s="51">
        <v>1</v>
      </c>
      <c r="E45" s="11">
        <v>1</v>
      </c>
      <c r="F45" s="12">
        <v>7048881.3499999996</v>
      </c>
      <c r="G45" s="13">
        <f t="shared" si="4"/>
        <v>1.9570685419102261E-2</v>
      </c>
      <c r="H45" s="12">
        <f t="shared" si="5"/>
        <v>6887072</v>
      </c>
      <c r="I45" s="12"/>
      <c r="J45" s="12">
        <v>2259837.68716894</v>
      </c>
      <c r="K45" s="13">
        <f t="shared" si="6"/>
        <v>1.3864498517564293E-2</v>
      </c>
      <c r="L45" s="14">
        <f t="shared" si="7"/>
        <v>1004838</v>
      </c>
    </row>
    <row r="46" spans="1:19" s="21" customFormat="1" x14ac:dyDescent="0.2">
      <c r="A46" s="23" t="s">
        <v>76</v>
      </c>
      <c r="B46" s="51" t="s">
        <v>162</v>
      </c>
      <c r="C46" s="67" t="str">
        <f>IFERROR(VLOOKUP(A46,'[6]SHOPP UPL SFY2018 Combined OUT'!$A:$AJ,6,FALSE),IFERROR(VLOOKUP(A46,'[6]SHOPP UPL SFY2018 Combined INP'!$A:$F,6,FALSE),VLOOKUP(A46,'[6]DRG UPL SFY18 Combined'!$A:$AX,10,FALSE)))</f>
        <v>Yes</v>
      </c>
      <c r="D46" s="51">
        <v>1</v>
      </c>
      <c r="E46" s="11">
        <v>1</v>
      </c>
      <c r="F46" s="12">
        <v>29345875.809999995</v>
      </c>
      <c r="G46" s="13">
        <f t="shared" si="4"/>
        <v>8.1476602500275122E-2</v>
      </c>
      <c r="H46" s="12">
        <f t="shared" si="5"/>
        <v>28672231</v>
      </c>
      <c r="I46" s="12"/>
      <c r="J46" s="12">
        <v>12912080.398492601</v>
      </c>
      <c r="K46" s="13">
        <f t="shared" si="6"/>
        <v>7.9217866203409565E-2</v>
      </c>
      <c r="L46" s="14">
        <f t="shared" si="7"/>
        <v>5741361</v>
      </c>
      <c r="R46" s="1"/>
    </row>
    <row r="47" spans="1:19" s="21" customFormat="1" x14ac:dyDescent="0.2">
      <c r="A47" s="23" t="s">
        <v>77</v>
      </c>
      <c r="B47" s="51" t="s">
        <v>78</v>
      </c>
      <c r="C47" s="67" t="str">
        <f>IFERROR(VLOOKUP(A47,'[6]SHOPP UPL SFY2018 Combined OUT'!$A:$AJ,6,FALSE),IFERROR(VLOOKUP(A47,'[6]SHOPP UPL SFY2018 Combined INP'!$A:$F,6,FALSE),VLOOKUP(A47,'[6]DRG UPL SFY18 Combined'!$A:$AX,10,FALSE)))</f>
        <v>Yes</v>
      </c>
      <c r="D47" s="51">
        <v>1</v>
      </c>
      <c r="E47" s="25">
        <v>1</v>
      </c>
      <c r="F47" s="12">
        <v>476855.81</v>
      </c>
      <c r="G47" s="13">
        <f t="shared" si="4"/>
        <v>1.3239540551751802E-3</v>
      </c>
      <c r="H47" s="12">
        <f t="shared" si="5"/>
        <v>465909</v>
      </c>
      <c r="I47" s="12"/>
      <c r="J47" s="12">
        <v>2345647.425146223</v>
      </c>
      <c r="K47" s="13">
        <f t="shared" si="6"/>
        <v>1.4390956232529235E-2</v>
      </c>
      <c r="L47" s="14">
        <f t="shared" si="7"/>
        <v>1042993</v>
      </c>
      <c r="R47" s="1"/>
    </row>
    <row r="48" spans="1:19" x14ac:dyDescent="0.2">
      <c r="A48" s="23" t="s">
        <v>79</v>
      </c>
      <c r="B48" s="51" t="s">
        <v>80</v>
      </c>
      <c r="C48" s="67" t="str">
        <f>IFERROR(VLOOKUP(A48,'[6]SHOPP UPL SFY2018 Combined OUT'!$A:$AJ,6,FALSE),IFERROR(VLOOKUP(A48,'[6]SHOPP UPL SFY2018 Combined INP'!$A:$F,6,FALSE),VLOOKUP(A48,'[6]DRG UPL SFY18 Combined'!$A:$AX,10,FALSE)))</f>
        <v>Yes</v>
      </c>
      <c r="D48" s="51">
        <v>1</v>
      </c>
      <c r="E48" s="11">
        <v>1</v>
      </c>
      <c r="F48" s="12">
        <v>29792250.440000001</v>
      </c>
      <c r="G48" s="13">
        <f t="shared" si="4"/>
        <v>8.2715927866816918E-2</v>
      </c>
      <c r="H48" s="12">
        <f t="shared" si="5"/>
        <v>29108359</v>
      </c>
      <c r="I48" s="12"/>
      <c r="J48" s="12">
        <v>6802537.2641792838</v>
      </c>
      <c r="K48" s="13">
        <f t="shared" si="6"/>
        <v>4.1734753053456301E-2</v>
      </c>
      <c r="L48" s="14">
        <f t="shared" si="7"/>
        <v>3024750</v>
      </c>
    </row>
    <row r="49" spans="1:18" x14ac:dyDescent="0.2">
      <c r="A49" s="23" t="s">
        <v>81</v>
      </c>
      <c r="B49" s="51" t="s">
        <v>82</v>
      </c>
      <c r="C49" s="67" t="str">
        <f>IFERROR(VLOOKUP(A49,'[6]SHOPP UPL SFY2018 Combined OUT'!$A:$AJ,6,FALSE),IFERROR(VLOOKUP(A49,'[6]SHOPP UPL SFY2018 Combined INP'!$A:$F,6,FALSE),VLOOKUP(A49,'[6]DRG UPL SFY18 Combined'!$A:$AX,10,FALSE)))</f>
        <v>Yes</v>
      </c>
      <c r="D49" s="51">
        <v>1</v>
      </c>
      <c r="E49" s="11">
        <v>1</v>
      </c>
      <c r="F49" s="12">
        <v>1183027.1299999999</v>
      </c>
      <c r="G49" s="13">
        <f t="shared" si="4"/>
        <v>3.2845852630919081E-3</v>
      </c>
      <c r="H49" s="12">
        <f t="shared" si="5"/>
        <v>1155870</v>
      </c>
      <c r="I49" s="12"/>
      <c r="J49" s="12">
        <v>1659079.7461430943</v>
      </c>
      <c r="K49" s="13">
        <f t="shared" si="6"/>
        <v>1.0178743726386167E-2</v>
      </c>
      <c r="L49" s="14">
        <f t="shared" si="7"/>
        <v>737710</v>
      </c>
    </row>
    <row r="50" spans="1:18" s="21" customFormat="1" x14ac:dyDescent="0.2">
      <c r="A50" s="23" t="s">
        <v>83</v>
      </c>
      <c r="B50" s="51" t="s">
        <v>84</v>
      </c>
      <c r="C50" s="67" t="str">
        <f>IFERROR(VLOOKUP(A50,'[6]SHOPP UPL SFY2018 Combined OUT'!$A:$AJ,6,FALSE),IFERROR(VLOOKUP(A50,'[6]SHOPP UPL SFY2018 Combined INP'!$A:$F,6,FALSE),VLOOKUP(A50,'[6]DRG UPL SFY18 Combined'!$A:$AX,10,FALSE)))</f>
        <v>Yes</v>
      </c>
      <c r="D50" s="51">
        <v>1</v>
      </c>
      <c r="E50" s="11">
        <v>1</v>
      </c>
      <c r="F50" s="12">
        <v>2254100.5900000003</v>
      </c>
      <c r="G50" s="13">
        <f t="shared" si="4"/>
        <v>6.2583396370975682E-3</v>
      </c>
      <c r="H50" s="12">
        <f t="shared" si="5"/>
        <v>2202357</v>
      </c>
      <c r="I50" s="12"/>
      <c r="J50" s="12">
        <v>1768961.0059887921</v>
      </c>
      <c r="K50" s="13">
        <f t="shared" si="6"/>
        <v>1.0852884428122718E-2</v>
      </c>
      <c r="L50" s="14">
        <f t="shared" si="7"/>
        <v>786569</v>
      </c>
      <c r="R50" s="1"/>
    </row>
    <row r="51" spans="1:18" x14ac:dyDescent="0.2">
      <c r="A51" s="23" t="s">
        <v>85</v>
      </c>
      <c r="B51" s="51" t="s">
        <v>163</v>
      </c>
      <c r="C51" s="67" t="str">
        <f>IFERROR(VLOOKUP(A51,'[6]SHOPP UPL SFY2018 Combined OUT'!$A:$AJ,6,FALSE),IFERROR(VLOOKUP(A51,'[6]SHOPP UPL SFY2018 Combined INP'!$A:$F,6,FALSE),VLOOKUP(A51,'[6]DRG UPL SFY18 Combined'!$A:$AX,10,FALSE)))</f>
        <v>Yes</v>
      </c>
      <c r="D51" s="51">
        <v>1</v>
      </c>
      <c r="E51" s="11">
        <v>1</v>
      </c>
      <c r="F51" s="12">
        <v>3354552.7699999996</v>
      </c>
      <c r="G51" s="13">
        <f t="shared" si="4"/>
        <v>9.313661803010501E-3</v>
      </c>
      <c r="H51" s="12">
        <f t="shared" si="5"/>
        <v>3277548</v>
      </c>
      <c r="I51" s="12"/>
      <c r="J51" s="12">
        <v>4447339.8942841776</v>
      </c>
      <c r="K51" s="13">
        <f t="shared" si="6"/>
        <v>2.7285206243574764E-2</v>
      </c>
      <c r="L51" s="14">
        <f t="shared" si="7"/>
        <v>1977511</v>
      </c>
    </row>
    <row r="52" spans="1:18" s="21" customFormat="1" x14ac:dyDescent="0.2">
      <c r="A52" s="23" t="s">
        <v>86</v>
      </c>
      <c r="B52" s="51" t="s">
        <v>87</v>
      </c>
      <c r="C52" s="67" t="str">
        <f>IFERROR(VLOOKUP(A52,'[6]SHOPP UPL SFY2018 Combined OUT'!$A:$AJ,6,FALSE),IFERROR(VLOOKUP(A52,'[6]SHOPP UPL SFY2018 Combined INP'!$A:$F,6,FALSE),VLOOKUP(A52,'[6]DRG UPL SFY18 Combined'!$A:$AX,10,FALSE)))</f>
        <v>Yes</v>
      </c>
      <c r="D52" s="51">
        <v>1</v>
      </c>
      <c r="E52" s="11">
        <v>1</v>
      </c>
      <c r="F52" s="12">
        <v>162964.86000000002</v>
      </c>
      <c r="G52" s="13">
        <f t="shared" si="4"/>
        <v>4.5245959622061764E-4</v>
      </c>
      <c r="H52" s="12">
        <f t="shared" si="5"/>
        <v>159224</v>
      </c>
      <c r="I52" s="12"/>
      <c r="J52" s="12">
        <v>3713055.2886770917</v>
      </c>
      <c r="K52" s="13">
        <f t="shared" si="6"/>
        <v>2.2780242066849511E-2</v>
      </c>
      <c r="L52" s="14">
        <f t="shared" si="7"/>
        <v>1651011</v>
      </c>
      <c r="R52" s="1"/>
    </row>
    <row r="53" spans="1:18" x14ac:dyDescent="0.2">
      <c r="A53" s="23" t="s">
        <v>88</v>
      </c>
      <c r="B53" s="51" t="s">
        <v>89</v>
      </c>
      <c r="C53" s="67" t="str">
        <f>IFERROR(VLOOKUP(A53,'[6]SHOPP UPL SFY2018 Combined OUT'!$A:$AJ,6,FALSE),IFERROR(VLOOKUP(A53,'[6]SHOPP UPL SFY2018 Combined INP'!$A:$F,6,FALSE),VLOOKUP(A53,'[6]DRG UPL SFY18 Combined'!$A:$AX,10,FALSE)))</f>
        <v>No</v>
      </c>
      <c r="D53" s="51">
        <v>1</v>
      </c>
      <c r="E53" s="11">
        <v>1</v>
      </c>
      <c r="F53" s="12">
        <v>1624932.1400000001</v>
      </c>
      <c r="G53" s="13">
        <f t="shared" si="4"/>
        <v>4.5115010680848869E-3</v>
      </c>
      <c r="H53" s="12">
        <f t="shared" si="5"/>
        <v>1587631</v>
      </c>
      <c r="I53" s="12"/>
      <c r="J53" s="12">
        <v>2729.8628758447867</v>
      </c>
      <c r="K53" s="13">
        <f t="shared" si="6"/>
        <v>1.6748185062228498E-5</v>
      </c>
      <c r="L53" s="14">
        <f t="shared" si="7"/>
        <v>1214</v>
      </c>
    </row>
    <row r="54" spans="1:18" s="21" customFormat="1" x14ac:dyDescent="0.2">
      <c r="A54" s="23" t="s">
        <v>90</v>
      </c>
      <c r="B54" s="51" t="s">
        <v>91</v>
      </c>
      <c r="C54" s="67" t="s">
        <v>22</v>
      </c>
      <c r="D54" s="51">
        <v>1</v>
      </c>
      <c r="E54" s="11">
        <v>1</v>
      </c>
      <c r="F54" s="12">
        <v>5232108.92</v>
      </c>
      <c r="G54" s="13">
        <f t="shared" si="4"/>
        <v>1.452655430947194E-2</v>
      </c>
      <c r="H54" s="12">
        <f t="shared" si="5"/>
        <v>5112004</v>
      </c>
      <c r="I54" s="12"/>
      <c r="J54" s="12">
        <v>0</v>
      </c>
      <c r="K54" s="13">
        <f t="shared" si="6"/>
        <v>0</v>
      </c>
      <c r="L54" s="14">
        <f t="shared" si="7"/>
        <v>0</v>
      </c>
      <c r="R54" s="1"/>
    </row>
    <row r="55" spans="1:18" x14ac:dyDescent="0.2">
      <c r="A55" s="23" t="s">
        <v>92</v>
      </c>
      <c r="B55" s="51" t="s">
        <v>93</v>
      </c>
      <c r="C55" s="67" t="str">
        <f>IFERROR(VLOOKUP(A55,'[6]SHOPP UPL SFY2018 Combined OUT'!$A:$AJ,6,FALSE),IFERROR(VLOOKUP(A55,'[6]SHOPP UPL SFY2018 Combined INP'!$A:$F,6,FALSE),VLOOKUP(A55,'[6]DRG UPL SFY18 Combined'!$A:$AX,10,FALSE)))</f>
        <v>Yes</v>
      </c>
      <c r="D55" s="51">
        <v>1</v>
      </c>
      <c r="E55" s="11">
        <v>1</v>
      </c>
      <c r="F55" s="12">
        <v>1061383.8799999999</v>
      </c>
      <c r="G55" s="13">
        <f t="shared" si="4"/>
        <v>2.9468519887040209E-3</v>
      </c>
      <c r="H55" s="12">
        <f t="shared" si="5"/>
        <v>1037019</v>
      </c>
      <c r="I55" s="12"/>
      <c r="J55" s="12">
        <v>1346459.9438656671</v>
      </c>
      <c r="K55" s="13">
        <f t="shared" si="6"/>
        <v>8.2607666920857352E-3</v>
      </c>
      <c r="L55" s="14">
        <f t="shared" si="7"/>
        <v>598704</v>
      </c>
    </row>
    <row r="56" spans="1:18" s="21" customFormat="1" x14ac:dyDescent="0.2">
      <c r="A56" s="23"/>
      <c r="B56" s="51"/>
      <c r="C56" s="67"/>
      <c r="D56" s="51"/>
      <c r="E56" s="11"/>
      <c r="F56" s="26"/>
      <c r="G56" s="27"/>
      <c r="H56" s="26"/>
      <c r="I56" s="26"/>
      <c r="J56" s="26"/>
      <c r="K56" s="27"/>
      <c r="L56" s="28"/>
    </row>
    <row r="57" spans="1:18" x14ac:dyDescent="0.2">
      <c r="A57" s="29"/>
      <c r="B57" s="29"/>
      <c r="E57" s="25"/>
      <c r="F57" s="12"/>
      <c r="G57" s="13"/>
      <c r="H57" s="12"/>
      <c r="I57" s="12"/>
      <c r="J57" s="12"/>
      <c r="K57" s="13"/>
      <c r="L57" s="14"/>
    </row>
    <row r="58" spans="1:18" x14ac:dyDescent="0.2">
      <c r="A58" s="10"/>
      <c r="E58" s="11"/>
      <c r="F58" s="26">
        <f>SUM(F5:F56)</f>
        <v>360175497.13</v>
      </c>
      <c r="G58" s="30">
        <f>SUM(G5:G56)</f>
        <v>1.0000000000000002</v>
      </c>
      <c r="H58" s="3">
        <f>SUM(H5:H56)</f>
        <v>351907541</v>
      </c>
      <c r="I58" s="12"/>
      <c r="J58" s="26">
        <f>SUM(J5:J56)</f>
        <v>162994549.30202171</v>
      </c>
      <c r="K58" s="30">
        <f>SUM(K5:K56)</f>
        <v>0.99999999999999989</v>
      </c>
      <c r="L58" s="12">
        <f>SUM(L5:L56)</f>
        <v>72475580</v>
      </c>
    </row>
    <row r="59" spans="1:18" x14ac:dyDescent="0.2">
      <c r="A59" s="10"/>
      <c r="E59" s="11"/>
      <c r="F59" s="26">
        <f>SUM(F5:F56)</f>
        <v>360175497.13</v>
      </c>
      <c r="G59" s="26"/>
      <c r="H59" s="26"/>
      <c r="I59" s="26"/>
      <c r="J59" s="26">
        <f>SUM(J5:J56)</f>
        <v>162994549.30202171</v>
      </c>
    </row>
    <row r="60" spans="1:18" x14ac:dyDescent="0.2">
      <c r="A60" s="10"/>
      <c r="E60" s="11"/>
      <c r="F60" s="26"/>
      <c r="G60" s="26"/>
      <c r="H60" s="26"/>
      <c r="I60" s="26"/>
      <c r="J60" s="12"/>
    </row>
    <row r="61" spans="1:18" x14ac:dyDescent="0.2">
      <c r="A61" s="10"/>
      <c r="E61" s="11"/>
      <c r="F61" s="26"/>
      <c r="G61" s="31" t="s">
        <v>94</v>
      </c>
      <c r="H61" s="32">
        <f>H1*'[6]UPL Gap Summary sfy18'!D20</f>
        <v>351907543.82833624</v>
      </c>
      <c r="I61" s="26"/>
      <c r="J61" s="2"/>
      <c r="K61" s="33" t="s">
        <v>95</v>
      </c>
      <c r="L61" s="34">
        <f>L1*'[6]UPL Gap Summary sfy18'!F20</f>
        <v>72475579.366160721</v>
      </c>
    </row>
    <row r="62" spans="1:18" x14ac:dyDescent="0.2">
      <c r="A62" s="10"/>
      <c r="E62" s="11"/>
      <c r="F62" s="26"/>
      <c r="G62" s="26"/>
      <c r="H62" s="26"/>
      <c r="I62" s="26"/>
      <c r="J62" s="12"/>
    </row>
    <row r="63" spans="1:18" x14ac:dyDescent="0.2">
      <c r="A63" s="10"/>
      <c r="E63" s="11"/>
      <c r="F63" s="26"/>
      <c r="G63" s="26"/>
      <c r="H63" s="26"/>
      <c r="I63" s="26"/>
      <c r="J63" s="12"/>
    </row>
    <row r="64" spans="1:18" s="16" customFormat="1" x14ac:dyDescent="0.2">
      <c r="A64" s="15"/>
      <c r="B64" s="68" t="s">
        <v>96</v>
      </c>
      <c r="C64" s="69"/>
      <c r="D64" s="70"/>
      <c r="E64" s="17"/>
      <c r="F64" s="18"/>
      <c r="G64" s="19"/>
      <c r="H64" s="18"/>
      <c r="I64" s="18"/>
      <c r="J64" s="18"/>
      <c r="K64" s="19"/>
      <c r="L64" s="20"/>
    </row>
    <row r="65" spans="1:12" x14ac:dyDescent="0.2">
      <c r="A65" s="23" t="s">
        <v>97</v>
      </c>
      <c r="B65" s="51" t="s">
        <v>128</v>
      </c>
      <c r="C65" s="67" t="str">
        <f>IFERROR(VLOOKUP(A65,'[6]SHOPP UPL SFY2018 Combined OUT'!$A:$AJ,6,FALSE),IFERROR(VLOOKUP(A65,'[6]SHOPP UPL SFY2018 Combined INP'!$A:$F,6,FALSE),VLOOKUP(A65,'[6]DRG UPL SFY18 Combined'!$A:$AX,10,FALSE)))</f>
        <v>Yes</v>
      </c>
      <c r="D65" s="51">
        <v>2</v>
      </c>
      <c r="E65" s="11">
        <v>1</v>
      </c>
      <c r="F65" s="12">
        <v>103919.76</v>
      </c>
      <c r="G65" s="13">
        <f t="shared" ref="G65:G79" si="8">IF($E65=1,F65/$F$82,0)</f>
        <v>2.5382490864321681E-3</v>
      </c>
      <c r="H65" s="12">
        <f t="shared" ref="H65:H79" si="9">IF($E65=1,ROUND(G65*($H$85),0),0)</f>
        <v>132830</v>
      </c>
      <c r="I65" s="12"/>
      <c r="J65" s="12">
        <v>501005.46193229215</v>
      </c>
      <c r="K65" s="13">
        <f t="shared" ref="K65:K79" si="10">IF($E65=1,J65/$J$82,0)</f>
        <v>1.5013421760558506E-2</v>
      </c>
      <c r="L65" s="14">
        <f t="shared" ref="L65:L79" si="11">IF($E65=1,ROUND(K65*$L$85,0),0)</f>
        <v>183100</v>
      </c>
    </row>
    <row r="66" spans="1:12" x14ac:dyDescent="0.2">
      <c r="A66" s="23" t="s">
        <v>98</v>
      </c>
      <c r="B66" s="51" t="s">
        <v>99</v>
      </c>
      <c r="C66" s="67" t="str">
        <f>IFERROR(VLOOKUP(A66,'[6]SHOPP UPL SFY2018 Combined OUT'!$A:$AJ,6,FALSE),IFERROR(VLOOKUP(A66,'[6]SHOPP UPL SFY2018 Combined INP'!$A:$F,6,FALSE),VLOOKUP(A66,'[6]DRG UPL SFY18 Combined'!$A:$AX,10,FALSE)))</f>
        <v>Yes</v>
      </c>
      <c r="D66" s="51">
        <v>2</v>
      </c>
      <c r="E66" s="11">
        <v>1</v>
      </c>
      <c r="F66" s="12">
        <v>540751.39</v>
      </c>
      <c r="G66" s="13">
        <f t="shared" si="8"/>
        <v>1.3207899264340345E-2</v>
      </c>
      <c r="H66" s="12">
        <f t="shared" si="9"/>
        <v>691189</v>
      </c>
      <c r="I66" s="12"/>
      <c r="J66" s="12">
        <v>668353.62799233105</v>
      </c>
      <c r="K66" s="13">
        <f t="shared" si="10"/>
        <v>2.0028274469399615E-2</v>
      </c>
      <c r="L66" s="14">
        <f t="shared" si="11"/>
        <v>244261</v>
      </c>
    </row>
    <row r="67" spans="1:12" x14ac:dyDescent="0.2">
      <c r="A67" s="23" t="s">
        <v>100</v>
      </c>
      <c r="B67" s="51" t="s">
        <v>130</v>
      </c>
      <c r="C67" s="67" t="str">
        <f>IFERROR(VLOOKUP(A67,'[6]SHOPP UPL SFY2018 Combined OUT'!$A:$AJ,6,FALSE),IFERROR(VLOOKUP(A67,'[6]SHOPP UPL SFY2018 Combined INP'!$A:$F,6,FALSE),VLOOKUP(A67,'[6]DRG UPL SFY18 Combined'!$A:$AX,10,FALSE)))</f>
        <v>Yes</v>
      </c>
      <c r="D67" s="51">
        <v>2</v>
      </c>
      <c r="E67" s="11">
        <v>1</v>
      </c>
      <c r="F67" s="12">
        <v>9550698.790000001</v>
      </c>
      <c r="G67" s="13">
        <f t="shared" si="8"/>
        <v>0.2332766403473826</v>
      </c>
      <c r="H67" s="12">
        <f t="shared" si="9"/>
        <v>12207715</v>
      </c>
      <c r="I67" s="12"/>
      <c r="J67" s="12">
        <v>5942492.2485828567</v>
      </c>
      <c r="K67" s="13">
        <f t="shared" si="10"/>
        <v>0.17807618721905524</v>
      </c>
      <c r="L67" s="14">
        <f t="shared" si="11"/>
        <v>2171779</v>
      </c>
    </row>
    <row r="68" spans="1:12" x14ac:dyDescent="0.2">
      <c r="A68" s="23" t="s">
        <v>101</v>
      </c>
      <c r="B68" s="51" t="s">
        <v>102</v>
      </c>
      <c r="C68" s="67" t="str">
        <f>IFERROR(VLOOKUP(A68,'[6]SHOPP UPL SFY2018 Combined OUT'!$A:$AJ,6,FALSE),IFERROR(VLOOKUP(A68,'[6]SHOPP UPL SFY2018 Combined INP'!$A:$F,6,FALSE),VLOOKUP(A68,'[6]DRG UPL SFY18 Combined'!$A:$AX,10,FALSE)))</f>
        <v>Yes</v>
      </c>
      <c r="D68" s="51">
        <v>2</v>
      </c>
      <c r="E68" s="11">
        <v>1</v>
      </c>
      <c r="F68" s="12">
        <v>326822.68</v>
      </c>
      <c r="G68" s="13">
        <f t="shared" si="8"/>
        <v>7.9826721013916205E-3</v>
      </c>
      <c r="H68" s="12">
        <f t="shared" si="9"/>
        <v>417745</v>
      </c>
      <c r="I68" s="12"/>
      <c r="J68" s="12">
        <v>361492.36670736026</v>
      </c>
      <c r="K68" s="13">
        <f t="shared" si="10"/>
        <v>1.0832691012325802E-2</v>
      </c>
      <c r="L68" s="14">
        <f t="shared" si="11"/>
        <v>132113</v>
      </c>
    </row>
    <row r="69" spans="1:12" x14ac:dyDescent="0.2">
      <c r="A69" s="23" t="s">
        <v>103</v>
      </c>
      <c r="B69" s="51" t="s">
        <v>104</v>
      </c>
      <c r="C69" s="67" t="str">
        <f>IFERROR(VLOOKUP(A69,'[6]SHOPP UPL SFY2018 Combined OUT'!$A:$AJ,6,FALSE),IFERROR(VLOOKUP(A69,'[6]SHOPP UPL SFY2018 Combined INP'!$A:$F,6,FALSE),VLOOKUP(A69,'[6]DRG UPL SFY18 Combined'!$A:$AX,10,FALSE)))</f>
        <v>Yes</v>
      </c>
      <c r="D69" s="51">
        <v>2</v>
      </c>
      <c r="E69" s="11">
        <v>1</v>
      </c>
      <c r="F69" s="12">
        <v>528047.85</v>
      </c>
      <c r="G69" s="13">
        <f t="shared" si="8"/>
        <v>1.2897614205950538E-2</v>
      </c>
      <c r="H69" s="12">
        <f t="shared" si="9"/>
        <v>674951</v>
      </c>
      <c r="I69" s="12"/>
      <c r="J69" s="12">
        <v>1081269.7764549111</v>
      </c>
      <c r="K69" s="13">
        <f t="shared" si="10"/>
        <v>3.2401960506083786E-2</v>
      </c>
      <c r="L69" s="14">
        <f t="shared" si="11"/>
        <v>395167</v>
      </c>
    </row>
    <row r="70" spans="1:12" x14ac:dyDescent="0.2">
      <c r="A70" s="23" t="s">
        <v>105</v>
      </c>
      <c r="B70" s="51" t="s">
        <v>106</v>
      </c>
      <c r="C70" s="67" t="str">
        <f>IFERROR(VLOOKUP(A70,'[6]SHOPP UPL SFY2018 Combined OUT'!$A:$AJ,6,FALSE),IFERROR(VLOOKUP(A70,'[6]SHOPP UPL SFY2018 Combined INP'!$A:$F,6,FALSE),VLOOKUP(A70,'[6]DRG UPL SFY18 Combined'!$A:$AX,10,FALSE)))</f>
        <v>Yes</v>
      </c>
      <c r="D70" s="51">
        <v>2</v>
      </c>
      <c r="E70" s="11">
        <v>1</v>
      </c>
      <c r="F70" s="12">
        <v>1985334.96</v>
      </c>
      <c r="G70" s="13">
        <f t="shared" si="8"/>
        <v>4.8491977353314182E-2</v>
      </c>
      <c r="H70" s="12">
        <f t="shared" si="9"/>
        <v>2537658</v>
      </c>
      <c r="I70" s="12"/>
      <c r="J70" s="12">
        <v>1797873.0553534327</v>
      </c>
      <c r="K70" s="13">
        <f t="shared" si="10"/>
        <v>5.3876112144288099E-2</v>
      </c>
      <c r="L70" s="14">
        <f t="shared" si="11"/>
        <v>657062</v>
      </c>
    </row>
    <row r="71" spans="1:12" x14ac:dyDescent="0.2">
      <c r="A71" s="23" t="s">
        <v>107</v>
      </c>
      <c r="B71" s="51" t="s">
        <v>108</v>
      </c>
      <c r="C71" s="67" t="str">
        <f>IFERROR(VLOOKUP(A71,'[6]SHOPP UPL SFY2018 Combined OUT'!$A:$AJ,6,FALSE),IFERROR(VLOOKUP(A71,'[6]SHOPP UPL SFY2018 Combined INP'!$A:$F,6,FALSE),VLOOKUP(A71,'[6]DRG UPL SFY18 Combined'!$A:$AX,10,FALSE)))</f>
        <v>Yes</v>
      </c>
      <c r="D71" s="51">
        <v>2</v>
      </c>
      <c r="E71" s="11">
        <v>1</v>
      </c>
      <c r="F71" s="12">
        <v>4179433.7800000003</v>
      </c>
      <c r="G71" s="13">
        <f t="shared" si="8"/>
        <v>0.10208302996358676</v>
      </c>
      <c r="H71" s="12">
        <f t="shared" si="9"/>
        <v>5342157</v>
      </c>
      <c r="I71" s="12"/>
      <c r="J71" s="12">
        <v>3092300.0976182427</v>
      </c>
      <c r="K71" s="13">
        <f t="shared" si="10"/>
        <v>9.2665667549215486E-2</v>
      </c>
      <c r="L71" s="14">
        <f t="shared" si="11"/>
        <v>1130131</v>
      </c>
    </row>
    <row r="72" spans="1:12" x14ac:dyDescent="0.2">
      <c r="A72" s="23" t="s">
        <v>109</v>
      </c>
      <c r="B72" s="51" t="s">
        <v>110</v>
      </c>
      <c r="C72" s="67" t="str">
        <f>IFERROR(VLOOKUP(A72,'[6]SHOPP UPL SFY2018 Combined OUT'!$A:$AJ,6,FALSE),IFERROR(VLOOKUP(A72,'[6]SHOPP UPL SFY2018 Combined INP'!$A:$F,6,FALSE),VLOOKUP(A72,'[6]DRG UPL SFY18 Combined'!$A:$AX,10,FALSE)))</f>
        <v>Yes</v>
      </c>
      <c r="D72" s="51">
        <v>2</v>
      </c>
      <c r="E72" s="11">
        <v>1</v>
      </c>
      <c r="F72" s="12">
        <v>14547421.710000001</v>
      </c>
      <c r="G72" s="13">
        <f t="shared" si="8"/>
        <v>0.35532202793146361</v>
      </c>
      <c r="H72" s="12">
        <f t="shared" si="9"/>
        <v>18594532</v>
      </c>
      <c r="I72" s="12"/>
      <c r="J72" s="12">
        <v>9672105.138797421</v>
      </c>
      <c r="K72" s="13">
        <f t="shared" si="10"/>
        <v>0.28983994146725567</v>
      </c>
      <c r="L72" s="14">
        <f t="shared" si="11"/>
        <v>3534826</v>
      </c>
    </row>
    <row r="73" spans="1:12" x14ac:dyDescent="0.2">
      <c r="A73" s="23" t="s">
        <v>111</v>
      </c>
      <c r="B73" s="51" t="s">
        <v>112</v>
      </c>
      <c r="C73" s="67" t="str">
        <f>IFERROR(VLOOKUP(A73,'[6]SHOPP UPL SFY2018 Combined OUT'!$A:$AJ,6,FALSE),IFERROR(VLOOKUP(A73,'[6]SHOPP UPL SFY2018 Combined INP'!$A:$F,6,FALSE),VLOOKUP(A73,'[6]DRG UPL SFY18 Combined'!$A:$AX,10,FALSE)))</f>
        <v>Yes</v>
      </c>
      <c r="D73" s="51">
        <v>2</v>
      </c>
      <c r="E73" s="11">
        <v>1</v>
      </c>
      <c r="F73" s="12">
        <v>3150144.58</v>
      </c>
      <c r="G73" s="13">
        <f t="shared" si="8"/>
        <v>7.6942552622468005E-2</v>
      </c>
      <c r="H73" s="12">
        <f t="shared" si="9"/>
        <v>4026519</v>
      </c>
      <c r="I73" s="12"/>
      <c r="J73" s="12">
        <v>3339213.8846116131</v>
      </c>
      <c r="K73" s="13">
        <f t="shared" si="10"/>
        <v>0.10006483004203709</v>
      </c>
      <c r="L73" s="14">
        <f t="shared" si="11"/>
        <v>1220369</v>
      </c>
    </row>
    <row r="74" spans="1:12" x14ac:dyDescent="0.2">
      <c r="A74" s="23" t="s">
        <v>164</v>
      </c>
      <c r="B74" s="51" t="s">
        <v>165</v>
      </c>
      <c r="C74" s="67" t="str">
        <f>IFERROR(VLOOKUP(A74,'[6]SHOPP UPL SFY2018 Combined OUT'!$A:$AJ,6,FALSE),IFERROR(VLOOKUP(A74,'[6]SHOPP UPL SFY2018 Combined INP'!$A:$F,6,FALSE),VLOOKUP(A74,'[6]DRG UPL SFY18 Combined'!$A:$AX,10,FALSE)))</f>
        <v>Yes</v>
      </c>
      <c r="D74" s="51">
        <v>2</v>
      </c>
      <c r="E74" s="11">
        <v>1</v>
      </c>
      <c r="F74" s="12">
        <v>60591.91</v>
      </c>
      <c r="G74" s="13">
        <f t="shared" si="8"/>
        <v>1.4799626192620169E-3</v>
      </c>
      <c r="H74" s="12">
        <f t="shared" si="9"/>
        <v>77449</v>
      </c>
      <c r="I74" s="12"/>
      <c r="J74" s="12">
        <v>136740.21809204557</v>
      </c>
      <c r="K74" s="13">
        <f t="shared" si="10"/>
        <v>4.0976370954695805E-3</v>
      </c>
      <c r="L74" s="14">
        <f t="shared" si="11"/>
        <v>49974</v>
      </c>
    </row>
    <row r="75" spans="1:12" x14ac:dyDescent="0.2">
      <c r="A75" s="23" t="s">
        <v>113</v>
      </c>
      <c r="B75" s="51" t="s">
        <v>114</v>
      </c>
      <c r="C75" s="67" t="str">
        <f>IFERROR(VLOOKUP(A75,'[6]SHOPP UPL SFY2018 Combined OUT'!$A:$AJ,6,FALSE),IFERROR(VLOOKUP(A75,'[6]SHOPP UPL SFY2018 Combined INP'!$A:$F,6,FALSE),VLOOKUP(A75,'[6]DRG UPL SFY18 Combined'!$A:$AX,10,FALSE)))</f>
        <v>Yes</v>
      </c>
      <c r="D75" s="51">
        <v>2</v>
      </c>
      <c r="E75" s="11">
        <v>1</v>
      </c>
      <c r="F75" s="12">
        <v>141079.17000000001</v>
      </c>
      <c r="G75" s="13">
        <f t="shared" si="8"/>
        <v>3.4458708754437901E-3</v>
      </c>
      <c r="H75" s="12">
        <f t="shared" si="9"/>
        <v>180328</v>
      </c>
      <c r="I75" s="12"/>
      <c r="J75" s="12">
        <v>675622.10685441305</v>
      </c>
      <c r="K75" s="13">
        <f t="shared" si="10"/>
        <v>2.0246085944534569E-2</v>
      </c>
      <c r="L75" s="14">
        <f t="shared" si="11"/>
        <v>246917</v>
      </c>
    </row>
    <row r="76" spans="1:12" x14ac:dyDescent="0.2">
      <c r="A76" s="23" t="s">
        <v>115</v>
      </c>
      <c r="B76" s="51" t="s">
        <v>116</v>
      </c>
      <c r="C76" s="67" t="str">
        <f>IFERROR(VLOOKUP(A76,'[6]SHOPP UPL SFY2018 Combined OUT'!$A:$AJ,6,FALSE),IFERROR(VLOOKUP(A76,'[6]SHOPP UPL SFY2018 Combined INP'!$A:$F,6,FALSE),VLOOKUP(A76,'[6]DRG UPL SFY18 Combined'!$A:$AX,10,FALSE)))</f>
        <v>Yes</v>
      </c>
      <c r="D76" s="51">
        <v>2</v>
      </c>
      <c r="E76" s="11">
        <v>1</v>
      </c>
      <c r="F76" s="12">
        <v>183508.61</v>
      </c>
      <c r="G76" s="13">
        <f t="shared" si="8"/>
        <v>4.4822136010027065E-3</v>
      </c>
      <c r="H76" s="12">
        <f t="shared" si="9"/>
        <v>234561</v>
      </c>
      <c r="I76" s="12"/>
      <c r="J76" s="12">
        <v>231315.86991489734</v>
      </c>
      <c r="K76" s="13">
        <f t="shared" si="10"/>
        <v>6.9317462159966909E-3</v>
      </c>
      <c r="L76" s="14">
        <f t="shared" si="11"/>
        <v>84538</v>
      </c>
    </row>
    <row r="77" spans="1:12" ht="12" customHeight="1" x14ac:dyDescent="0.2">
      <c r="A77" s="23" t="s">
        <v>117</v>
      </c>
      <c r="B77" s="51" t="s">
        <v>118</v>
      </c>
      <c r="C77" s="67" t="str">
        <f>IFERROR(VLOOKUP(A77,'[6]SHOPP UPL SFY2018 Combined OUT'!$A:$AJ,6,FALSE),IFERROR(VLOOKUP(A77,'[6]SHOPP UPL SFY2018 Combined INP'!$A:$F,6,FALSE),VLOOKUP(A77,'[6]DRG UPL SFY18 Combined'!$A:$AX,10,FALSE)))</f>
        <v>Yes</v>
      </c>
      <c r="D77" s="51">
        <v>2</v>
      </c>
      <c r="E77" s="11">
        <v>1</v>
      </c>
      <c r="F77" s="12">
        <v>230294.42</v>
      </c>
      <c r="G77" s="13">
        <f t="shared" si="8"/>
        <v>5.6249610389345209E-3</v>
      </c>
      <c r="H77" s="12">
        <f t="shared" si="9"/>
        <v>294363</v>
      </c>
      <c r="I77" s="12"/>
      <c r="J77" s="12">
        <v>823423.5587309571</v>
      </c>
      <c r="K77" s="13">
        <f t="shared" si="10"/>
        <v>2.4675190420336338E-2</v>
      </c>
      <c r="L77" s="14">
        <f t="shared" si="11"/>
        <v>300933</v>
      </c>
    </row>
    <row r="78" spans="1:12" x14ac:dyDescent="0.2">
      <c r="A78" s="23" t="s">
        <v>119</v>
      </c>
      <c r="B78" s="51" t="s">
        <v>120</v>
      </c>
      <c r="C78" s="67" t="str">
        <f>IFERROR(VLOOKUP(A78,'[6]SHOPP UPL SFY2018 Combined OUT'!$A:$AJ,6,FALSE),IFERROR(VLOOKUP(A78,'[6]SHOPP UPL SFY2018 Combined INP'!$A:$F,6,FALSE),VLOOKUP(A78,'[6]DRG UPL SFY18 Combined'!$A:$AX,10,FALSE)))</f>
        <v>Yes</v>
      </c>
      <c r="D78" s="51">
        <v>2</v>
      </c>
      <c r="E78" s="11">
        <v>1</v>
      </c>
      <c r="F78" s="12">
        <v>3151045.71</v>
      </c>
      <c r="G78" s="13">
        <f t="shared" si="8"/>
        <v>7.6964562800313455E-2</v>
      </c>
      <c r="H78" s="12">
        <f t="shared" si="9"/>
        <v>4027670</v>
      </c>
      <c r="I78" s="12"/>
      <c r="J78" s="12">
        <v>4323227.327982611</v>
      </c>
      <c r="K78" s="13">
        <f t="shared" si="10"/>
        <v>0.12955235057007633</v>
      </c>
      <c r="L78" s="14">
        <f t="shared" si="11"/>
        <v>1579993</v>
      </c>
    </row>
    <row r="79" spans="1:12" x14ac:dyDescent="0.2">
      <c r="A79" s="23" t="s">
        <v>121</v>
      </c>
      <c r="B79" s="51" t="s">
        <v>122</v>
      </c>
      <c r="C79" s="67" t="str">
        <f>IFERROR(VLOOKUP(A79,'[6]SHOPP UPL SFY2018 Combined OUT'!$A:$AJ,6,FALSE),IFERROR(VLOOKUP(A79,'[6]SHOPP UPL SFY2018 Combined INP'!$A:$F,6,FALSE),VLOOKUP(A79,'[6]DRG UPL SFY18 Combined'!$A:$AX,10,FALSE)))</f>
        <v>Yes</v>
      </c>
      <c r="D79" s="51">
        <v>2</v>
      </c>
      <c r="E79" s="11">
        <v>1</v>
      </c>
      <c r="F79" s="12">
        <v>2262418.48</v>
      </c>
      <c r="G79" s="13">
        <f t="shared" si="8"/>
        <v>5.5259766188713817E-2</v>
      </c>
      <c r="H79" s="12">
        <f t="shared" si="9"/>
        <v>2891826</v>
      </c>
      <c r="I79" s="12"/>
      <c r="J79" s="12">
        <v>724069.99424379005</v>
      </c>
      <c r="K79" s="13">
        <f t="shared" si="10"/>
        <v>2.1697903583367137E-2</v>
      </c>
      <c r="L79" s="14">
        <f t="shared" si="11"/>
        <v>264623</v>
      </c>
    </row>
    <row r="80" spans="1:12" x14ac:dyDescent="0.2">
      <c r="A80" s="10"/>
      <c r="C80" s="67"/>
      <c r="E80" s="11"/>
      <c r="F80" s="12"/>
      <c r="G80" s="13"/>
      <c r="H80" s="12"/>
      <c r="I80" s="12"/>
      <c r="J80" s="12"/>
      <c r="K80" s="13"/>
      <c r="L80" s="14"/>
    </row>
    <row r="81" spans="1:12" x14ac:dyDescent="0.2">
      <c r="A81" s="10"/>
      <c r="E81" s="25"/>
      <c r="F81" s="26"/>
      <c r="G81" s="13"/>
      <c r="H81" s="12"/>
      <c r="I81" s="12"/>
      <c r="J81" s="12"/>
      <c r="K81" s="13"/>
      <c r="L81" s="14"/>
    </row>
    <row r="82" spans="1:12" x14ac:dyDescent="0.2">
      <c r="A82" s="10"/>
      <c r="E82" s="11"/>
      <c r="F82" s="26">
        <f>SUM(F65:F79)</f>
        <v>40941513.799999997</v>
      </c>
      <c r="G82" s="27">
        <f>SUM(G65:G81)</f>
        <v>1.0000000000000002</v>
      </c>
      <c r="H82" s="35">
        <f>SUM(H65:H80)</f>
        <v>52331493</v>
      </c>
      <c r="I82" s="12"/>
      <c r="J82" s="26">
        <f>SUM(J65:J79)</f>
        <v>33370504.733869176</v>
      </c>
      <c r="K82" s="13">
        <f>SUM(K65:K80)</f>
        <v>0.99999999999999989</v>
      </c>
      <c r="L82" s="12">
        <f>SUM(L65:L80)</f>
        <v>12195786</v>
      </c>
    </row>
    <row r="83" spans="1:12" x14ac:dyDescent="0.2">
      <c r="A83" s="10"/>
      <c r="E83" s="11"/>
      <c r="F83" s="44">
        <f>SUM(F65:F80)</f>
        <v>40941513.799999997</v>
      </c>
      <c r="G83" s="26"/>
      <c r="H83" s="26"/>
      <c r="I83" s="26"/>
      <c r="J83" s="44">
        <f>SUM(J65:J80)</f>
        <v>33370504.733869176</v>
      </c>
    </row>
    <row r="84" spans="1:12" x14ac:dyDescent="0.2">
      <c r="A84" s="10"/>
      <c r="E84" s="11"/>
      <c r="F84" s="26"/>
      <c r="G84" s="26"/>
      <c r="H84" s="26"/>
      <c r="I84" s="26"/>
      <c r="J84" s="26"/>
    </row>
    <row r="85" spans="1:12" x14ac:dyDescent="0.2">
      <c r="A85" s="10"/>
      <c r="E85" s="11"/>
      <c r="F85" s="26"/>
      <c r="G85" s="31" t="s">
        <v>123</v>
      </c>
      <c r="H85" s="33">
        <f>H1*'[6]UPL Gap Summary sfy18'!D19</f>
        <v>52331492.173921652</v>
      </c>
      <c r="I85" s="26"/>
      <c r="J85" s="2"/>
      <c r="K85" s="36" t="s">
        <v>124</v>
      </c>
      <c r="L85" s="34">
        <f>L1*'[6]UPL Gap Summary sfy18'!F19</f>
        <v>12195786.797561377</v>
      </c>
    </row>
    <row r="86" spans="1:12" x14ac:dyDescent="0.2">
      <c r="A86" s="10"/>
      <c r="E86" s="11"/>
      <c r="F86" s="26"/>
      <c r="G86" s="26"/>
      <c r="H86" s="26"/>
      <c r="I86" s="26"/>
      <c r="J86" s="26"/>
    </row>
    <row r="93" spans="1:12" x14ac:dyDescent="0.2">
      <c r="B93" s="1"/>
      <c r="C93" s="1"/>
      <c r="D93" s="1"/>
      <c r="E93" s="37"/>
      <c r="F93" s="12"/>
      <c r="G93" s="12"/>
      <c r="H93" s="12"/>
      <c r="I93" s="12"/>
      <c r="J93" s="12"/>
    </row>
    <row r="94" spans="1:12" x14ac:dyDescent="0.2">
      <c r="B94" s="1"/>
      <c r="C94" s="1"/>
      <c r="D94" s="1"/>
      <c r="E94" s="37"/>
    </row>
    <row r="95" spans="1:12" x14ac:dyDescent="0.2">
      <c r="B95" s="1"/>
      <c r="C95" s="1"/>
      <c r="D95" s="1"/>
      <c r="E95" s="37"/>
    </row>
    <row r="96" spans="1:12" x14ac:dyDescent="0.2">
      <c r="B96" s="1"/>
      <c r="C96" s="1"/>
      <c r="D96" s="1"/>
      <c r="E96" s="37"/>
    </row>
    <row r="97" spans="2:5" x14ac:dyDescent="0.2">
      <c r="B97" s="1"/>
      <c r="C97" s="1"/>
      <c r="D97" s="1"/>
      <c r="E97" s="37"/>
    </row>
    <row r="98" spans="2:5" x14ac:dyDescent="0.2">
      <c r="B98" s="1"/>
      <c r="C98" s="1"/>
      <c r="D98" s="1"/>
      <c r="E98" s="37"/>
    </row>
    <row r="99" spans="2:5" x14ac:dyDescent="0.2">
      <c r="B99" s="1"/>
      <c r="C99" s="1"/>
      <c r="D99" s="1"/>
      <c r="E99" s="37"/>
    </row>
    <row r="100" spans="2:5" x14ac:dyDescent="0.2">
      <c r="B100" s="1"/>
      <c r="C100" s="1"/>
      <c r="D100" s="1"/>
      <c r="E100" s="37"/>
    </row>
    <row r="101" spans="2:5" x14ac:dyDescent="0.2">
      <c r="B101" s="1"/>
      <c r="C101" s="1"/>
      <c r="D101" s="1"/>
      <c r="E101" s="37"/>
    </row>
    <row r="102" spans="2:5" x14ac:dyDescent="0.2">
      <c r="E102" s="37"/>
    </row>
    <row r="103" spans="2:5" x14ac:dyDescent="0.2">
      <c r="E103" s="2"/>
    </row>
    <row r="113" spans="1:12" s="3" customFormat="1" x14ac:dyDescent="0.2">
      <c r="A113" s="1"/>
      <c r="B113" s="51"/>
      <c r="C113" s="51"/>
      <c r="D113" s="51"/>
      <c r="F113" s="1"/>
      <c r="G113" s="1"/>
      <c r="H113" s="1"/>
      <c r="I113" s="1"/>
      <c r="J113" s="1"/>
      <c r="K113" s="1"/>
      <c r="L113" s="1"/>
    </row>
    <row r="114" spans="1:12" s="3" customFormat="1" x14ac:dyDescent="0.2">
      <c r="A114" s="1"/>
      <c r="B114" s="51"/>
      <c r="C114" s="51"/>
      <c r="D114" s="51"/>
      <c r="F114" s="1"/>
      <c r="G114" s="1"/>
      <c r="H114" s="1"/>
      <c r="I114" s="1"/>
      <c r="J114" s="1"/>
      <c r="K114" s="1"/>
      <c r="L114" s="1"/>
    </row>
    <row r="115" spans="1:12" s="3" customFormat="1" x14ac:dyDescent="0.2">
      <c r="A115" s="1"/>
      <c r="B115" s="51"/>
      <c r="C115" s="51"/>
      <c r="D115" s="51"/>
      <c r="F115" s="1"/>
      <c r="G115" s="1"/>
      <c r="H115" s="1"/>
      <c r="I115" s="1"/>
      <c r="J115" s="1"/>
      <c r="K115" s="1"/>
      <c r="L115" s="1"/>
    </row>
    <row r="116" spans="1:12" s="3" customFormat="1" x14ac:dyDescent="0.2">
      <c r="A116" s="1"/>
      <c r="B116" s="51"/>
      <c r="C116" s="51"/>
      <c r="D116" s="51"/>
      <c r="F116" s="1"/>
      <c r="G116" s="1"/>
      <c r="H116" s="1"/>
      <c r="I116" s="1"/>
      <c r="J116" s="1"/>
      <c r="K116" s="1"/>
      <c r="L116" s="1"/>
    </row>
    <row r="117" spans="1:12" s="3" customFormat="1" x14ac:dyDescent="0.2">
      <c r="A117" s="1"/>
      <c r="B117" s="51"/>
      <c r="C117" s="51"/>
      <c r="D117" s="51"/>
      <c r="F117" s="1"/>
      <c r="G117" s="1"/>
      <c r="H117" s="1"/>
      <c r="I117" s="1"/>
      <c r="J117" s="1"/>
      <c r="K117" s="1"/>
      <c r="L117" s="1"/>
    </row>
    <row r="118" spans="1:12" s="3" customFormat="1" x14ac:dyDescent="0.2">
      <c r="A118" s="1"/>
      <c r="B118" s="51"/>
      <c r="C118" s="51"/>
      <c r="D118" s="51"/>
      <c r="F118" s="1"/>
      <c r="G118" s="1"/>
      <c r="H118" s="1"/>
      <c r="I118" s="1"/>
      <c r="J118" s="1"/>
      <c r="K118" s="1"/>
      <c r="L118" s="1"/>
    </row>
    <row r="119" spans="1:12" s="3" customFormat="1" x14ac:dyDescent="0.2">
      <c r="A119" s="1"/>
      <c r="B119" s="51"/>
      <c r="C119" s="51"/>
      <c r="D119" s="51"/>
      <c r="F119" s="1"/>
      <c r="G119" s="1"/>
      <c r="H119" s="1"/>
      <c r="I119" s="1"/>
      <c r="J119" s="1"/>
      <c r="K119" s="1"/>
      <c r="L119" s="1"/>
    </row>
    <row r="120" spans="1:12" s="3" customFormat="1" x14ac:dyDescent="0.2">
      <c r="A120" s="1"/>
      <c r="B120" s="51"/>
      <c r="C120" s="51"/>
      <c r="D120" s="51"/>
      <c r="F120" s="1"/>
      <c r="G120" s="1"/>
      <c r="H120" s="1"/>
      <c r="I120" s="1"/>
      <c r="J120" s="1"/>
      <c r="K120" s="1"/>
      <c r="L120" s="1"/>
    </row>
    <row r="121" spans="1:12" s="3" customFormat="1" x14ac:dyDescent="0.2">
      <c r="A121" s="1"/>
      <c r="B121" s="51"/>
      <c r="C121" s="51"/>
      <c r="D121" s="51"/>
      <c r="F121" s="1"/>
      <c r="G121" s="1"/>
      <c r="H121" s="1"/>
      <c r="I121" s="1"/>
      <c r="J121" s="1"/>
      <c r="K121" s="1"/>
      <c r="L121" s="1"/>
    </row>
    <row r="122" spans="1:12" s="3" customFormat="1" x14ac:dyDescent="0.2">
      <c r="A122" s="1"/>
      <c r="B122" s="51"/>
      <c r="C122" s="51"/>
      <c r="D122" s="51"/>
      <c r="F122" s="1"/>
      <c r="G122" s="1"/>
      <c r="H122" s="1"/>
      <c r="I122" s="1"/>
      <c r="J122" s="1"/>
      <c r="K122" s="1"/>
      <c r="L122" s="1"/>
    </row>
    <row r="123" spans="1:12" s="3" customFormat="1" x14ac:dyDescent="0.2">
      <c r="A123" s="1"/>
      <c r="B123" s="51"/>
      <c r="C123" s="51"/>
      <c r="D123" s="51"/>
      <c r="F123" s="1"/>
      <c r="G123" s="1"/>
      <c r="H123" s="1"/>
      <c r="I123" s="1"/>
      <c r="J123" s="1"/>
      <c r="K123" s="1"/>
      <c r="L123" s="1"/>
    </row>
    <row r="124" spans="1:12" s="3" customFormat="1" x14ac:dyDescent="0.2">
      <c r="A124" s="1"/>
      <c r="B124" s="51"/>
      <c r="C124" s="51"/>
      <c r="D124" s="51"/>
      <c r="F124" s="1"/>
      <c r="G124" s="1"/>
      <c r="H124" s="1"/>
      <c r="I124" s="1"/>
      <c r="J124" s="1"/>
      <c r="K124" s="1"/>
      <c r="L124" s="1"/>
    </row>
    <row r="125" spans="1:12" s="3" customFormat="1" x14ac:dyDescent="0.2">
      <c r="A125" s="1"/>
      <c r="B125" s="51"/>
      <c r="C125" s="51"/>
      <c r="D125" s="51"/>
      <c r="F125" s="1"/>
      <c r="G125" s="1"/>
      <c r="H125" s="1"/>
      <c r="I125" s="1"/>
      <c r="J125" s="1"/>
      <c r="K125" s="1"/>
      <c r="L125" s="1"/>
    </row>
    <row r="126" spans="1:12" s="3" customFormat="1" x14ac:dyDescent="0.2">
      <c r="A126" s="1"/>
      <c r="B126" s="51"/>
      <c r="C126" s="51"/>
      <c r="D126" s="51"/>
      <c r="F126" s="1"/>
      <c r="G126" s="1"/>
      <c r="H126" s="1"/>
      <c r="I126" s="1"/>
      <c r="J126" s="1"/>
      <c r="K126" s="1"/>
      <c r="L126" s="1"/>
    </row>
    <row r="127" spans="1:12" s="3" customFormat="1" x14ac:dyDescent="0.2">
      <c r="A127" s="1"/>
      <c r="B127" s="51"/>
      <c r="C127" s="51"/>
      <c r="D127" s="51"/>
      <c r="F127" s="1"/>
      <c r="G127" s="1"/>
      <c r="H127" s="1"/>
      <c r="I127" s="1"/>
      <c r="J127" s="1"/>
      <c r="K127" s="1"/>
      <c r="L127" s="1"/>
    </row>
    <row r="128" spans="1:12" s="3" customFormat="1" x14ac:dyDescent="0.2">
      <c r="A128" s="1"/>
      <c r="B128" s="51"/>
      <c r="C128" s="51"/>
      <c r="D128" s="51"/>
      <c r="F128" s="1"/>
      <c r="G128" s="1"/>
      <c r="H128" s="1"/>
      <c r="I128" s="1"/>
      <c r="J128" s="1"/>
      <c r="K128" s="1"/>
      <c r="L128" s="1"/>
    </row>
    <row r="129" spans="1:12" s="3" customFormat="1" x14ac:dyDescent="0.2">
      <c r="A129" s="1"/>
      <c r="B129" s="51"/>
      <c r="C129" s="51"/>
      <c r="D129" s="51"/>
      <c r="F129" s="1"/>
      <c r="G129" s="1"/>
      <c r="H129" s="1"/>
      <c r="I129" s="1"/>
      <c r="J129" s="1"/>
      <c r="K129" s="1"/>
      <c r="L129" s="1"/>
    </row>
    <row r="130" spans="1:12" s="3" customFormat="1" x14ac:dyDescent="0.2">
      <c r="A130" s="1"/>
      <c r="B130" s="51"/>
      <c r="C130" s="51"/>
      <c r="D130" s="51"/>
      <c r="F130" s="1"/>
      <c r="G130" s="1"/>
      <c r="H130" s="1"/>
      <c r="I130" s="1"/>
      <c r="J130" s="1"/>
      <c r="K130" s="1"/>
      <c r="L130" s="1"/>
    </row>
    <row r="131" spans="1:12" s="3" customFormat="1" x14ac:dyDescent="0.2">
      <c r="A131" s="1"/>
      <c r="B131" s="51"/>
      <c r="C131" s="51"/>
      <c r="D131" s="51"/>
      <c r="F131" s="1"/>
      <c r="G131" s="1"/>
      <c r="H131" s="1"/>
      <c r="I131" s="1"/>
      <c r="J131" s="1"/>
      <c r="K131" s="1"/>
      <c r="L131" s="1"/>
    </row>
    <row r="132" spans="1:12" s="3" customFormat="1" x14ac:dyDescent="0.2">
      <c r="A132" s="1"/>
      <c r="B132" s="51"/>
      <c r="C132" s="51"/>
      <c r="D132" s="51"/>
      <c r="F132" s="1"/>
      <c r="G132" s="1"/>
      <c r="H132" s="1"/>
      <c r="I132" s="1"/>
      <c r="J132" s="1"/>
      <c r="K132" s="1"/>
      <c r="L132" s="1"/>
    </row>
    <row r="133" spans="1:12" s="3" customFormat="1" x14ac:dyDescent="0.2">
      <c r="A133" s="1"/>
      <c r="B133" s="51"/>
      <c r="C133" s="51"/>
      <c r="D133" s="51"/>
      <c r="F133" s="1"/>
      <c r="G133" s="1"/>
      <c r="H133" s="1"/>
      <c r="I133" s="1"/>
      <c r="J133" s="1"/>
      <c r="K133" s="1"/>
      <c r="L133" s="1"/>
    </row>
    <row r="134" spans="1:12" s="3" customFormat="1" x14ac:dyDescent="0.2">
      <c r="A134" s="1"/>
      <c r="B134" s="51"/>
      <c r="C134" s="51"/>
      <c r="D134" s="51"/>
      <c r="F134" s="1"/>
      <c r="G134" s="1"/>
      <c r="H134" s="1"/>
      <c r="I134" s="1"/>
      <c r="J134" s="1"/>
      <c r="K134" s="1"/>
      <c r="L134" s="1"/>
    </row>
    <row r="135" spans="1:12" s="3" customFormat="1" x14ac:dyDescent="0.2">
      <c r="A135" s="1"/>
      <c r="B135" s="51"/>
      <c r="C135" s="51"/>
      <c r="D135" s="51"/>
      <c r="F135" s="1"/>
      <c r="G135" s="1"/>
      <c r="H135" s="1"/>
      <c r="I135" s="1"/>
      <c r="J135" s="1"/>
      <c r="K135" s="1"/>
      <c r="L135" s="1"/>
    </row>
    <row r="136" spans="1:12" s="3" customFormat="1" x14ac:dyDescent="0.2">
      <c r="A136" s="1"/>
      <c r="B136" s="51"/>
      <c r="C136" s="51"/>
      <c r="D136" s="51"/>
      <c r="F136" s="1"/>
      <c r="G136" s="1"/>
      <c r="H136" s="1"/>
      <c r="I136" s="1"/>
      <c r="J136" s="1"/>
      <c r="K136" s="1"/>
      <c r="L136" s="1"/>
    </row>
    <row r="137" spans="1:12" s="3" customFormat="1" x14ac:dyDescent="0.2">
      <c r="A137" s="1"/>
      <c r="B137" s="51"/>
      <c r="C137" s="51"/>
      <c r="D137" s="51"/>
      <c r="F137" s="1"/>
      <c r="G137" s="1"/>
      <c r="H137" s="1"/>
      <c r="I137" s="1"/>
      <c r="J137" s="1"/>
      <c r="K137" s="1"/>
      <c r="L137" s="1"/>
    </row>
    <row r="138" spans="1:12" s="3" customFormat="1" x14ac:dyDescent="0.2">
      <c r="A138" s="1"/>
      <c r="B138" s="51"/>
      <c r="C138" s="51"/>
      <c r="D138" s="51"/>
      <c r="F138" s="1"/>
      <c r="G138" s="1"/>
      <c r="H138" s="1"/>
      <c r="I138" s="1"/>
      <c r="J138" s="1"/>
      <c r="K138" s="1"/>
      <c r="L138" s="1"/>
    </row>
    <row r="139" spans="1:12" s="3" customFormat="1" x14ac:dyDescent="0.2">
      <c r="A139" s="1"/>
      <c r="B139" s="51"/>
      <c r="C139" s="51"/>
      <c r="D139" s="51"/>
      <c r="F139" s="1"/>
      <c r="G139" s="1"/>
      <c r="H139" s="1"/>
      <c r="I139" s="1"/>
      <c r="J139" s="1"/>
      <c r="K139" s="1"/>
      <c r="L139" s="1"/>
    </row>
    <row r="140" spans="1:12" s="3" customFormat="1" x14ac:dyDescent="0.2">
      <c r="A140" s="1"/>
      <c r="B140" s="51"/>
      <c r="C140" s="51"/>
      <c r="D140" s="51"/>
      <c r="F140" s="1"/>
      <c r="G140" s="1"/>
      <c r="H140" s="1"/>
      <c r="I140" s="1"/>
      <c r="J140" s="1"/>
      <c r="K140" s="1"/>
      <c r="L140" s="1"/>
    </row>
    <row r="141" spans="1:12" s="3" customFormat="1" x14ac:dyDescent="0.2">
      <c r="A141" s="1"/>
      <c r="B141" s="51"/>
      <c r="C141" s="51"/>
      <c r="D141" s="51"/>
      <c r="F141" s="1"/>
      <c r="G141" s="1"/>
      <c r="H141" s="1"/>
      <c r="I141" s="1"/>
      <c r="J141" s="1"/>
      <c r="K141" s="1"/>
      <c r="L141" s="1"/>
    </row>
    <row r="142" spans="1:12" s="3" customFormat="1" x14ac:dyDescent="0.2">
      <c r="A142" s="1"/>
      <c r="B142" s="51"/>
      <c r="C142" s="51"/>
      <c r="D142" s="51"/>
      <c r="F142" s="1"/>
      <c r="G142" s="1"/>
      <c r="H142" s="1"/>
      <c r="I142" s="1"/>
      <c r="J142" s="1"/>
      <c r="K142" s="1"/>
      <c r="L142" s="1"/>
    </row>
    <row r="143" spans="1:12" s="3" customFormat="1" x14ac:dyDescent="0.2">
      <c r="A143" s="1"/>
      <c r="B143" s="51"/>
      <c r="C143" s="51"/>
      <c r="D143" s="51"/>
      <c r="F143" s="1"/>
      <c r="G143" s="1"/>
      <c r="H143" s="1"/>
      <c r="I143" s="1"/>
      <c r="J143" s="1"/>
      <c r="K143" s="1"/>
      <c r="L143" s="1"/>
    </row>
    <row r="144" spans="1:12" s="3" customFormat="1" x14ac:dyDescent="0.2">
      <c r="A144" s="1"/>
      <c r="B144" s="51"/>
      <c r="C144" s="51"/>
      <c r="D144" s="51"/>
      <c r="F144" s="1"/>
      <c r="G144" s="1"/>
      <c r="H144" s="1"/>
      <c r="I144" s="1"/>
      <c r="J144" s="1"/>
      <c r="K144" s="1"/>
      <c r="L144" s="1"/>
    </row>
    <row r="145" spans="1:12" s="3" customFormat="1" x14ac:dyDescent="0.2">
      <c r="A145" s="1"/>
      <c r="B145" s="51"/>
      <c r="C145" s="51"/>
      <c r="D145" s="51"/>
      <c r="F145" s="1"/>
      <c r="G145" s="1"/>
      <c r="H145" s="1"/>
      <c r="I145" s="1"/>
      <c r="J145" s="1"/>
      <c r="K145" s="1"/>
      <c r="L145" s="1"/>
    </row>
    <row r="146" spans="1:12" s="3" customFormat="1" x14ac:dyDescent="0.2">
      <c r="A146" s="1"/>
      <c r="B146" s="51"/>
      <c r="C146" s="51"/>
      <c r="D146" s="51"/>
      <c r="F146" s="1"/>
      <c r="G146" s="1"/>
      <c r="H146" s="1"/>
      <c r="I146" s="1"/>
      <c r="J146" s="1"/>
      <c r="K146" s="1"/>
      <c r="L146" s="1"/>
    </row>
    <row r="147" spans="1:12" s="3" customFormat="1" x14ac:dyDescent="0.2">
      <c r="A147" s="1"/>
      <c r="B147" s="51"/>
      <c r="C147" s="51"/>
      <c r="D147" s="51"/>
      <c r="F147" s="1"/>
      <c r="G147" s="1"/>
      <c r="H147" s="1"/>
      <c r="I147" s="1"/>
      <c r="J147" s="1"/>
      <c r="K147" s="1"/>
      <c r="L147" s="1"/>
    </row>
    <row r="148" spans="1:12" s="3" customFormat="1" x14ac:dyDescent="0.2">
      <c r="A148" s="1"/>
      <c r="B148" s="51"/>
      <c r="C148" s="51"/>
      <c r="D148" s="51"/>
      <c r="F148" s="1"/>
      <c r="G148" s="1"/>
      <c r="H148" s="1"/>
      <c r="I148" s="1"/>
      <c r="J148" s="1"/>
      <c r="K148" s="1"/>
      <c r="L148" s="1"/>
    </row>
    <row r="149" spans="1:12" s="3" customFormat="1" x14ac:dyDescent="0.2">
      <c r="A149" s="1"/>
      <c r="B149" s="51"/>
      <c r="C149" s="51"/>
      <c r="D149" s="51"/>
      <c r="F149" s="1"/>
      <c r="G149" s="1"/>
      <c r="H149" s="1"/>
      <c r="I149" s="1"/>
      <c r="J149" s="1"/>
      <c r="K149" s="1"/>
      <c r="L149" s="1"/>
    </row>
    <row r="150" spans="1:12" s="3" customFormat="1" x14ac:dyDescent="0.2">
      <c r="A150" s="1"/>
      <c r="B150" s="51"/>
      <c r="C150" s="51"/>
      <c r="D150" s="51"/>
      <c r="F150" s="1"/>
      <c r="G150" s="1"/>
      <c r="H150" s="1"/>
      <c r="I150" s="1"/>
      <c r="J150" s="1"/>
      <c r="K150" s="1"/>
      <c r="L150" s="1"/>
    </row>
    <row r="151" spans="1:12" s="3" customFormat="1" x14ac:dyDescent="0.2">
      <c r="A151" s="1"/>
      <c r="B151" s="51"/>
      <c r="C151" s="51"/>
      <c r="D151" s="51"/>
      <c r="F151" s="1"/>
      <c r="G151" s="1"/>
      <c r="H151" s="1"/>
      <c r="I151" s="1"/>
      <c r="J151" s="1"/>
      <c r="K151" s="1"/>
      <c r="L151" s="1"/>
    </row>
    <row r="152" spans="1:12" s="3" customFormat="1" x14ac:dyDescent="0.2">
      <c r="A152" s="1"/>
      <c r="B152" s="51"/>
      <c r="C152" s="51"/>
      <c r="D152" s="51"/>
      <c r="F152" s="1"/>
      <c r="G152" s="1"/>
      <c r="H152" s="1"/>
      <c r="I152" s="1"/>
      <c r="J152" s="1"/>
      <c r="K152" s="1"/>
      <c r="L152" s="1"/>
    </row>
    <row r="153" spans="1:12" s="3" customFormat="1" x14ac:dyDescent="0.2">
      <c r="A153" s="1"/>
      <c r="B153" s="51"/>
      <c r="C153" s="51"/>
      <c r="D153" s="51"/>
      <c r="F153" s="1"/>
      <c r="G153" s="1"/>
      <c r="H153" s="1"/>
      <c r="I153" s="1"/>
      <c r="J153" s="1"/>
      <c r="K153" s="1"/>
      <c r="L153" s="1"/>
    </row>
    <row r="154" spans="1:12" s="3" customFormat="1" x14ac:dyDescent="0.2">
      <c r="A154" s="1"/>
      <c r="B154" s="51"/>
      <c r="C154" s="51"/>
      <c r="D154" s="51"/>
      <c r="F154" s="1"/>
      <c r="G154" s="1"/>
      <c r="H154" s="1"/>
      <c r="I154" s="1"/>
      <c r="J154" s="1"/>
      <c r="K154" s="1"/>
      <c r="L154" s="1"/>
    </row>
    <row r="155" spans="1:12" s="3" customFormat="1" x14ac:dyDescent="0.2">
      <c r="A155" s="1"/>
      <c r="B155" s="51"/>
      <c r="C155" s="51"/>
      <c r="D155" s="51"/>
      <c r="F155" s="1"/>
      <c r="G155" s="1"/>
      <c r="H155" s="1"/>
      <c r="I155" s="1"/>
      <c r="J155" s="1"/>
      <c r="K155" s="1"/>
      <c r="L155" s="1"/>
    </row>
    <row r="156" spans="1:12" s="3" customFormat="1" x14ac:dyDescent="0.2">
      <c r="A156" s="1"/>
      <c r="B156" s="51"/>
      <c r="C156" s="51"/>
      <c r="D156" s="51"/>
      <c r="F156" s="1"/>
      <c r="G156" s="1"/>
      <c r="H156" s="1"/>
      <c r="I156" s="1"/>
      <c r="J156" s="1"/>
      <c r="K156" s="1"/>
      <c r="L156" s="1"/>
    </row>
    <row r="157" spans="1:12" s="3" customFormat="1" x14ac:dyDescent="0.2">
      <c r="A157" s="1"/>
      <c r="B157" s="51"/>
      <c r="C157" s="51"/>
      <c r="D157" s="51"/>
      <c r="F157" s="1"/>
      <c r="G157" s="1"/>
      <c r="H157" s="1"/>
      <c r="I157" s="1"/>
      <c r="J157" s="1"/>
      <c r="K157" s="1"/>
      <c r="L157" s="1"/>
    </row>
    <row r="158" spans="1:12" s="3" customFormat="1" x14ac:dyDescent="0.2">
      <c r="A158" s="1"/>
      <c r="B158" s="51"/>
      <c r="C158" s="51"/>
      <c r="D158" s="51"/>
      <c r="F158" s="1"/>
      <c r="G158" s="1"/>
      <c r="H158" s="1"/>
      <c r="I158" s="1"/>
      <c r="J158" s="1"/>
      <c r="K158" s="1"/>
      <c r="L158" s="1"/>
    </row>
    <row r="159" spans="1:12" s="3" customFormat="1" x14ac:dyDescent="0.2">
      <c r="A159" s="1"/>
      <c r="B159" s="51"/>
      <c r="C159" s="51"/>
      <c r="D159" s="51"/>
      <c r="F159" s="1"/>
      <c r="G159" s="1"/>
      <c r="H159" s="1"/>
      <c r="I159" s="1"/>
      <c r="J159" s="1"/>
      <c r="K159" s="1"/>
      <c r="L159" s="1"/>
    </row>
    <row r="160" spans="1:12" s="3" customFormat="1" x14ac:dyDescent="0.2">
      <c r="A160" s="1"/>
      <c r="B160" s="51"/>
      <c r="C160" s="51"/>
      <c r="D160" s="51"/>
      <c r="F160" s="1"/>
      <c r="G160" s="1"/>
      <c r="H160" s="1"/>
      <c r="I160" s="1"/>
      <c r="J160" s="1"/>
      <c r="K160" s="1"/>
      <c r="L160" s="1"/>
    </row>
    <row r="161" spans="1:12" s="3" customFormat="1" x14ac:dyDescent="0.2">
      <c r="A161" s="1"/>
      <c r="B161" s="51"/>
      <c r="C161" s="51"/>
      <c r="D161" s="51"/>
      <c r="F161" s="1"/>
      <c r="G161" s="1"/>
      <c r="H161" s="1"/>
      <c r="I161" s="1"/>
      <c r="J161" s="1"/>
      <c r="K161" s="1"/>
      <c r="L161" s="1"/>
    </row>
    <row r="162" spans="1:12" s="3" customFormat="1" x14ac:dyDescent="0.2">
      <c r="A162" s="1"/>
      <c r="B162" s="51"/>
      <c r="C162" s="51"/>
      <c r="D162" s="51"/>
      <c r="F162" s="1"/>
      <c r="G162" s="1"/>
      <c r="H162" s="1"/>
      <c r="I162" s="1"/>
      <c r="J162" s="1"/>
      <c r="K162" s="1"/>
      <c r="L162" s="1"/>
    </row>
    <row r="163" spans="1:12" s="3" customFormat="1" x14ac:dyDescent="0.2">
      <c r="A163" s="1"/>
      <c r="B163" s="51"/>
      <c r="C163" s="51"/>
      <c r="D163" s="51"/>
      <c r="F163" s="1"/>
      <c r="G163" s="1"/>
      <c r="H163" s="1"/>
      <c r="I163" s="1"/>
      <c r="J163" s="1"/>
      <c r="K163" s="1"/>
      <c r="L163" s="1"/>
    </row>
    <row r="164" spans="1:12" s="3" customFormat="1" x14ac:dyDescent="0.2">
      <c r="A164" s="1"/>
      <c r="B164" s="51"/>
      <c r="C164" s="51"/>
      <c r="D164" s="51"/>
      <c r="F164" s="1"/>
      <c r="G164" s="1"/>
      <c r="H164" s="1"/>
      <c r="I164" s="1"/>
      <c r="J164" s="1"/>
      <c r="K164" s="1"/>
      <c r="L164" s="1"/>
    </row>
    <row r="165" spans="1:12" s="3" customFormat="1" x14ac:dyDescent="0.2">
      <c r="A165" s="1"/>
      <c r="B165" s="51"/>
      <c r="C165" s="51"/>
      <c r="D165" s="51"/>
      <c r="F165" s="1"/>
      <c r="G165" s="1"/>
      <c r="H165" s="1"/>
      <c r="I165" s="1"/>
      <c r="J165" s="1"/>
      <c r="K165" s="1"/>
      <c r="L165" s="1"/>
    </row>
    <row r="166" spans="1:12" s="3" customFormat="1" x14ac:dyDescent="0.2">
      <c r="A166" s="1"/>
      <c r="B166" s="51"/>
      <c r="C166" s="51"/>
      <c r="D166" s="51"/>
      <c r="F166" s="1"/>
      <c r="G166" s="1"/>
      <c r="H166" s="1"/>
      <c r="I166" s="1"/>
      <c r="J166" s="1"/>
      <c r="K166" s="1"/>
      <c r="L166" s="1"/>
    </row>
    <row r="167" spans="1:12" s="3" customFormat="1" x14ac:dyDescent="0.2">
      <c r="A167" s="1"/>
      <c r="B167" s="51"/>
      <c r="C167" s="51"/>
      <c r="D167" s="51"/>
      <c r="F167" s="1"/>
      <c r="G167" s="1"/>
      <c r="H167" s="1"/>
      <c r="I167" s="1"/>
      <c r="J167" s="1"/>
      <c r="K167" s="1"/>
      <c r="L167" s="1"/>
    </row>
    <row r="168" spans="1:12" s="3" customFormat="1" x14ac:dyDescent="0.2">
      <c r="A168" s="1"/>
      <c r="B168" s="51"/>
      <c r="C168" s="51"/>
      <c r="D168" s="51"/>
      <c r="F168" s="1"/>
      <c r="G168" s="1"/>
      <c r="H168" s="1"/>
      <c r="I168" s="1"/>
      <c r="J168" s="1"/>
      <c r="K168" s="1"/>
      <c r="L168" s="1"/>
    </row>
    <row r="169" spans="1:12" s="3" customFormat="1" x14ac:dyDescent="0.2">
      <c r="A169" s="1"/>
      <c r="B169" s="51"/>
      <c r="C169" s="51"/>
      <c r="D169" s="51"/>
      <c r="F169" s="1"/>
      <c r="G169" s="1"/>
      <c r="H169" s="1"/>
      <c r="I169" s="1"/>
      <c r="J169" s="1"/>
      <c r="K169" s="1"/>
      <c r="L169" s="1"/>
    </row>
    <row r="170" spans="1:12" s="3" customFormat="1" x14ac:dyDescent="0.2">
      <c r="A170" s="1"/>
      <c r="B170" s="51"/>
      <c r="C170" s="51"/>
      <c r="D170" s="51"/>
      <c r="F170" s="1"/>
      <c r="G170" s="1"/>
      <c r="H170" s="1"/>
      <c r="I170" s="1"/>
      <c r="J170" s="1"/>
      <c r="K170" s="1"/>
      <c r="L170" s="1"/>
    </row>
    <row r="171" spans="1:12" s="3" customFormat="1" x14ac:dyDescent="0.2">
      <c r="A171" s="1"/>
      <c r="B171" s="51"/>
      <c r="C171" s="51"/>
      <c r="D171" s="51"/>
      <c r="F171" s="1"/>
      <c r="G171" s="1"/>
      <c r="H171" s="1"/>
      <c r="I171" s="1"/>
      <c r="J171" s="1"/>
      <c r="K171" s="1"/>
      <c r="L171" s="1"/>
    </row>
    <row r="172" spans="1:12" s="3" customFormat="1" x14ac:dyDescent="0.2">
      <c r="A172" s="1"/>
      <c r="B172" s="51"/>
      <c r="C172" s="51"/>
      <c r="D172" s="51"/>
      <c r="F172" s="1"/>
      <c r="G172" s="1"/>
      <c r="H172" s="1"/>
      <c r="I172" s="1"/>
      <c r="J172" s="1"/>
      <c r="K172" s="1"/>
      <c r="L172" s="1"/>
    </row>
    <row r="173" spans="1:12" s="3" customFormat="1" x14ac:dyDescent="0.2">
      <c r="A173" s="1"/>
      <c r="B173" s="51"/>
      <c r="C173" s="51"/>
      <c r="D173" s="51"/>
      <c r="F173" s="1"/>
      <c r="G173" s="1"/>
      <c r="H173" s="1"/>
      <c r="I173" s="1"/>
      <c r="J173" s="1"/>
      <c r="K173" s="1"/>
      <c r="L173" s="1"/>
    </row>
    <row r="174" spans="1:12" s="3" customFormat="1" x14ac:dyDescent="0.2">
      <c r="A174" s="1"/>
      <c r="B174" s="51"/>
      <c r="C174" s="51"/>
      <c r="D174" s="51"/>
      <c r="F174" s="1"/>
      <c r="G174" s="1"/>
      <c r="H174" s="1"/>
      <c r="I174" s="1"/>
      <c r="J174" s="1"/>
      <c r="K174" s="1"/>
      <c r="L174" s="1"/>
    </row>
    <row r="175" spans="1:12" s="3" customFormat="1" x14ac:dyDescent="0.2">
      <c r="A175" s="1"/>
      <c r="B175" s="51"/>
      <c r="C175" s="51"/>
      <c r="D175" s="51"/>
      <c r="F175" s="1"/>
      <c r="G175" s="1"/>
      <c r="H175" s="1"/>
      <c r="I175" s="1"/>
      <c r="J175" s="1"/>
      <c r="K175" s="1"/>
      <c r="L175" s="1"/>
    </row>
    <row r="176" spans="1:12" s="3" customFormat="1" x14ac:dyDescent="0.2">
      <c r="A176" s="1"/>
      <c r="B176" s="51"/>
      <c r="C176" s="51"/>
      <c r="D176" s="51"/>
      <c r="F176" s="1"/>
      <c r="G176" s="1"/>
      <c r="H176" s="1"/>
      <c r="I176" s="1"/>
      <c r="J176" s="1"/>
      <c r="K176" s="1"/>
      <c r="L176" s="1"/>
    </row>
    <row r="177" spans="1:12" s="3" customFormat="1" x14ac:dyDescent="0.2">
      <c r="A177" s="1"/>
      <c r="B177" s="51"/>
      <c r="C177" s="51"/>
      <c r="D177" s="51"/>
      <c r="F177" s="1"/>
      <c r="G177" s="1"/>
      <c r="H177" s="1"/>
      <c r="I177" s="1"/>
      <c r="J177" s="1"/>
      <c r="K177" s="1"/>
      <c r="L177" s="1"/>
    </row>
    <row r="178" spans="1:12" s="3" customFormat="1" x14ac:dyDescent="0.2">
      <c r="A178" s="1"/>
      <c r="B178" s="51"/>
      <c r="C178" s="51"/>
      <c r="D178" s="51"/>
      <c r="F178" s="1"/>
      <c r="G178" s="1"/>
      <c r="H178" s="1"/>
      <c r="I178" s="1"/>
      <c r="J178" s="1"/>
      <c r="K178" s="1"/>
      <c r="L178" s="1"/>
    </row>
    <row r="179" spans="1:12" s="3" customFormat="1" x14ac:dyDescent="0.2">
      <c r="A179" s="1"/>
      <c r="B179" s="51"/>
      <c r="C179" s="51"/>
      <c r="D179" s="51"/>
      <c r="F179" s="1"/>
      <c r="G179" s="1"/>
      <c r="H179" s="1"/>
      <c r="I179" s="1"/>
      <c r="J179" s="1"/>
      <c r="K179" s="1"/>
      <c r="L179" s="1"/>
    </row>
    <row r="180" spans="1:12" s="3" customFormat="1" x14ac:dyDescent="0.2">
      <c r="A180" s="1"/>
      <c r="B180" s="51"/>
      <c r="C180" s="51"/>
      <c r="D180" s="51"/>
      <c r="F180" s="1"/>
      <c r="G180" s="1"/>
      <c r="H180" s="1"/>
      <c r="I180" s="1"/>
      <c r="J180" s="1"/>
      <c r="K180" s="1"/>
      <c r="L180" s="1"/>
    </row>
    <row r="181" spans="1:12" s="3" customFormat="1" x14ac:dyDescent="0.2">
      <c r="A181" s="1"/>
      <c r="B181" s="51"/>
      <c r="C181" s="51"/>
      <c r="D181" s="51"/>
      <c r="F181" s="1"/>
      <c r="G181" s="1"/>
      <c r="H181" s="1"/>
      <c r="I181" s="1"/>
      <c r="J181" s="1"/>
      <c r="K181" s="1"/>
      <c r="L181" s="1"/>
    </row>
    <row r="182" spans="1:12" s="3" customFormat="1" x14ac:dyDescent="0.2">
      <c r="A182" s="1"/>
      <c r="B182" s="51"/>
      <c r="C182" s="51"/>
      <c r="D182" s="51"/>
      <c r="F182" s="1"/>
      <c r="G182" s="1"/>
      <c r="H182" s="1"/>
      <c r="I182" s="1"/>
      <c r="J182" s="1"/>
      <c r="K182" s="1"/>
      <c r="L182" s="1"/>
    </row>
    <row r="183" spans="1:12" s="3" customFormat="1" x14ac:dyDescent="0.2">
      <c r="A183" s="1"/>
      <c r="B183" s="51"/>
      <c r="C183" s="51"/>
      <c r="D183" s="51"/>
      <c r="F183" s="1"/>
      <c r="G183" s="1"/>
      <c r="H183" s="1"/>
      <c r="I183" s="1"/>
      <c r="J183" s="1"/>
      <c r="K183" s="1"/>
      <c r="L183" s="1"/>
    </row>
    <row r="184" spans="1:12" s="3" customFormat="1" x14ac:dyDescent="0.2">
      <c r="A184" s="1"/>
      <c r="B184" s="51"/>
      <c r="C184" s="51"/>
      <c r="D184" s="51"/>
      <c r="F184" s="1"/>
      <c r="G184" s="1"/>
      <c r="H184" s="1"/>
      <c r="I184" s="1"/>
      <c r="J184" s="1"/>
      <c r="K184" s="1"/>
      <c r="L184" s="1"/>
    </row>
    <row r="185" spans="1:12" s="3" customFormat="1" x14ac:dyDescent="0.2">
      <c r="A185" s="1"/>
      <c r="B185" s="51"/>
      <c r="C185" s="51"/>
      <c r="D185" s="51"/>
      <c r="F185" s="1"/>
      <c r="G185" s="1"/>
      <c r="H185" s="1"/>
      <c r="I185" s="1"/>
      <c r="J185" s="1"/>
      <c r="K185" s="1"/>
      <c r="L185" s="1"/>
    </row>
    <row r="186" spans="1:12" s="3" customFormat="1" x14ac:dyDescent="0.2">
      <c r="A186" s="1"/>
      <c r="B186" s="51"/>
      <c r="C186" s="51"/>
      <c r="D186" s="51"/>
      <c r="F186" s="1"/>
      <c r="G186" s="1"/>
      <c r="H186" s="1"/>
      <c r="I186" s="1"/>
      <c r="J186" s="1"/>
      <c r="K186" s="1"/>
      <c r="L186" s="1"/>
    </row>
    <row r="187" spans="1:12" s="3" customFormat="1" x14ac:dyDescent="0.2">
      <c r="A187" s="1"/>
      <c r="B187" s="51"/>
      <c r="C187" s="51"/>
      <c r="D187" s="51"/>
      <c r="F187" s="1"/>
      <c r="G187" s="1"/>
      <c r="H187" s="1"/>
      <c r="I187" s="1"/>
      <c r="J187" s="1"/>
      <c r="K187" s="1"/>
      <c r="L187" s="1"/>
    </row>
    <row r="188" spans="1:12" s="3" customFormat="1" x14ac:dyDescent="0.2">
      <c r="A188" s="1"/>
      <c r="B188" s="51"/>
      <c r="C188" s="51"/>
      <c r="D188" s="51"/>
      <c r="F188" s="1"/>
      <c r="G188" s="1"/>
      <c r="H188" s="1"/>
      <c r="I188" s="1"/>
      <c r="J188" s="1"/>
      <c r="K188" s="1"/>
      <c r="L188" s="1"/>
    </row>
    <row r="189" spans="1:12" s="3" customFormat="1" x14ac:dyDescent="0.2">
      <c r="A189" s="1"/>
      <c r="B189" s="51"/>
      <c r="C189" s="51"/>
      <c r="D189" s="51"/>
      <c r="F189" s="1"/>
      <c r="G189" s="1"/>
      <c r="H189" s="1"/>
      <c r="I189" s="1"/>
      <c r="J189" s="1"/>
      <c r="K189" s="1"/>
      <c r="L189" s="1"/>
    </row>
    <row r="190" spans="1:12" s="3" customFormat="1" x14ac:dyDescent="0.2">
      <c r="A190" s="1"/>
      <c r="B190" s="51"/>
      <c r="C190" s="51"/>
      <c r="D190" s="51"/>
      <c r="F190" s="1"/>
      <c r="G190" s="1"/>
      <c r="H190" s="1"/>
      <c r="I190" s="1"/>
      <c r="J190" s="1"/>
      <c r="K190" s="1"/>
      <c r="L190" s="1"/>
    </row>
    <row r="191" spans="1:12" s="3" customFormat="1" x14ac:dyDescent="0.2">
      <c r="A191" s="1"/>
      <c r="B191" s="51"/>
      <c r="C191" s="51"/>
      <c r="D191" s="51"/>
      <c r="F191" s="1"/>
      <c r="G191" s="1"/>
      <c r="H191" s="1"/>
      <c r="I191" s="1"/>
      <c r="J191" s="1"/>
      <c r="K191" s="1"/>
      <c r="L191" s="1"/>
    </row>
    <row r="192" spans="1:12" s="3" customFormat="1" x14ac:dyDescent="0.2">
      <c r="A192" s="1"/>
      <c r="B192" s="51"/>
      <c r="C192" s="51"/>
      <c r="D192" s="51"/>
      <c r="F192" s="1"/>
      <c r="G192" s="1"/>
      <c r="H192" s="1"/>
      <c r="I192" s="1"/>
      <c r="J192" s="1"/>
      <c r="K192" s="1"/>
      <c r="L192" s="1"/>
    </row>
    <row r="193" spans="1:12" s="3" customFormat="1" x14ac:dyDescent="0.2">
      <c r="A193" s="1"/>
      <c r="B193" s="51"/>
      <c r="C193" s="51"/>
      <c r="D193" s="51"/>
      <c r="F193" s="1"/>
      <c r="G193" s="1"/>
      <c r="H193" s="1"/>
      <c r="I193" s="1"/>
      <c r="J193" s="1"/>
      <c r="K193" s="1"/>
      <c r="L193" s="1"/>
    </row>
    <row r="194" spans="1:12" s="3" customFormat="1" x14ac:dyDescent="0.2">
      <c r="A194" s="1"/>
      <c r="B194" s="51"/>
      <c r="C194" s="51"/>
      <c r="D194" s="51"/>
      <c r="F194" s="1"/>
      <c r="G194" s="1"/>
      <c r="H194" s="1"/>
      <c r="I194" s="1"/>
      <c r="J194" s="1"/>
      <c r="K194" s="1"/>
      <c r="L194" s="1"/>
    </row>
    <row r="195" spans="1:12" s="3" customFormat="1" x14ac:dyDescent="0.2">
      <c r="A195" s="1"/>
      <c r="B195" s="51"/>
      <c r="C195" s="51"/>
      <c r="D195" s="51"/>
      <c r="F195" s="1"/>
      <c r="G195" s="1"/>
      <c r="H195" s="1"/>
      <c r="I195" s="1"/>
      <c r="J195" s="1"/>
      <c r="K195" s="1"/>
      <c r="L195" s="1"/>
    </row>
    <row r="196" spans="1:12" s="3" customFormat="1" x14ac:dyDescent="0.2">
      <c r="A196" s="1"/>
      <c r="B196" s="51"/>
      <c r="C196" s="51"/>
      <c r="D196" s="51"/>
      <c r="F196" s="1"/>
      <c r="G196" s="1"/>
      <c r="H196" s="1"/>
      <c r="I196" s="1"/>
      <c r="J196" s="1"/>
      <c r="K196" s="1"/>
      <c r="L196" s="1"/>
    </row>
    <row r="197" spans="1:12" s="3" customFormat="1" x14ac:dyDescent="0.2">
      <c r="A197" s="1"/>
      <c r="B197" s="51"/>
      <c r="C197" s="51"/>
      <c r="D197" s="51"/>
      <c r="F197" s="1"/>
      <c r="G197" s="1"/>
      <c r="H197" s="1"/>
      <c r="I197" s="1"/>
      <c r="J197" s="1"/>
      <c r="K197" s="1"/>
      <c r="L197" s="1"/>
    </row>
    <row r="198" spans="1:12" s="3" customFormat="1" x14ac:dyDescent="0.2">
      <c r="A198" s="1"/>
      <c r="B198" s="51"/>
      <c r="C198" s="51"/>
      <c r="D198" s="51"/>
      <c r="F198" s="1"/>
      <c r="G198" s="1"/>
      <c r="H198" s="1"/>
      <c r="I198" s="1"/>
      <c r="J198" s="1"/>
      <c r="K198" s="1"/>
      <c r="L198" s="1"/>
    </row>
    <row r="199" spans="1:12" s="3" customFormat="1" x14ac:dyDescent="0.2">
      <c r="A199" s="1"/>
      <c r="B199" s="51"/>
      <c r="C199" s="51"/>
      <c r="D199" s="51"/>
      <c r="F199" s="1"/>
      <c r="G199" s="1"/>
      <c r="H199" s="1"/>
      <c r="I199" s="1"/>
      <c r="J199" s="1"/>
      <c r="K199" s="1"/>
      <c r="L199" s="1"/>
    </row>
    <row r="200" spans="1:12" s="3" customFormat="1" x14ac:dyDescent="0.2">
      <c r="A200" s="1"/>
      <c r="B200" s="51"/>
      <c r="C200" s="51"/>
      <c r="D200" s="51"/>
      <c r="F200" s="1"/>
      <c r="G200" s="1"/>
      <c r="H200" s="1"/>
      <c r="I200" s="1"/>
      <c r="J200" s="1"/>
      <c r="K200" s="1"/>
      <c r="L200" s="1"/>
    </row>
    <row r="201" spans="1:12" s="3" customFormat="1" x14ac:dyDescent="0.2">
      <c r="A201" s="1"/>
      <c r="B201" s="51"/>
      <c r="C201" s="51"/>
      <c r="D201" s="51"/>
      <c r="F201" s="1"/>
      <c r="G201" s="1"/>
      <c r="H201" s="1"/>
      <c r="I201" s="1"/>
      <c r="J201" s="1"/>
      <c r="K201" s="1"/>
      <c r="L201" s="1"/>
    </row>
    <row r="202" spans="1:12" s="3" customFormat="1" x14ac:dyDescent="0.2">
      <c r="A202" s="1"/>
      <c r="B202" s="51"/>
      <c r="C202" s="51"/>
      <c r="D202" s="51"/>
      <c r="F202" s="1"/>
      <c r="G202" s="1"/>
      <c r="H202" s="1"/>
      <c r="I202" s="1"/>
      <c r="J202" s="1"/>
      <c r="K202" s="1"/>
      <c r="L202" s="1"/>
    </row>
    <row r="203" spans="1:12" s="3" customFormat="1" x14ac:dyDescent="0.2">
      <c r="A203" s="1"/>
      <c r="B203" s="51"/>
      <c r="C203" s="51"/>
      <c r="D203" s="51"/>
      <c r="F203" s="1"/>
      <c r="G203" s="1"/>
      <c r="H203" s="1"/>
      <c r="I203" s="1"/>
      <c r="J203" s="1"/>
      <c r="K203" s="1"/>
      <c r="L203" s="1"/>
    </row>
    <row r="204" spans="1:12" s="3" customFormat="1" x14ac:dyDescent="0.2">
      <c r="A204" s="1"/>
      <c r="B204" s="51"/>
      <c r="C204" s="51"/>
      <c r="D204" s="51"/>
      <c r="F204" s="1"/>
      <c r="G204" s="1"/>
      <c r="H204" s="1"/>
      <c r="I204" s="1"/>
      <c r="J204" s="1"/>
      <c r="K204" s="1"/>
      <c r="L204" s="1"/>
    </row>
    <row r="205" spans="1:12" s="3" customFormat="1" x14ac:dyDescent="0.2">
      <c r="A205" s="1"/>
      <c r="B205" s="51"/>
      <c r="C205" s="51"/>
      <c r="D205" s="51"/>
      <c r="F205" s="1"/>
      <c r="G205" s="1"/>
      <c r="H205" s="1"/>
      <c r="I205" s="1"/>
      <c r="J205" s="1"/>
      <c r="K205" s="1"/>
      <c r="L205" s="1"/>
    </row>
    <row r="206" spans="1:12" s="3" customFormat="1" x14ac:dyDescent="0.2">
      <c r="A206" s="1"/>
      <c r="B206" s="51"/>
      <c r="C206" s="51"/>
      <c r="D206" s="51"/>
      <c r="F206" s="1"/>
      <c r="G206" s="1"/>
      <c r="H206" s="1"/>
      <c r="I206" s="1"/>
      <c r="J206" s="1"/>
      <c r="K206" s="1"/>
      <c r="L206" s="1"/>
    </row>
    <row r="207" spans="1:12" s="3" customFormat="1" x14ac:dyDescent="0.2">
      <c r="A207" s="1"/>
      <c r="B207" s="51"/>
      <c r="C207" s="51"/>
      <c r="D207" s="51"/>
      <c r="F207" s="1"/>
      <c r="G207" s="1"/>
      <c r="H207" s="1"/>
      <c r="I207" s="1"/>
      <c r="J207" s="1"/>
      <c r="K207" s="1"/>
      <c r="L207" s="1"/>
    </row>
    <row r="208" spans="1:12" s="3" customFormat="1" x14ac:dyDescent="0.2">
      <c r="A208" s="1"/>
      <c r="B208" s="51"/>
      <c r="C208" s="51"/>
      <c r="D208" s="51"/>
      <c r="F208" s="1"/>
      <c r="G208" s="1"/>
      <c r="H208" s="1"/>
      <c r="I208" s="1"/>
      <c r="J208" s="1"/>
      <c r="K208" s="1"/>
      <c r="L208" s="1"/>
    </row>
    <row r="209" spans="1:12" s="3" customFormat="1" x14ac:dyDescent="0.2">
      <c r="A209" s="1"/>
      <c r="B209" s="51"/>
      <c r="C209" s="51"/>
      <c r="D209" s="51"/>
      <c r="F209" s="1"/>
      <c r="G209" s="1"/>
      <c r="H209" s="1"/>
      <c r="I209" s="1"/>
      <c r="J209" s="1"/>
      <c r="K209" s="1"/>
      <c r="L209" s="1"/>
    </row>
    <row r="210" spans="1:12" s="3" customFormat="1" x14ac:dyDescent="0.2">
      <c r="A210" s="1"/>
      <c r="B210" s="51"/>
      <c r="C210" s="51"/>
      <c r="D210" s="51"/>
      <c r="F210" s="1"/>
      <c r="G210" s="1"/>
      <c r="H210" s="1"/>
      <c r="I210" s="1"/>
      <c r="J210" s="1"/>
      <c r="K210" s="1"/>
      <c r="L210" s="1"/>
    </row>
    <row r="211" spans="1:12" s="3" customFormat="1" x14ac:dyDescent="0.2">
      <c r="A211" s="1"/>
      <c r="B211" s="51"/>
      <c r="C211" s="51"/>
      <c r="D211" s="51"/>
      <c r="F211" s="1"/>
      <c r="G211" s="1"/>
      <c r="H211" s="1"/>
      <c r="I211" s="1"/>
      <c r="J211" s="1"/>
      <c r="K211" s="1"/>
      <c r="L211" s="1"/>
    </row>
    <row r="212" spans="1:12" s="3" customFormat="1" x14ac:dyDescent="0.2">
      <c r="A212" s="1"/>
      <c r="B212" s="51"/>
      <c r="C212" s="51"/>
      <c r="D212" s="51"/>
      <c r="F212" s="1"/>
      <c r="G212" s="1"/>
      <c r="H212" s="1"/>
      <c r="I212" s="1"/>
      <c r="J212" s="1"/>
      <c r="K212" s="1"/>
      <c r="L212" s="1"/>
    </row>
    <row r="213" spans="1:12" s="3" customFormat="1" x14ac:dyDescent="0.2">
      <c r="A213" s="1"/>
      <c r="B213" s="51"/>
      <c r="C213" s="51"/>
      <c r="D213" s="51"/>
      <c r="F213" s="1"/>
      <c r="G213" s="1"/>
      <c r="H213" s="1"/>
      <c r="I213" s="1"/>
      <c r="J213" s="1"/>
      <c r="K213" s="1"/>
      <c r="L213" s="1"/>
    </row>
    <row r="214" spans="1:12" s="3" customFormat="1" x14ac:dyDescent="0.2">
      <c r="A214" s="1"/>
      <c r="B214" s="51"/>
      <c r="C214" s="51"/>
      <c r="D214" s="51"/>
      <c r="F214" s="1"/>
      <c r="G214" s="1"/>
      <c r="H214" s="1"/>
      <c r="I214" s="1"/>
      <c r="J214" s="1"/>
      <c r="K214" s="1"/>
      <c r="L214" s="1"/>
    </row>
    <row r="215" spans="1:12" s="3" customFormat="1" x14ac:dyDescent="0.2">
      <c r="A215" s="1"/>
      <c r="B215" s="51"/>
      <c r="C215" s="51"/>
      <c r="D215" s="51"/>
      <c r="F215" s="1"/>
      <c r="G215" s="1"/>
      <c r="H215" s="1"/>
      <c r="I215" s="1"/>
      <c r="J215" s="1"/>
      <c r="K215" s="1"/>
      <c r="L215" s="1"/>
    </row>
    <row r="216" spans="1:12" s="3" customFormat="1" x14ac:dyDescent="0.2">
      <c r="A216" s="1"/>
      <c r="B216" s="51"/>
      <c r="C216" s="51"/>
      <c r="D216" s="51"/>
      <c r="F216" s="1"/>
      <c r="G216" s="1"/>
      <c r="H216" s="1"/>
      <c r="I216" s="1"/>
      <c r="J216" s="1"/>
      <c r="K216" s="1"/>
      <c r="L216" s="1"/>
    </row>
    <row r="217" spans="1:12" s="3" customFormat="1" x14ac:dyDescent="0.2">
      <c r="A217" s="1"/>
      <c r="B217" s="51"/>
      <c r="C217" s="51"/>
      <c r="D217" s="51"/>
      <c r="F217" s="1"/>
      <c r="G217" s="1"/>
      <c r="H217" s="1"/>
      <c r="I217" s="1"/>
      <c r="J217" s="1"/>
      <c r="K217" s="1"/>
      <c r="L217" s="1"/>
    </row>
    <row r="218" spans="1:12" s="3" customFormat="1" x14ac:dyDescent="0.2">
      <c r="A218" s="1"/>
      <c r="B218" s="51"/>
      <c r="C218" s="51"/>
      <c r="D218" s="51"/>
      <c r="F218" s="1"/>
      <c r="G218" s="1"/>
      <c r="H218" s="1"/>
      <c r="I218" s="1"/>
      <c r="J218" s="1"/>
      <c r="K218" s="1"/>
      <c r="L218" s="1"/>
    </row>
    <row r="219" spans="1:12" s="3" customFormat="1" x14ac:dyDescent="0.2">
      <c r="A219" s="1"/>
      <c r="B219" s="51"/>
      <c r="C219" s="51"/>
      <c r="D219" s="51"/>
      <c r="F219" s="1"/>
      <c r="G219" s="1"/>
      <c r="H219" s="1"/>
      <c r="I219" s="1"/>
      <c r="J219" s="1"/>
      <c r="K219" s="1"/>
      <c r="L219" s="1"/>
    </row>
    <row r="220" spans="1:12" s="3" customFormat="1" x14ac:dyDescent="0.2">
      <c r="A220" s="1"/>
      <c r="B220" s="51"/>
      <c r="C220" s="51"/>
      <c r="D220" s="51"/>
      <c r="F220" s="1"/>
      <c r="G220" s="1"/>
      <c r="H220" s="1"/>
      <c r="I220" s="1"/>
      <c r="J220" s="1"/>
      <c r="K220" s="1"/>
      <c r="L220" s="1"/>
    </row>
    <row r="221" spans="1:12" s="3" customFormat="1" x14ac:dyDescent="0.2">
      <c r="A221" s="1"/>
      <c r="B221" s="51"/>
      <c r="C221" s="51"/>
      <c r="D221" s="51"/>
      <c r="F221" s="1"/>
      <c r="G221" s="1"/>
      <c r="H221" s="1"/>
      <c r="I221" s="1"/>
      <c r="J221" s="1"/>
      <c r="K221" s="1"/>
      <c r="L221" s="1"/>
    </row>
    <row r="222" spans="1:12" s="3" customFormat="1" x14ac:dyDescent="0.2">
      <c r="A222" s="1"/>
      <c r="B222" s="51"/>
      <c r="C222" s="51"/>
      <c r="D222" s="51"/>
      <c r="F222" s="1"/>
      <c r="G222" s="1"/>
      <c r="H222" s="1"/>
      <c r="I222" s="1"/>
      <c r="J222" s="1"/>
      <c r="K222" s="1"/>
      <c r="L222" s="1"/>
    </row>
    <row r="223" spans="1:12" s="3" customFormat="1" x14ac:dyDescent="0.2">
      <c r="A223" s="1"/>
      <c r="B223" s="51"/>
      <c r="C223" s="51"/>
      <c r="D223" s="51"/>
      <c r="F223" s="1"/>
      <c r="G223" s="1"/>
      <c r="H223" s="1"/>
      <c r="I223" s="1"/>
      <c r="J223" s="1"/>
      <c r="K223" s="1"/>
      <c r="L223" s="1"/>
    </row>
    <row r="224" spans="1:12" s="3" customFormat="1" x14ac:dyDescent="0.2">
      <c r="A224" s="1"/>
      <c r="B224" s="51"/>
      <c r="C224" s="51"/>
      <c r="D224" s="51"/>
      <c r="F224" s="1"/>
      <c r="G224" s="1"/>
      <c r="H224" s="1"/>
      <c r="I224" s="1"/>
      <c r="J224" s="1"/>
      <c r="K224" s="1"/>
      <c r="L224" s="1"/>
    </row>
    <row r="225" spans="1:12" s="3" customFormat="1" x14ac:dyDescent="0.2">
      <c r="A225" s="1"/>
      <c r="B225" s="51"/>
      <c r="C225" s="51"/>
      <c r="D225" s="51"/>
      <c r="F225" s="1"/>
      <c r="G225" s="1"/>
      <c r="H225" s="1"/>
      <c r="I225" s="1"/>
      <c r="J225" s="1"/>
      <c r="K225" s="1"/>
      <c r="L225" s="1"/>
    </row>
    <row r="226" spans="1:12" s="3" customFormat="1" x14ac:dyDescent="0.2">
      <c r="A226" s="1"/>
      <c r="B226" s="51"/>
      <c r="C226" s="51"/>
      <c r="D226" s="51"/>
      <c r="F226" s="1"/>
      <c r="G226" s="1"/>
      <c r="H226" s="1"/>
      <c r="I226" s="1"/>
      <c r="J226" s="1"/>
      <c r="K226" s="1"/>
      <c r="L226" s="1"/>
    </row>
    <row r="227" spans="1:12" s="3" customFormat="1" x14ac:dyDescent="0.2">
      <c r="A227" s="1"/>
      <c r="B227" s="51"/>
      <c r="C227" s="51"/>
      <c r="D227" s="51"/>
      <c r="F227" s="1"/>
      <c r="G227" s="1"/>
      <c r="H227" s="1"/>
      <c r="I227" s="1"/>
      <c r="J227" s="1"/>
      <c r="K227" s="1"/>
      <c r="L227" s="1"/>
    </row>
    <row r="228" spans="1:12" s="3" customFormat="1" x14ac:dyDescent="0.2">
      <c r="A228" s="1"/>
      <c r="B228" s="51"/>
      <c r="C228" s="51"/>
      <c r="D228" s="51"/>
      <c r="F228" s="1"/>
      <c r="G228" s="1"/>
      <c r="H228" s="1"/>
      <c r="I228" s="1"/>
      <c r="J228" s="1"/>
      <c r="K228" s="1"/>
      <c r="L228" s="1"/>
    </row>
    <row r="229" spans="1:12" s="3" customFormat="1" x14ac:dyDescent="0.2">
      <c r="A229" s="1"/>
      <c r="B229" s="51"/>
      <c r="C229" s="51"/>
      <c r="D229" s="51"/>
      <c r="F229" s="1"/>
      <c r="G229" s="1"/>
      <c r="H229" s="1"/>
      <c r="I229" s="1"/>
      <c r="J229" s="1"/>
      <c r="K229" s="1"/>
      <c r="L229" s="1"/>
    </row>
    <row r="230" spans="1:12" s="3" customFormat="1" x14ac:dyDescent="0.2">
      <c r="A230" s="1"/>
      <c r="B230" s="51"/>
      <c r="C230" s="51"/>
      <c r="D230" s="51"/>
      <c r="F230" s="1"/>
      <c r="G230" s="1"/>
      <c r="H230" s="1"/>
      <c r="I230" s="1"/>
      <c r="J230" s="1"/>
      <c r="K230" s="1"/>
      <c r="L230" s="1"/>
    </row>
    <row r="231" spans="1:12" s="3" customFormat="1" x14ac:dyDescent="0.2">
      <c r="A231" s="1"/>
      <c r="B231" s="51"/>
      <c r="C231" s="51"/>
      <c r="D231" s="51"/>
      <c r="F231" s="1"/>
      <c r="G231" s="1"/>
      <c r="H231" s="1"/>
      <c r="I231" s="1"/>
      <c r="J231" s="1"/>
      <c r="K231" s="1"/>
      <c r="L231" s="1"/>
    </row>
    <row r="232" spans="1:12" s="3" customFormat="1" x14ac:dyDescent="0.2">
      <c r="A232" s="1"/>
      <c r="B232" s="51"/>
      <c r="C232" s="51"/>
      <c r="D232" s="51"/>
      <c r="F232" s="1"/>
      <c r="G232" s="1"/>
      <c r="H232" s="1"/>
      <c r="I232" s="1"/>
      <c r="J232" s="1"/>
      <c r="K232" s="1"/>
      <c r="L232" s="1"/>
    </row>
    <row r="233" spans="1:12" s="3" customFormat="1" x14ac:dyDescent="0.2">
      <c r="A233" s="1"/>
      <c r="B233" s="51"/>
      <c r="C233" s="51"/>
      <c r="D233" s="51"/>
      <c r="F233" s="1"/>
      <c r="G233" s="1"/>
      <c r="H233" s="1"/>
      <c r="I233" s="1"/>
      <c r="J233" s="1"/>
      <c r="K233" s="1"/>
      <c r="L233" s="1"/>
    </row>
    <row r="234" spans="1:12" s="3" customFormat="1" x14ac:dyDescent="0.2">
      <c r="A234" s="1"/>
      <c r="B234" s="51"/>
      <c r="C234" s="51"/>
      <c r="D234" s="51"/>
      <c r="F234" s="1"/>
      <c r="G234" s="1"/>
      <c r="H234" s="1"/>
      <c r="I234" s="1"/>
      <c r="J234" s="1"/>
      <c r="K234" s="1"/>
      <c r="L234" s="1"/>
    </row>
    <row r="235" spans="1:12" s="3" customFormat="1" x14ac:dyDescent="0.2">
      <c r="A235" s="1"/>
      <c r="B235" s="51"/>
      <c r="C235" s="51"/>
      <c r="D235" s="51"/>
      <c r="F235" s="1"/>
      <c r="G235" s="1"/>
      <c r="H235" s="1"/>
      <c r="I235" s="1"/>
      <c r="J235" s="1"/>
      <c r="K235" s="1"/>
      <c r="L235" s="1"/>
    </row>
    <row r="236" spans="1:12" s="3" customFormat="1" x14ac:dyDescent="0.2">
      <c r="A236" s="1"/>
      <c r="B236" s="51"/>
      <c r="C236" s="51"/>
      <c r="D236" s="51"/>
      <c r="F236" s="1"/>
      <c r="G236" s="1"/>
      <c r="H236" s="1"/>
      <c r="I236" s="1"/>
      <c r="J236" s="1"/>
      <c r="K236" s="1"/>
      <c r="L236" s="1"/>
    </row>
    <row r="237" spans="1:12" s="3" customFormat="1" x14ac:dyDescent="0.2">
      <c r="A237" s="1"/>
      <c r="B237" s="51"/>
      <c r="C237" s="51"/>
      <c r="D237" s="51"/>
      <c r="F237" s="1"/>
      <c r="G237" s="1"/>
      <c r="H237" s="1"/>
      <c r="I237" s="1"/>
      <c r="J237" s="1"/>
      <c r="K237" s="1"/>
      <c r="L237" s="1"/>
    </row>
    <row r="238" spans="1:12" s="3" customFormat="1" x14ac:dyDescent="0.2">
      <c r="A238" s="1"/>
      <c r="B238" s="51"/>
      <c r="C238" s="51"/>
      <c r="D238" s="51"/>
      <c r="F238" s="1"/>
      <c r="G238" s="1"/>
      <c r="H238" s="1"/>
      <c r="I238" s="1"/>
      <c r="J238" s="1"/>
      <c r="K238" s="1"/>
      <c r="L238" s="1"/>
    </row>
    <row r="239" spans="1:12" s="3" customFormat="1" x14ac:dyDescent="0.2">
      <c r="A239" s="1"/>
      <c r="B239" s="51"/>
      <c r="C239" s="51"/>
      <c r="D239" s="51"/>
      <c r="F239" s="1"/>
      <c r="G239" s="1"/>
      <c r="H239" s="1"/>
      <c r="I239" s="1"/>
      <c r="J239" s="1"/>
      <c r="K239" s="1"/>
      <c r="L239" s="1"/>
    </row>
    <row r="240" spans="1:12" s="3" customFormat="1" x14ac:dyDescent="0.2">
      <c r="A240" s="1"/>
      <c r="B240" s="51"/>
      <c r="C240" s="51"/>
      <c r="D240" s="51"/>
      <c r="F240" s="1"/>
      <c r="G240" s="1"/>
      <c r="H240" s="1"/>
      <c r="I240" s="1"/>
      <c r="J240" s="1"/>
      <c r="K240" s="1"/>
      <c r="L240" s="1"/>
    </row>
    <row r="241" spans="1:12" s="3" customFormat="1" x14ac:dyDescent="0.2">
      <c r="A241" s="1"/>
      <c r="B241" s="51"/>
      <c r="C241" s="51"/>
      <c r="D241" s="51"/>
      <c r="F241" s="1"/>
      <c r="G241" s="1"/>
      <c r="H241" s="1"/>
      <c r="I241" s="1"/>
      <c r="J241" s="1"/>
      <c r="K241" s="1"/>
      <c r="L241" s="1"/>
    </row>
    <row r="242" spans="1:12" s="3" customFormat="1" x14ac:dyDescent="0.2">
      <c r="A242" s="1"/>
      <c r="B242" s="51"/>
      <c r="C242" s="51"/>
      <c r="D242" s="51"/>
      <c r="F242" s="1"/>
      <c r="G242" s="1"/>
      <c r="H242" s="1"/>
      <c r="I242" s="1"/>
      <c r="J242" s="1"/>
      <c r="K242" s="1"/>
      <c r="L242" s="1"/>
    </row>
    <row r="243" spans="1:12" s="3" customFormat="1" x14ac:dyDescent="0.2">
      <c r="A243" s="1"/>
      <c r="B243" s="51"/>
      <c r="C243" s="51"/>
      <c r="D243" s="51"/>
      <c r="F243" s="1"/>
      <c r="G243" s="1"/>
      <c r="H243" s="1"/>
      <c r="I243" s="1"/>
      <c r="J243" s="1"/>
      <c r="K243" s="1"/>
      <c r="L243" s="1"/>
    </row>
    <row r="244" spans="1:12" s="3" customFormat="1" x14ac:dyDescent="0.2">
      <c r="A244" s="1"/>
      <c r="B244" s="51"/>
      <c r="C244" s="51"/>
      <c r="D244" s="51"/>
      <c r="F244" s="1"/>
      <c r="G244" s="1"/>
      <c r="H244" s="1"/>
      <c r="I244" s="1"/>
      <c r="J244" s="1"/>
      <c r="K244" s="1"/>
      <c r="L244" s="1"/>
    </row>
    <row r="245" spans="1:12" s="3" customFormat="1" x14ac:dyDescent="0.2">
      <c r="A245" s="1"/>
      <c r="B245" s="51"/>
      <c r="C245" s="51"/>
      <c r="D245" s="51"/>
      <c r="F245" s="1"/>
      <c r="G245" s="1"/>
      <c r="H245" s="1"/>
      <c r="I245" s="1"/>
      <c r="J245" s="1"/>
      <c r="K245" s="1"/>
      <c r="L245" s="1"/>
    </row>
    <row r="246" spans="1:12" s="3" customFormat="1" x14ac:dyDescent="0.2">
      <c r="A246" s="1"/>
      <c r="B246" s="51"/>
      <c r="C246" s="51"/>
      <c r="D246" s="51"/>
      <c r="F246" s="1"/>
      <c r="G246" s="1"/>
      <c r="H246" s="1"/>
      <c r="I246" s="1"/>
      <c r="J246" s="1"/>
      <c r="K246" s="1"/>
      <c r="L246" s="1"/>
    </row>
    <row r="247" spans="1:12" s="3" customFormat="1" x14ac:dyDescent="0.2">
      <c r="A247" s="1"/>
      <c r="B247" s="51"/>
      <c r="C247" s="51"/>
      <c r="D247" s="51"/>
      <c r="F247" s="1"/>
      <c r="G247" s="1"/>
      <c r="H247" s="1"/>
      <c r="I247" s="1"/>
      <c r="J247" s="1"/>
      <c r="K247" s="1"/>
      <c r="L247" s="1"/>
    </row>
    <row r="248" spans="1:12" s="3" customFormat="1" x14ac:dyDescent="0.2">
      <c r="A248" s="1"/>
      <c r="B248" s="51"/>
      <c r="C248" s="51"/>
      <c r="D248" s="51"/>
      <c r="F248" s="1"/>
      <c r="G248" s="1"/>
      <c r="H248" s="1"/>
      <c r="I248" s="1"/>
      <c r="J248" s="1"/>
      <c r="K248" s="1"/>
      <c r="L248" s="1"/>
    </row>
    <row r="249" spans="1:12" s="3" customFormat="1" x14ac:dyDescent="0.2">
      <c r="A249" s="1"/>
      <c r="B249" s="51"/>
      <c r="C249" s="51"/>
      <c r="D249" s="51"/>
      <c r="F249" s="1"/>
      <c r="G249" s="1"/>
      <c r="H249" s="1"/>
      <c r="I249" s="1"/>
      <c r="J249" s="1"/>
      <c r="K249" s="1"/>
      <c r="L249" s="1"/>
    </row>
    <row r="250" spans="1:12" s="3" customFormat="1" x14ac:dyDescent="0.2">
      <c r="A250" s="1"/>
      <c r="B250" s="51"/>
      <c r="C250" s="51"/>
      <c r="D250" s="51"/>
      <c r="F250" s="1"/>
      <c r="G250" s="1"/>
      <c r="H250" s="1"/>
      <c r="I250" s="1"/>
      <c r="J250" s="1"/>
      <c r="K250" s="1"/>
      <c r="L250" s="1"/>
    </row>
    <row r="251" spans="1:12" s="3" customFormat="1" x14ac:dyDescent="0.2">
      <c r="A251" s="1"/>
      <c r="B251" s="51"/>
      <c r="C251" s="51"/>
      <c r="D251" s="51"/>
      <c r="F251" s="1"/>
      <c r="G251" s="1"/>
      <c r="H251" s="1"/>
      <c r="I251" s="1"/>
      <c r="J251" s="1"/>
      <c r="K251" s="1"/>
      <c r="L251" s="1"/>
    </row>
    <row r="252" spans="1:12" s="3" customFormat="1" x14ac:dyDescent="0.2">
      <c r="A252" s="1"/>
      <c r="B252" s="51"/>
      <c r="C252" s="51"/>
      <c r="D252" s="51"/>
      <c r="F252" s="1"/>
      <c r="G252" s="1"/>
      <c r="H252" s="1"/>
      <c r="I252" s="1"/>
      <c r="J252" s="1"/>
      <c r="K252" s="1"/>
      <c r="L252" s="1"/>
    </row>
    <row r="253" spans="1:12" s="3" customFormat="1" x14ac:dyDescent="0.2">
      <c r="A253" s="1"/>
      <c r="B253" s="51"/>
      <c r="C253" s="51"/>
      <c r="D253" s="51"/>
      <c r="F253" s="1"/>
      <c r="G253" s="1"/>
      <c r="H253" s="1"/>
      <c r="I253" s="1"/>
      <c r="J253" s="1"/>
      <c r="K253" s="1"/>
      <c r="L253" s="1"/>
    </row>
    <row r="254" spans="1:12" s="3" customFormat="1" x14ac:dyDescent="0.2">
      <c r="A254" s="1"/>
      <c r="B254" s="51"/>
      <c r="C254" s="51"/>
      <c r="D254" s="51"/>
      <c r="F254" s="1"/>
      <c r="G254" s="1"/>
      <c r="H254" s="1"/>
      <c r="I254" s="1"/>
      <c r="J254" s="1"/>
      <c r="K254" s="1"/>
      <c r="L254" s="1"/>
    </row>
    <row r="255" spans="1:12" s="3" customFormat="1" x14ac:dyDescent="0.2">
      <c r="A255" s="1"/>
      <c r="B255" s="51"/>
      <c r="C255" s="51"/>
      <c r="D255" s="51"/>
      <c r="F255" s="1"/>
      <c r="G255" s="1"/>
      <c r="H255" s="1"/>
      <c r="I255" s="1"/>
      <c r="J255" s="1"/>
      <c r="K255" s="1"/>
      <c r="L255" s="1"/>
    </row>
    <row r="256" spans="1:12" s="3" customFormat="1" x14ac:dyDescent="0.2">
      <c r="A256" s="1"/>
      <c r="B256" s="51"/>
      <c r="C256" s="51"/>
      <c r="D256" s="51"/>
      <c r="F256" s="1"/>
      <c r="G256" s="1"/>
      <c r="H256" s="1"/>
      <c r="I256" s="1"/>
      <c r="J256" s="1"/>
      <c r="K256" s="1"/>
      <c r="L256" s="1"/>
    </row>
    <row r="257" spans="1:12" s="3" customFormat="1" x14ac:dyDescent="0.2">
      <c r="A257" s="1"/>
      <c r="B257" s="51"/>
      <c r="C257" s="51"/>
      <c r="D257" s="51"/>
      <c r="F257" s="1"/>
      <c r="G257" s="1"/>
      <c r="H257" s="1"/>
      <c r="I257" s="1"/>
      <c r="J257" s="1"/>
      <c r="K257" s="1"/>
      <c r="L257" s="1"/>
    </row>
    <row r="258" spans="1:12" s="3" customFormat="1" x14ac:dyDescent="0.2">
      <c r="A258" s="1"/>
      <c r="B258" s="51"/>
      <c r="C258" s="51"/>
      <c r="D258" s="51"/>
      <c r="F258" s="1"/>
      <c r="G258" s="1"/>
      <c r="H258" s="1"/>
      <c r="I258" s="1"/>
      <c r="J258" s="1"/>
      <c r="K258" s="1"/>
      <c r="L258" s="1"/>
    </row>
    <row r="259" spans="1:12" s="3" customFormat="1" x14ac:dyDescent="0.2">
      <c r="A259" s="1"/>
      <c r="B259" s="51"/>
      <c r="C259" s="51"/>
      <c r="D259" s="51"/>
      <c r="F259" s="1"/>
      <c r="G259" s="1"/>
      <c r="H259" s="1"/>
      <c r="I259" s="1"/>
      <c r="J259" s="1"/>
      <c r="K259" s="1"/>
      <c r="L259" s="1"/>
    </row>
  </sheetData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BF3B9-0BB4-4B52-8C7B-47FB009FF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9366C4-D4C8-4A5D-A62A-F1E8300C4F6F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64C728-47D8-4397-825E-20016E25FE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CY2019 Quarterly Payments</vt:lpstr>
      <vt:lpstr>Annual Calc w FFY19 FMAP</vt:lpstr>
      <vt:lpstr>Annual Calc w FFY20 FMAP 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Nelson Solomon</cp:lastModifiedBy>
  <dcterms:created xsi:type="dcterms:W3CDTF">2018-01-16T21:35:47Z</dcterms:created>
  <dcterms:modified xsi:type="dcterms:W3CDTF">2019-01-31T19:07:15Z</dcterms:modified>
</cp:coreProperties>
</file>