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19 SHOPP final docs\For Website\"/>
    </mc:Choice>
  </mc:AlternateContent>
  <bookViews>
    <workbookView xWindow="0" yWindow="0" windowWidth="24000" windowHeight="9120"/>
  </bookViews>
  <sheets>
    <sheet name="2019 CAH Allocation" sheetId="1" r:id="rId1"/>
  </sheets>
  <externalReferences>
    <externalReference r:id="rId2"/>
    <externalReference r:id="rId3"/>
    <externalReference r:id="rId4"/>
    <externalReference r:id="rId5"/>
  </externalReferences>
  <definedNames>
    <definedName name="__Tab2">#REF!</definedName>
    <definedName name="_Fill" hidden="1">#REF!</definedName>
    <definedName name="_Key1" hidden="1">'[1]Hospital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[2]Hospital_Details!$A$158:$IV$158</definedName>
    <definedName name="AlphaList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>[2]Hospital_Details!#REF!</definedName>
    <definedName name="H_806">[2]Hospital_Details!#REF!</definedName>
    <definedName name="H_83">[2]Hospital_Details!$A$368:$IV$368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1">#REF!</definedName>
    <definedName name="Print_Area_MI">'[3]table 2.5'!$B$4:$T$154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4" i="1"/>
  <c r="B3" i="1"/>
  <c r="J5" i="1" l="1"/>
  <c r="K5" i="1" s="1"/>
  <c r="F5" i="1" l="1"/>
  <c r="G5" i="1" s="1"/>
  <c r="F35" i="1" l="1"/>
  <c r="J24" i="1" l="1"/>
  <c r="K24" i="1" s="1"/>
  <c r="J26" i="1"/>
  <c r="J31" i="1"/>
  <c r="K31" i="1" s="1"/>
  <c r="J34" i="1"/>
  <c r="F23" i="1"/>
  <c r="F25" i="1"/>
  <c r="F27" i="1"/>
  <c r="F28" i="1"/>
  <c r="F33" i="1"/>
  <c r="J36" i="1"/>
  <c r="K36" i="1" s="1"/>
  <c r="J39" i="1"/>
  <c r="J41" i="1"/>
  <c r="J3" i="1"/>
  <c r="K3" i="1" s="1"/>
  <c r="J6" i="1"/>
  <c r="J29" i="1"/>
  <c r="K29" i="1" s="1"/>
  <c r="J7" i="1"/>
  <c r="J8" i="1"/>
  <c r="K8" i="1" s="1"/>
  <c r="F10" i="1"/>
  <c r="F13" i="1"/>
  <c r="F15" i="1"/>
  <c r="F18" i="1"/>
  <c r="F40" i="1"/>
  <c r="J20" i="1"/>
  <c r="J21" i="1"/>
  <c r="J22" i="1"/>
  <c r="F39" i="1"/>
  <c r="F41" i="1"/>
  <c r="F3" i="1"/>
  <c r="F6" i="1"/>
  <c r="F29" i="1"/>
  <c r="F7" i="1"/>
  <c r="F8" i="1"/>
  <c r="J9" i="1"/>
  <c r="K9" i="1" s="1"/>
  <c r="J19" i="1"/>
  <c r="K19" i="1" s="1"/>
  <c r="J11" i="1"/>
  <c r="K11" i="1" s="1"/>
  <c r="J12" i="1"/>
  <c r="K12" i="1" s="1"/>
  <c r="J14" i="1"/>
  <c r="K14" i="1" s="1"/>
  <c r="J16" i="1"/>
  <c r="K16" i="1" s="1"/>
  <c r="J17" i="1"/>
  <c r="K17" i="1" s="1"/>
  <c r="F20" i="1"/>
  <c r="F21" i="1"/>
  <c r="F22" i="1"/>
  <c r="F9" i="1"/>
  <c r="F19" i="1"/>
  <c r="F11" i="1"/>
  <c r="F12" i="1"/>
  <c r="F14" i="1"/>
  <c r="F16" i="1"/>
  <c r="F17" i="1"/>
  <c r="J4" i="1"/>
  <c r="J30" i="1"/>
  <c r="J32" i="1"/>
  <c r="K32" i="1" s="1"/>
  <c r="F36" i="1"/>
  <c r="F24" i="1"/>
  <c r="F4" i="1"/>
  <c r="F26" i="1"/>
  <c r="F30" i="1"/>
  <c r="F31" i="1"/>
  <c r="F32" i="1"/>
  <c r="F34" i="1"/>
  <c r="J35" i="1"/>
  <c r="J37" i="1"/>
  <c r="K37" i="1" s="1"/>
  <c r="J38" i="1"/>
  <c r="J42" i="1"/>
  <c r="J23" i="1"/>
  <c r="K23" i="1" s="1"/>
  <c r="J25" i="1"/>
  <c r="J27" i="1"/>
  <c r="K27" i="1" s="1"/>
  <c r="J28" i="1"/>
  <c r="K28" i="1" s="1"/>
  <c r="J33" i="1"/>
  <c r="K33" i="1" s="1"/>
  <c r="F37" i="1"/>
  <c r="F38" i="1"/>
  <c r="F42" i="1"/>
  <c r="J10" i="1"/>
  <c r="J13" i="1"/>
  <c r="J15" i="1"/>
  <c r="J18" i="1"/>
  <c r="J40" i="1"/>
  <c r="K40" i="1" s="1"/>
  <c r="K25" i="1" l="1"/>
  <c r="K35" i="1"/>
  <c r="K41" i="1"/>
  <c r="K21" i="1"/>
  <c r="K13" i="1"/>
  <c r="K10" i="1"/>
  <c r="K39" i="1"/>
  <c r="K18" i="1"/>
  <c r="K15" i="1"/>
  <c r="K42" i="1"/>
  <c r="K38" i="1"/>
  <c r="K30" i="1"/>
  <c r="K4" i="1"/>
  <c r="K22" i="1"/>
  <c r="K20" i="1"/>
  <c r="K7" i="1"/>
  <c r="K6" i="1"/>
  <c r="K34" i="1"/>
  <c r="K26" i="1"/>
  <c r="K43" i="1" l="1"/>
  <c r="G41" i="1" l="1"/>
  <c r="G4" i="1"/>
  <c r="G37" i="1"/>
  <c r="G25" i="1"/>
  <c r="G10" i="1"/>
  <c r="G18" i="1"/>
  <c r="G15" i="1"/>
  <c r="G34" i="1"/>
  <c r="G38" i="1"/>
  <c r="G35" i="1"/>
  <c r="G11" i="1"/>
  <c r="G12" i="1"/>
  <c r="G20" i="1"/>
  <c r="G42" i="1"/>
  <c r="G9" i="1"/>
  <c r="G23" i="1"/>
  <c r="G21" i="1"/>
  <c r="G7" i="1"/>
  <c r="G16" i="1"/>
  <c r="G17" i="1"/>
  <c r="G30" i="1"/>
  <c r="G24" i="1"/>
  <c r="G39" i="1"/>
  <c r="G40" i="1"/>
  <c r="G32" i="1"/>
  <c r="G28" i="1"/>
  <c r="G27" i="1"/>
  <c r="G14" i="1"/>
  <c r="G19" i="1"/>
  <c r="G33" i="1"/>
  <c r="G36" i="1"/>
  <c r="G26" i="1"/>
  <c r="G31" i="1"/>
  <c r="G22" i="1"/>
  <c r="G8" i="1"/>
  <c r="G13" i="1"/>
  <c r="G29" i="1"/>
  <c r="G6" i="1" l="1"/>
  <c r="G3" i="1"/>
  <c r="G43" i="1" l="1"/>
</calcChain>
</file>

<file path=xl/comments1.xml><?xml version="1.0" encoding="utf-8"?>
<comments xmlns="http://schemas.openxmlformats.org/spreadsheetml/2006/main">
  <authors>
    <author>Aaron Morris</author>
  </authors>
  <commentList>
    <comment ref="C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<sst xmlns="http://schemas.openxmlformats.org/spreadsheetml/2006/main" count="52" uniqueCount="52">
  <si>
    <t>Medicaid Prov ID</t>
  </si>
  <si>
    <t>Hosp Name</t>
  </si>
  <si>
    <t>Hospital Class</t>
  </si>
  <si>
    <t>Inpatient Cost</t>
  </si>
  <si>
    <t>Inpatient Payments</t>
  </si>
  <si>
    <t>Inpatient 101% of Cost</t>
  </si>
  <si>
    <t>Inpatient CAH Hospital Payments</t>
  </si>
  <si>
    <t>Outpatient Costs</t>
  </si>
  <si>
    <t>Outpatient Payments</t>
  </si>
  <si>
    <t>Outpatient 101% of Cost</t>
  </si>
  <si>
    <t>Outpatient CAH Hospital Payments</t>
  </si>
  <si>
    <t>100700440A</t>
  </si>
  <si>
    <t>100699690A</t>
  </si>
  <si>
    <t>100689260A</t>
  </si>
  <si>
    <t>CREEK NATION COMMUNITY HOSPITAL</t>
  </si>
  <si>
    <t>200259440A</t>
  </si>
  <si>
    <t>200311270A</t>
  </si>
  <si>
    <t>200313370A</t>
  </si>
  <si>
    <t>100700460A</t>
  </si>
  <si>
    <t>100774650D</t>
  </si>
  <si>
    <t>100700920A</t>
  </si>
  <si>
    <t>200226190A</t>
  </si>
  <si>
    <t>200521810B</t>
  </si>
  <si>
    <t>200425410C</t>
  </si>
  <si>
    <t>200318440B</t>
  </si>
  <si>
    <t>200490030A</t>
  </si>
  <si>
    <t>100699360A</t>
  </si>
  <si>
    <t>200231400B</t>
  </si>
  <si>
    <t>200740630B</t>
  </si>
  <si>
    <t>100699550A</t>
  </si>
  <si>
    <t>200125010B</t>
  </si>
  <si>
    <t>200125200B</t>
  </si>
  <si>
    <t>100700790A</t>
  </si>
  <si>
    <t>100262850D</t>
  </si>
  <si>
    <t>100700760A</t>
  </si>
  <si>
    <t>100700740A</t>
  </si>
  <si>
    <t>200234090B</t>
  </si>
  <si>
    <t>100819200B</t>
  </si>
  <si>
    <t>100700120Q</t>
  </si>
  <si>
    <t>100700730A</t>
  </si>
  <si>
    <t>100700800A</t>
  </si>
  <si>
    <t>100700780B</t>
  </si>
  <si>
    <t>100699660A</t>
  </si>
  <si>
    <t>200539880B</t>
  </si>
  <si>
    <t>100699630A</t>
  </si>
  <si>
    <t>100699960A</t>
  </si>
  <si>
    <t>100700250A</t>
  </si>
  <si>
    <t>100690120A</t>
  </si>
  <si>
    <t>100699820A</t>
  </si>
  <si>
    <t>100700450A</t>
  </si>
  <si>
    <t>100699830A</t>
  </si>
  <si>
    <t>100699870E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</si>
</sst>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0" fontId="3" fillId="0" borderId="0"/>
    <xf numFmtId="0" fontId="9" fillId="0" borderId="0"/>
    <xf numFmtId="0" fontId="11" fillId="0" borderId="0"/>
    <xf numFmtId="0" fontId="1" fillId="0" borderId="0"/>
    <xf numFmtId="0" fontId="11" fillId="0" borderId="0"/>
  </cellStyleXfs>
  <cellXfs count="24">
    <xf numFmtId="0" fontId="0" fillId="0" borderId="0" xfId="0"/>
    <xf numFmtId="0" fontId="4" fillId="0" borderId="0" xfId="1" applyFont="1" applyBorder="1"/>
    <xf numFmtId="0" fontId="5" fillId="0" borderId="0" xfId="2" applyFont="1" applyFill="1" applyBorder="1"/>
    <xf numFmtId="43" fontId="4" fillId="0" borderId="0" xfId="3" applyFont="1" applyBorder="1"/>
    <xf numFmtId="0" fontId="7" fillId="2" borderId="1" xfId="1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wrapText="1"/>
    </xf>
    <xf numFmtId="43" fontId="7" fillId="3" borderId="1" xfId="3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4" fillId="0" borderId="0" xfId="1" applyFont="1" applyFill="1" applyBorder="1"/>
    <xf numFmtId="43" fontId="4" fillId="0" borderId="0" xfId="3" applyFont="1" applyFill="1" applyBorder="1"/>
    <xf numFmtId="43" fontId="4" fillId="0" borderId="0" xfId="1" applyNumberFormat="1" applyFont="1" applyFill="1" applyBorder="1"/>
    <xf numFmtId="43" fontId="4" fillId="4" borderId="0" xfId="1" applyNumberFormat="1" applyFont="1" applyFill="1" applyBorder="1"/>
    <xf numFmtId="0" fontId="4" fillId="0" borderId="0" xfId="4" applyFont="1" applyFill="1" applyBorder="1"/>
    <xf numFmtId="0" fontId="10" fillId="0" borderId="0" xfId="0" applyFont="1" applyFill="1"/>
    <xf numFmtId="0" fontId="4" fillId="0" borderId="0" xfId="4" applyFont="1" applyBorder="1"/>
    <xf numFmtId="0" fontId="4" fillId="0" borderId="2" xfId="4" applyFont="1" applyFill="1" applyBorder="1"/>
    <xf numFmtId="0" fontId="5" fillId="0" borderId="0" xfId="2" applyFont="1"/>
    <xf numFmtId="0" fontId="12" fillId="0" borderId="0" xfId="6" applyFont="1" applyFill="1" applyBorder="1" applyAlignment="1">
      <alignment wrapText="1"/>
    </xf>
    <xf numFmtId="0" fontId="5" fillId="0" borderId="2" xfId="8" applyFont="1" applyFill="1" applyBorder="1" applyAlignment="1"/>
    <xf numFmtId="0" fontId="5" fillId="0" borderId="0" xfId="8" applyFont="1" applyFill="1" applyBorder="1" applyAlignment="1"/>
    <xf numFmtId="43" fontId="5" fillId="0" borderId="0" xfId="3" applyFont="1"/>
    <xf numFmtId="43" fontId="8" fillId="0" borderId="3" xfId="2" applyNumberFormat="1" applyFont="1" applyBorder="1"/>
    <xf numFmtId="43" fontId="5" fillId="0" borderId="0" xfId="2" applyNumberFormat="1" applyFont="1"/>
    <xf numFmtId="43" fontId="4" fillId="5" borderId="0" xfId="1" applyNumberFormat="1" applyFont="1" applyFill="1" applyBorder="1"/>
  </cellXfs>
  <cellStyles count="9">
    <cellStyle name="£Z_x0004_Ç_x0006_^_x0004_ 2" xfId="1"/>
    <cellStyle name="Comma 2" xfId="3"/>
    <cellStyle name="Normal" xfId="0" builtinId="0"/>
    <cellStyle name="Normal 2" xfId="2"/>
    <cellStyle name="Normal 56 2" xfId="7"/>
    <cellStyle name="Normal 8" xfId="5"/>
    <cellStyle name="Normal_Inpatient days &amp; amounts_2 2" xfId="6"/>
    <cellStyle name="Normal_prov fee mcare #s" xfId="4"/>
    <cellStyle name="Normal_SHOPP Cost UPL SFY 201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19%20SHOPP%20final%20docs/2019%20Hospital%20Assessment%20&amp;%20Payment%20final%20FFY19%20FMAP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8"/>
      <sheetName val="DRG UPL SFY18 Combined"/>
      <sheetName val="SHOPP UPL SFY2018 Combined INP"/>
      <sheetName val="SHOPP UPL SFY2018 Combined OUT"/>
      <sheetName val="Cost UPL SFY18 Combine"/>
      <sheetName val="CCR SHOPP 18"/>
      <sheetName val="HCRIS CR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Provider ID &amp; Service Location</v>
          </cell>
          <cell r="B1" t="str">
            <v>Name</v>
          </cell>
        </row>
        <row r="2">
          <cell r="A2" t="str">
            <v>200439230A</v>
          </cell>
          <cell r="B2" t="str">
            <v>AHS SOUTHCREST HOSPITAL, LLC</v>
          </cell>
        </row>
        <row r="3">
          <cell r="A3" t="str">
            <v>100699370A</v>
          </cell>
          <cell r="B3" t="str">
            <v>ALLIANCEHEALTH DEACONESS</v>
          </cell>
        </row>
        <row r="4">
          <cell r="A4" t="str">
            <v>100696610B</v>
          </cell>
          <cell r="B4" t="str">
            <v>ALLIANCEHEALTH DURANT</v>
          </cell>
        </row>
        <row r="5">
          <cell r="A5" t="str">
            <v>100700440A</v>
          </cell>
          <cell r="B5" t="str">
            <v>ALLIANCEHEALTH MADILL</v>
          </cell>
        </row>
        <row r="6">
          <cell r="A6" t="str">
            <v>100700790A</v>
          </cell>
          <cell r="B6" t="str">
            <v>ARBUCKLE MEM HSP</v>
          </cell>
        </row>
        <row r="7">
          <cell r="A7" t="str">
            <v>100262850D</v>
          </cell>
          <cell r="B7" t="str">
            <v>ATOKA MEMORIAL HOSPITAL</v>
          </cell>
        </row>
        <row r="8">
          <cell r="A8" t="str">
            <v>200102450A</v>
          </cell>
          <cell r="B8" t="str">
            <v>BAILEY MEDICAL CENTER LLC</v>
          </cell>
        </row>
        <row r="9">
          <cell r="A9" t="str">
            <v>100700760A</v>
          </cell>
          <cell r="B9" t="str">
            <v>BEAVER COUNTY MEMORIAL HOSPITAL</v>
          </cell>
        </row>
        <row r="10">
          <cell r="A10" t="str">
            <v>200085660G</v>
          </cell>
          <cell r="B10" t="str">
            <v>BETHANY BEHAVIORAL HEALTH-A UNIT OF CEDAR RIDGE</v>
          </cell>
        </row>
        <row r="11">
          <cell r="A11" t="str">
            <v>200285640C</v>
          </cell>
          <cell r="B11" t="str">
            <v>BETHESDA FAMILY SERVICES FOUNDATION</v>
          </cell>
        </row>
        <row r="12">
          <cell r="A12" t="str">
            <v>200668710A</v>
          </cell>
          <cell r="B12" t="str">
            <v>BLACKWELL REGIONAL HOSPITAL</v>
          </cell>
        </row>
        <row r="13">
          <cell r="A13" t="str">
            <v>200573000A</v>
          </cell>
          <cell r="B13" t="str">
            <v>BRISTOW ENDEAVOR HEALTHCARE, LLC</v>
          </cell>
        </row>
        <row r="14">
          <cell r="A14" t="str">
            <v>100701410E</v>
          </cell>
          <cell r="B14" t="str">
            <v>BROOKHAVEN HOSPITAL INC</v>
          </cell>
        </row>
        <row r="15">
          <cell r="A15" t="str">
            <v>100700640C</v>
          </cell>
          <cell r="B15" t="str">
            <v>CARL ALBERT COMM MHC</v>
          </cell>
        </row>
        <row r="16">
          <cell r="A16" t="str">
            <v>100699690A</v>
          </cell>
          <cell r="B16" t="str">
            <v>CARNEGIE TRI-COUNTY MUNICI</v>
          </cell>
        </row>
        <row r="17">
          <cell r="A17" t="str">
            <v>200085660H</v>
          </cell>
          <cell r="B17" t="str">
            <v>CEDAR RIDGE PSYCHIATRIC HOSPITAL</v>
          </cell>
        </row>
        <row r="18">
          <cell r="A18" t="str">
            <v>200085660I</v>
          </cell>
          <cell r="B18" t="str">
            <v>CEDAR RIDGE PSYCHIATRIC HOSPITAL</v>
          </cell>
        </row>
        <row r="19">
          <cell r="A19" t="str">
            <v>200085660J</v>
          </cell>
          <cell r="B19" t="str">
            <v>CEDAR RIDGE PSYCHIATRIC HOSPITAL</v>
          </cell>
        </row>
        <row r="20">
          <cell r="A20" t="str">
            <v>200697510F</v>
          </cell>
          <cell r="B20" t="str">
            <v>CENTER FOR ORTHOPAEDIC RECONSTRUCTION &amp; EXCELLENCE</v>
          </cell>
        </row>
        <row r="21">
          <cell r="A21" t="str">
            <v>200080160A</v>
          </cell>
          <cell r="B21" t="str">
            <v>CHG CORNERSTONE HOSPITAL OF OKLAHOMA - SHAWNEE</v>
          </cell>
        </row>
        <row r="22">
          <cell r="A22" t="str">
            <v>100688950C</v>
          </cell>
          <cell r="B22" t="str">
            <v>CHILDRENS RECOVERY CENTER OF OKLAHOMA RTC</v>
          </cell>
        </row>
        <row r="23">
          <cell r="A23" t="str">
            <v>100700720A</v>
          </cell>
          <cell r="B23" t="str">
            <v>CHOCTAW MEMORIAL HOSPITAL</v>
          </cell>
        </row>
        <row r="24">
          <cell r="A24" t="str">
            <v>200573000G</v>
          </cell>
          <cell r="B24" t="str">
            <v>CIMARRON HEALTHCARE CENTER</v>
          </cell>
        </row>
        <row r="25">
          <cell r="A25" t="str">
            <v>100700740A</v>
          </cell>
          <cell r="B25" t="str">
            <v>CIMARRON MEMORIAL HOSPITAL</v>
          </cell>
        </row>
        <row r="26">
          <cell r="A26" t="str">
            <v>100726280C</v>
          </cell>
          <cell r="B26" t="str">
            <v>CLAREMORE REGIONAL HOSPITAL-PSY</v>
          </cell>
        </row>
        <row r="27">
          <cell r="A27" t="str">
            <v>200234090B</v>
          </cell>
          <cell r="B27" t="str">
            <v>CLEVELAND AREA HOSPITAL</v>
          </cell>
        </row>
        <row r="28">
          <cell r="A28" t="str">
            <v>100700010G</v>
          </cell>
          <cell r="B28" t="str">
            <v>CLINTON HMA LLC</v>
          </cell>
        </row>
        <row r="29">
          <cell r="A29" t="str">
            <v>100749570S</v>
          </cell>
          <cell r="B29" t="str">
            <v>COMANCHE CO MEM HSP</v>
          </cell>
        </row>
        <row r="30">
          <cell r="A30" t="str">
            <v>100746230B</v>
          </cell>
          <cell r="B30" t="str">
            <v>COMMUNITY HOSPITAL</v>
          </cell>
        </row>
        <row r="31">
          <cell r="A31" t="str">
            <v>100746230C</v>
          </cell>
          <cell r="B31" t="str">
            <v>COMMUNITY HOSPITAL, LLC</v>
          </cell>
        </row>
        <row r="32">
          <cell r="A32" t="str">
            <v>100819200B</v>
          </cell>
          <cell r="B32" t="str">
            <v>CORDELL MEMORIAL HOSPITAL</v>
          </cell>
        </row>
        <row r="33">
          <cell r="A33" t="str">
            <v>200119790B</v>
          </cell>
          <cell r="B33" t="str">
            <v>CORNERSTONE HOSPITAL OF OKLAHOMA - BROKEN ARROW</v>
          </cell>
        </row>
        <row r="34">
          <cell r="A34" t="str">
            <v>200119790A</v>
          </cell>
          <cell r="B34" t="str">
            <v>CORNERSTONE HOSPITAL OF OKLAHOMA - MUSKOGEE</v>
          </cell>
        </row>
        <row r="35">
          <cell r="A35" t="str">
            <v>100261400G</v>
          </cell>
          <cell r="B35" t="str">
            <v>CRAIG GENERAL HOSPITAL - PSY</v>
          </cell>
        </row>
        <row r="36">
          <cell r="A36" t="str">
            <v>200693850A</v>
          </cell>
          <cell r="B36" t="str">
            <v>CURAHEALTH OKLAHOMA CITY</v>
          </cell>
        </row>
        <row r="37">
          <cell r="A37" t="str">
            <v>200693850B</v>
          </cell>
          <cell r="B37" t="str">
            <v>CURAHEALTH OKLAHOMA, LLC</v>
          </cell>
        </row>
        <row r="38">
          <cell r="A38" t="str">
            <v>200259440A</v>
          </cell>
          <cell r="B38" t="str">
            <v>DRUMRIGHT REGIONAL HOSPITAL</v>
          </cell>
        </row>
        <row r="39">
          <cell r="A39" t="str">
            <v>100700120A</v>
          </cell>
          <cell r="B39" t="str">
            <v>DUNCAN REGIONAL HOSPITAL</v>
          </cell>
        </row>
        <row r="40">
          <cell r="A40" t="str">
            <v>100700120Q</v>
          </cell>
          <cell r="B40" t="str">
            <v>DUNCAN REGIONAL HOSPITAL INC</v>
          </cell>
        </row>
        <row r="41">
          <cell r="A41" t="str">
            <v>100700730A</v>
          </cell>
          <cell r="B41" t="str">
            <v>EASTERN OKLAHOMA MEDICAL CENTER</v>
          </cell>
        </row>
        <row r="42">
          <cell r="A42" t="str">
            <v>100700880A</v>
          </cell>
          <cell r="B42" t="str">
            <v>ELKVIEW GEN HSP</v>
          </cell>
        </row>
        <row r="43">
          <cell r="A43" t="str">
            <v>200311270A</v>
          </cell>
          <cell r="B43" t="str">
            <v>FAIRFAX COMMUNITY HOSPITAL</v>
          </cell>
        </row>
        <row r="44">
          <cell r="A44" t="str">
            <v>100700800A</v>
          </cell>
          <cell r="B44" t="str">
            <v>FAIRVIEW HSP</v>
          </cell>
        </row>
        <row r="45">
          <cell r="A45" t="str">
            <v>100700820A</v>
          </cell>
          <cell r="B45" t="str">
            <v>GRADY MEMORIAL HOSPITAL</v>
          </cell>
        </row>
        <row r="46">
          <cell r="A46" t="str">
            <v>100699410A</v>
          </cell>
          <cell r="B46" t="str">
            <v>GREAT PLAINS REGIONAL MEDICAL CENTER</v>
          </cell>
        </row>
        <row r="47">
          <cell r="A47" t="str">
            <v>100690030B</v>
          </cell>
          <cell r="B47" t="str">
            <v>GRIFFIN MEMORIAL HOSPITAL</v>
          </cell>
        </row>
        <row r="48">
          <cell r="A48" t="str">
            <v>100700780B</v>
          </cell>
          <cell r="B48" t="str">
            <v>HARMON MEM HSP</v>
          </cell>
        </row>
        <row r="49">
          <cell r="A49" t="str">
            <v>100699660A</v>
          </cell>
          <cell r="B49" t="str">
            <v>HARPER CO COM HSP</v>
          </cell>
        </row>
        <row r="50">
          <cell r="A50" t="str">
            <v>200313370A</v>
          </cell>
          <cell r="B50" t="str">
            <v>HASKELL COUNTY COMMUNITY HOSPITAL</v>
          </cell>
        </row>
        <row r="51">
          <cell r="A51" t="str">
            <v>200045700C</v>
          </cell>
          <cell r="B51" t="str">
            <v>HENRYETTA MEDICAL CENTER</v>
          </cell>
        </row>
        <row r="52">
          <cell r="A52" t="str">
            <v>200435950A</v>
          </cell>
          <cell r="B52" t="str">
            <v>HILLCREST HOSPITAL CLAREMORE</v>
          </cell>
        </row>
        <row r="53">
          <cell r="A53" t="str">
            <v>200044190A</v>
          </cell>
          <cell r="B53" t="str">
            <v>HILLCREST HOSPITAL CUSHING</v>
          </cell>
        </row>
        <row r="54">
          <cell r="A54" t="str">
            <v>200735850A</v>
          </cell>
          <cell r="B54" t="str">
            <v>HILLCREST HOSPITAL PRYOR</v>
          </cell>
        </row>
        <row r="55">
          <cell r="A55" t="str">
            <v>200044210A</v>
          </cell>
          <cell r="B55" t="str">
            <v>HILLCREST MEDICAL CENTER</v>
          </cell>
        </row>
        <row r="56">
          <cell r="A56" t="str">
            <v>200539880B</v>
          </cell>
          <cell r="B56" t="str">
            <v>HOLDENVILLE GENERAL HOSPITAL</v>
          </cell>
        </row>
        <row r="57">
          <cell r="A57" t="str">
            <v>200064180C</v>
          </cell>
          <cell r="B57" t="str">
            <v>HP PRODUCTION TEST ID</v>
          </cell>
        </row>
        <row r="58">
          <cell r="A58" t="str">
            <v>200786710A</v>
          </cell>
          <cell r="B58" t="str">
            <v>INSPIRE SPECIALTY HOSPITAL</v>
          </cell>
        </row>
        <row r="59">
          <cell r="A59" t="str">
            <v>100806400C</v>
          </cell>
          <cell r="B59" t="str">
            <v>INTEGRIS BAPTIST MEDICAL C</v>
          </cell>
        </row>
        <row r="60">
          <cell r="A60" t="str">
            <v>100699500A</v>
          </cell>
          <cell r="B60" t="str">
            <v>INTEGRIS BASS MEM BAP</v>
          </cell>
        </row>
        <row r="61">
          <cell r="A61" t="str">
            <v>100700610A</v>
          </cell>
          <cell r="B61" t="str">
            <v>INTEGRIS CANADIAN VALLEY HOSPITAL</v>
          </cell>
        </row>
        <row r="62">
          <cell r="A62" t="str">
            <v>100699700A</v>
          </cell>
          <cell r="B62" t="str">
            <v>INTEGRIS GROVE HOSPITAL</v>
          </cell>
        </row>
        <row r="63">
          <cell r="A63" t="str">
            <v>200405550A</v>
          </cell>
          <cell r="B63" t="str">
            <v>INTEGRIS HEALTH EDMOND, INC.</v>
          </cell>
        </row>
        <row r="64">
          <cell r="A64" t="str">
            <v>100699440A</v>
          </cell>
          <cell r="B64" t="str">
            <v>INTEGRIS MIAMI HOSPITAL</v>
          </cell>
        </row>
        <row r="65">
          <cell r="A65" t="str">
            <v>100700200A</v>
          </cell>
          <cell r="B65" t="str">
            <v>INTEGRIS SOUTHWEST MEDICAL</v>
          </cell>
        </row>
        <row r="66">
          <cell r="A66" t="str">
            <v>100699350A</v>
          </cell>
          <cell r="B66" t="str">
            <v>JACKSON CO MEM HSP</v>
          </cell>
        </row>
        <row r="67">
          <cell r="A67" t="str">
            <v>100699490A</v>
          </cell>
          <cell r="B67" t="str">
            <v>JANE PHILLIPS EP HSP</v>
          </cell>
        </row>
        <row r="68">
          <cell r="A68" t="str">
            <v>100700460A</v>
          </cell>
          <cell r="B68" t="str">
            <v>JANE PHILLIPS NOWATA</v>
          </cell>
        </row>
        <row r="69">
          <cell r="A69" t="str">
            <v>100700670A</v>
          </cell>
          <cell r="B69" t="str">
            <v>J D MCCARTY C P CTR</v>
          </cell>
        </row>
        <row r="70">
          <cell r="A70" t="str">
            <v>100700660B</v>
          </cell>
          <cell r="B70" t="str">
            <v>JIM TALIAFERRO MHC</v>
          </cell>
        </row>
        <row r="71">
          <cell r="A71" t="str">
            <v>100699420A</v>
          </cell>
          <cell r="B71" t="str">
            <v>KAY COUNTY OKLAHOMA HOSPITAL</v>
          </cell>
        </row>
        <row r="72">
          <cell r="A72" t="str">
            <v>100745350B</v>
          </cell>
          <cell r="B72" t="str">
            <v>LAKESIDE WOMENS CENTER OF</v>
          </cell>
        </row>
        <row r="73">
          <cell r="A73" t="str">
            <v>100700860A</v>
          </cell>
          <cell r="B73" t="str">
            <v>LATIMER CO GEN HSP</v>
          </cell>
        </row>
        <row r="74">
          <cell r="A74" t="str">
            <v>100700380P</v>
          </cell>
          <cell r="B74" t="str">
            <v>LAUREATE PSYCHIATRIC CLINIC &amp; HOSPITAL INC</v>
          </cell>
        </row>
        <row r="75">
          <cell r="A75" t="str">
            <v>100818200B</v>
          </cell>
          <cell r="B75" t="str">
            <v>LINDSAY MUNICIPAL HOSPITAL</v>
          </cell>
        </row>
        <row r="76">
          <cell r="A76" t="str">
            <v>200347120A</v>
          </cell>
          <cell r="B76" t="str">
            <v>LTAC HOSPITAL OF EDMOND, LLC</v>
          </cell>
        </row>
        <row r="77">
          <cell r="A77" t="str">
            <v>200740630B</v>
          </cell>
          <cell r="B77" t="str">
            <v>MANGUM REGIONAL MEDICAL CENTER</v>
          </cell>
        </row>
        <row r="78">
          <cell r="A78" t="str">
            <v>100774650D</v>
          </cell>
          <cell r="B78" t="str">
            <v>MARY HURLEY HOSPITAL</v>
          </cell>
        </row>
        <row r="79">
          <cell r="A79" t="str">
            <v>100710530D</v>
          </cell>
          <cell r="B79" t="str">
            <v>MCALESTER REGIONAL</v>
          </cell>
        </row>
        <row r="80">
          <cell r="A80" t="str">
            <v>200069370A</v>
          </cell>
          <cell r="B80" t="str">
            <v>MCBRIDE CLINIC ORTHOPEDIC HOSPITAL</v>
          </cell>
        </row>
        <row r="81">
          <cell r="A81" t="str">
            <v>100700920A</v>
          </cell>
          <cell r="B81" t="str">
            <v>MCCURTAIN MEMORIAL HOSPITAL</v>
          </cell>
        </row>
        <row r="82">
          <cell r="A82" t="str">
            <v>200285100B</v>
          </cell>
          <cell r="B82" t="str">
            <v>MEADOWLAKE CHILD/ADOLESCENT ACUTE LEVEL 2</v>
          </cell>
        </row>
        <row r="83">
          <cell r="A83" t="str">
            <v>200285100C</v>
          </cell>
          <cell r="B83" t="str">
            <v>MEADOWLAKE CHILD/ADOLESCENT DUAL ACUTE LEVEL 2</v>
          </cell>
        </row>
        <row r="84">
          <cell r="A84" t="str">
            <v>100700030A</v>
          </cell>
          <cell r="B84" t="str">
            <v>MEMORIAL HOSPITAL</v>
          </cell>
        </row>
        <row r="85">
          <cell r="A85" t="str">
            <v>100699630A</v>
          </cell>
          <cell r="B85" t="str">
            <v>MEMORIAL HOSPITAL OF TEXAS COUNTY</v>
          </cell>
        </row>
        <row r="86">
          <cell r="A86" t="str">
            <v>100699390A</v>
          </cell>
          <cell r="B86" t="str">
            <v>MERCY HEALTH CENTER</v>
          </cell>
        </row>
        <row r="87">
          <cell r="A87" t="str">
            <v>100699960A</v>
          </cell>
          <cell r="B87" t="str">
            <v>MERCY HEALTH LOVE COUNTY</v>
          </cell>
        </row>
        <row r="88">
          <cell r="A88" t="str">
            <v>200509290A</v>
          </cell>
          <cell r="B88" t="str">
            <v>MERCY HOSPITAL ADA, INC.</v>
          </cell>
        </row>
        <row r="89">
          <cell r="A89" t="str">
            <v>100262320C</v>
          </cell>
          <cell r="B89" t="str">
            <v>MERCY HOSPITAL ARDMORE</v>
          </cell>
        </row>
        <row r="90">
          <cell r="A90" t="str">
            <v>200320810D</v>
          </cell>
          <cell r="B90" t="str">
            <v>MERCY HOSPITAL EL RENO INC</v>
          </cell>
        </row>
        <row r="91">
          <cell r="A91" t="str">
            <v>200226190A</v>
          </cell>
          <cell r="B91" t="str">
            <v>MERCY HOSPITAL HEALDTON INC</v>
          </cell>
        </row>
        <row r="92">
          <cell r="A92" t="str">
            <v>200521810B</v>
          </cell>
          <cell r="B92" t="str">
            <v>MERCY HOSPITAL KINGFISHER, INC</v>
          </cell>
        </row>
        <row r="93">
          <cell r="A93" t="str">
            <v>200425410C</v>
          </cell>
          <cell r="B93" t="str">
            <v>MERCY HOSPITAL LOGAN COUNTY</v>
          </cell>
        </row>
        <row r="94">
          <cell r="A94" t="str">
            <v>200318440B</v>
          </cell>
          <cell r="B94" t="str">
            <v>MERCY HOSPITAL TISHOMINGO</v>
          </cell>
        </row>
        <row r="95">
          <cell r="A95" t="str">
            <v>200490030A</v>
          </cell>
          <cell r="B95" t="str">
            <v>MERCY HOSPITAL WATONGA INC</v>
          </cell>
        </row>
        <row r="96">
          <cell r="A96" t="str">
            <v>200479750A</v>
          </cell>
          <cell r="B96" t="str">
            <v>MERCY REHABILITATION HOSPITAL, LLC</v>
          </cell>
        </row>
        <row r="97">
          <cell r="A97" t="str">
            <v>100700490A</v>
          </cell>
          <cell r="B97" t="str">
            <v>MIDWEST REGIONAL MEDICAL</v>
          </cell>
        </row>
        <row r="98">
          <cell r="A98" t="str">
            <v>200673510F</v>
          </cell>
          <cell r="B98" t="str">
            <v>MOCCASIN BEND RANCH</v>
          </cell>
        </row>
        <row r="99">
          <cell r="A99" t="str">
            <v>100699360A</v>
          </cell>
          <cell r="B99" t="str">
            <v>NEWMAN MEMORIAL HSP</v>
          </cell>
        </row>
        <row r="100">
          <cell r="A100" t="str">
            <v>100700690A</v>
          </cell>
          <cell r="B100" t="str">
            <v>NORMAN REGIONAL HOSPITAL</v>
          </cell>
        </row>
        <row r="101">
          <cell r="A101" t="str">
            <v>100700680A</v>
          </cell>
          <cell r="B101" t="str">
            <v>NORTHEASTERN HEALTH SYSTEM</v>
          </cell>
        </row>
        <row r="102">
          <cell r="A102" t="str">
            <v>200265330A</v>
          </cell>
          <cell r="B102" t="str">
            <v>NORTHEAST OKLAHOMA EYE INSTITUTE LLC</v>
          </cell>
        </row>
        <row r="103">
          <cell r="A103" t="str">
            <v>100704080B</v>
          </cell>
          <cell r="B103" t="str">
            <v>NORTHWEST CENTER FOR BEHAVIORAL HEALTH</v>
          </cell>
        </row>
        <row r="104">
          <cell r="A104" t="str">
            <v>200035670C</v>
          </cell>
          <cell r="B104" t="str">
            <v>NORTHWEST SURGICAL HOSPITAL</v>
          </cell>
        </row>
        <row r="105">
          <cell r="A105" t="str">
            <v>200718040A</v>
          </cell>
          <cell r="B105" t="str">
            <v>OAKWOOD SPRINGS</v>
          </cell>
        </row>
        <row r="106">
          <cell r="A106" t="str">
            <v>100700250A</v>
          </cell>
          <cell r="B106" t="str">
            <v>OKEENE MUN HSP</v>
          </cell>
        </row>
        <row r="107">
          <cell r="A107" t="str">
            <v>200066700A</v>
          </cell>
          <cell r="B107" t="str">
            <v>OKLAHOMA CENTER FOR ORTHOPAEDIC &amp; MULTI SPECIALTY</v>
          </cell>
        </row>
        <row r="108">
          <cell r="A108" t="str">
            <v>200280620A</v>
          </cell>
          <cell r="B108" t="str">
            <v>OKLAHOMA HEART HOSPITAL</v>
          </cell>
        </row>
        <row r="109">
          <cell r="A109" t="str">
            <v>200009170A</v>
          </cell>
          <cell r="B109" t="str">
            <v>OKLAHOMA HEART HOSPITAL LLC</v>
          </cell>
        </row>
        <row r="110">
          <cell r="A110" t="str">
            <v>100747140B</v>
          </cell>
          <cell r="B110" t="str">
            <v>OKLAHOMA SPINE HOSPITAL</v>
          </cell>
        </row>
        <row r="111">
          <cell r="A111" t="str">
            <v>200242900A</v>
          </cell>
          <cell r="B111" t="str">
            <v>OKLAHOMA STATE UNIVERSITY MEDICAL TRUST</v>
          </cell>
        </row>
        <row r="112">
          <cell r="A112" t="str">
            <v>100700360F</v>
          </cell>
          <cell r="B112" t="str">
            <v>OKMULGEE MEMORIAL HOSPITAL - PSY</v>
          </cell>
        </row>
        <row r="113">
          <cell r="A113" t="str">
            <v>200108340A</v>
          </cell>
          <cell r="B113" t="str">
            <v>ONECORE HEALTH</v>
          </cell>
        </row>
        <row r="114">
          <cell r="A114" t="str">
            <v>100748450B</v>
          </cell>
          <cell r="B114" t="str">
            <v>ORTHOPEDIC HOSPITAL OF OKLAHOMA</v>
          </cell>
        </row>
        <row r="115">
          <cell r="A115" t="str">
            <v>200752850A</v>
          </cell>
          <cell r="B115" t="str">
            <v>OU MEDICINE</v>
          </cell>
        </row>
        <row r="116">
          <cell r="A116" t="str">
            <v>200752850C</v>
          </cell>
          <cell r="B116" t="str">
            <v>OU MEDICINE</v>
          </cell>
        </row>
        <row r="117">
          <cell r="A117" t="str">
            <v>200707260A</v>
          </cell>
          <cell r="B117" t="str">
            <v>PAM REHABILITATION HOSPITAL OF TULSA</v>
          </cell>
        </row>
        <row r="118">
          <cell r="A118" t="str">
            <v>200518600A</v>
          </cell>
          <cell r="B118" t="str">
            <v>PAM SPECIALTY HOSPITAL OF TULSA</v>
          </cell>
        </row>
        <row r="119">
          <cell r="A119" t="str">
            <v>100738360L</v>
          </cell>
          <cell r="B119" t="str">
            <v>PARKSIDE PSYCHIATRIC HOSPITAL &amp; CLINIC</v>
          </cell>
        </row>
        <row r="120">
          <cell r="A120" t="str">
            <v>100738360M</v>
          </cell>
          <cell r="B120" t="str">
            <v>PARKSIDE PSYCHIATRIC HOSPITAL &amp; CLINIC</v>
          </cell>
        </row>
        <row r="121">
          <cell r="A121" t="str">
            <v>100738360N</v>
          </cell>
          <cell r="B121" t="str">
            <v>PARKSIDE PSYCHIATRIC HOSPITAL &amp; CLINIC</v>
          </cell>
        </row>
        <row r="122">
          <cell r="A122" t="str">
            <v>100738360O</v>
          </cell>
          <cell r="B122" t="str">
            <v>PARKSIDE PSYCHIATRIC HOSPITAL &amp; CLINIC</v>
          </cell>
        </row>
        <row r="123">
          <cell r="A123" t="str">
            <v>100738360P</v>
          </cell>
          <cell r="B123" t="str">
            <v>PARKSIDE PSYCHIATRIC HOSPITAL &amp; CLINIC</v>
          </cell>
        </row>
        <row r="124">
          <cell r="A124" t="str">
            <v>100699890A</v>
          </cell>
          <cell r="B124" t="str">
            <v>PAULS VALLEY GENERAL HOSPITAL</v>
          </cell>
        </row>
        <row r="125">
          <cell r="A125" t="str">
            <v>100690120A</v>
          </cell>
          <cell r="B125" t="str">
            <v>PAWHUSKA HSP INC</v>
          </cell>
        </row>
        <row r="126">
          <cell r="A126" t="str">
            <v>200417790W</v>
          </cell>
          <cell r="B126" t="str">
            <v>PERRY MEMORIAL HOSPITAL</v>
          </cell>
        </row>
        <row r="127">
          <cell r="A127" t="str">
            <v>200231400B</v>
          </cell>
          <cell r="B127" t="str">
            <v>PRAGUE COMMUNITY HOSPITAL</v>
          </cell>
        </row>
        <row r="128">
          <cell r="A128" t="str">
            <v>100699900A</v>
          </cell>
          <cell r="B128" t="str">
            <v>PURCELL MUNICIPAL HOSPITAL</v>
          </cell>
        </row>
        <row r="129">
          <cell r="A129" t="str">
            <v>100700770A</v>
          </cell>
          <cell r="B129" t="str">
            <v>PUSHMATAHA HSP</v>
          </cell>
        </row>
        <row r="130">
          <cell r="A130" t="str">
            <v>200592140C</v>
          </cell>
          <cell r="B130" t="str">
            <v>RED RIVER YOUTH ACADEMY</v>
          </cell>
        </row>
        <row r="131">
          <cell r="A131" t="str">
            <v>200006820X</v>
          </cell>
          <cell r="B131" t="str">
            <v>RIVERSIDE</v>
          </cell>
        </row>
        <row r="132">
          <cell r="A132" t="str">
            <v>100699820A</v>
          </cell>
          <cell r="B132" t="str">
            <v>ROGER MILLS MEMORIAL HOSPITAL</v>
          </cell>
        </row>
        <row r="133">
          <cell r="A133" t="str">
            <v>100701680L</v>
          </cell>
          <cell r="B133" t="str">
            <v>ROLLING HILLS HOSPITAL, LLC</v>
          </cell>
        </row>
        <row r="134">
          <cell r="A134" t="str">
            <v>100699570A</v>
          </cell>
          <cell r="B134" t="str">
            <v>SAINT FRANCIS HOSPITAL</v>
          </cell>
        </row>
        <row r="135">
          <cell r="A135" t="str">
            <v>200700900A</v>
          </cell>
          <cell r="B135" t="str">
            <v>SAINT FRANCIS HOSPITAL MUSKOGEE INC</v>
          </cell>
        </row>
        <row r="136">
          <cell r="A136" t="str">
            <v>200031310A</v>
          </cell>
          <cell r="B136" t="str">
            <v>SAINT FRANCIS HOSPITAL SOUTH</v>
          </cell>
        </row>
        <row r="137">
          <cell r="A137" t="str">
            <v>200702430B</v>
          </cell>
          <cell r="B137" t="str">
            <v>SAINT FRANCIS HOSPITAL VINITA</v>
          </cell>
        </row>
        <row r="138">
          <cell r="A138" t="str">
            <v>200700900D</v>
          </cell>
          <cell r="B138" t="str">
            <v>SAINT FRANCIS REGIONAL SERVICES INC</v>
          </cell>
        </row>
        <row r="139">
          <cell r="A139" t="str">
            <v>100700160I</v>
          </cell>
          <cell r="B139" t="str">
            <v>SAYRE MEMORIAL HOSPITAL - PSY</v>
          </cell>
        </row>
        <row r="140">
          <cell r="A140" t="str">
            <v>100700450A</v>
          </cell>
          <cell r="B140" t="str">
            <v>SEILING MUNICIPAL HOSPITAL</v>
          </cell>
        </row>
        <row r="141">
          <cell r="A141" t="str">
            <v>100689350A</v>
          </cell>
          <cell r="B141" t="str">
            <v>SELECT SPECIALTY HOSPITAL - OK</v>
          </cell>
        </row>
        <row r="142">
          <cell r="A142" t="str">
            <v>200224040B</v>
          </cell>
          <cell r="B142" t="str">
            <v>SELECT SPECIALTY HOSPITAL - TULSA/MIDTOWN</v>
          </cell>
        </row>
        <row r="143">
          <cell r="A143" t="str">
            <v>200196450C</v>
          </cell>
          <cell r="B143" t="str">
            <v>SEMINOLE HMA LLC</v>
          </cell>
        </row>
        <row r="144">
          <cell r="A144" t="str">
            <v>100700190A</v>
          </cell>
          <cell r="B144" t="str">
            <v>SEQUOYAH COUNTY CITY OF SALLISAW HOSPITAL AUTHORIT</v>
          </cell>
        </row>
        <row r="145">
          <cell r="A145" t="str">
            <v>200006820Z</v>
          </cell>
          <cell r="B145" t="str">
            <v>SHADOW MOUNTAIN BEHAVIORAL HEALTH SYSTEM, INC</v>
          </cell>
        </row>
        <row r="146">
          <cell r="A146" t="str">
            <v>100699830A</v>
          </cell>
          <cell r="B146" t="str">
            <v>SHARE MEMORIAL HOSPITAL</v>
          </cell>
        </row>
        <row r="147">
          <cell r="A147" t="str">
            <v>100697950B</v>
          </cell>
          <cell r="B147" t="str">
            <v>SOUTHWESTERN MEDICAL CENTER</v>
          </cell>
        </row>
        <row r="148">
          <cell r="A148" t="str">
            <v>100691720C</v>
          </cell>
          <cell r="B148" t="str">
            <v>SOUTHWESTERN REGIONAL MEDICAL CENTER</v>
          </cell>
        </row>
        <row r="149">
          <cell r="A149" t="str">
            <v>100689250A</v>
          </cell>
          <cell r="B149" t="str">
            <v>SPENCER ACUTE LEVEL 2</v>
          </cell>
        </row>
        <row r="150">
          <cell r="A150" t="str">
            <v>100689250B</v>
          </cell>
          <cell r="B150" t="str">
            <v>SPENCER STAR ACUTE LEVEL 2</v>
          </cell>
        </row>
        <row r="151">
          <cell r="A151" t="str">
            <v>100699540K</v>
          </cell>
          <cell r="B151" t="str">
            <v>SSM HEALTH BEHAVIORAL HEALTH-OKC-RTC ACCENTS</v>
          </cell>
        </row>
        <row r="152">
          <cell r="A152" t="str">
            <v>100699540J</v>
          </cell>
          <cell r="B152" t="str">
            <v>SSM HEALTH BEHAVIORAL HEALTH-OKC-RTC-HR</v>
          </cell>
        </row>
        <row r="153">
          <cell r="A153" t="str">
            <v>100699540A</v>
          </cell>
          <cell r="B153" t="str">
            <v>SSM HEALTH ST. ANTHONY HOSPITAL-OKC</v>
          </cell>
        </row>
        <row r="154">
          <cell r="A154" t="str">
            <v>100740840B</v>
          </cell>
          <cell r="B154" t="str">
            <v>SSM HEALTH ST. ANTHONY HOSPITAL-SHAWNEE</v>
          </cell>
        </row>
        <row r="155">
          <cell r="A155" t="str">
            <v>100699540L</v>
          </cell>
          <cell r="B155" t="str">
            <v>SSM HEALTH ST. ANTHONY SOUTH-JSOP</v>
          </cell>
        </row>
        <row r="156">
          <cell r="A156" t="str">
            <v>100699950A</v>
          </cell>
          <cell r="B156" t="str">
            <v>STILLWATER MEDICAL CENTER</v>
          </cell>
        </row>
        <row r="157">
          <cell r="A157" t="str">
            <v>200310990A</v>
          </cell>
          <cell r="B157" t="str">
            <v>ST JOHN BROKEN ARROW, INC</v>
          </cell>
        </row>
        <row r="158">
          <cell r="A158" t="str">
            <v>100699400A</v>
          </cell>
          <cell r="B158" t="str">
            <v>ST JOHN MED CTR</v>
          </cell>
        </row>
        <row r="159">
          <cell r="A159" t="str">
            <v>200106410A</v>
          </cell>
          <cell r="B159" t="str">
            <v>ST JOHN OWASSO</v>
          </cell>
        </row>
        <row r="160">
          <cell r="A160" t="str">
            <v>200682470A</v>
          </cell>
          <cell r="B160" t="str">
            <v>ST. JOHN REHAB HOSP, AFFILIATED WITH HEALTHSOUTH</v>
          </cell>
        </row>
        <row r="161">
          <cell r="A161" t="str">
            <v>100699550A</v>
          </cell>
          <cell r="B161" t="str">
            <v>ST JOHN SAPULPA INC</v>
          </cell>
        </row>
        <row r="162">
          <cell r="A162" t="str">
            <v>100690020A</v>
          </cell>
          <cell r="B162" t="str">
            <v>ST MARY'S REGIONAL CTR</v>
          </cell>
        </row>
        <row r="163">
          <cell r="A163" t="str">
            <v>200125010B</v>
          </cell>
          <cell r="B163" t="str">
            <v>STROUD REGIONAL MEDICAL CENTER</v>
          </cell>
        </row>
        <row r="164">
          <cell r="A164" t="str">
            <v>200292720A</v>
          </cell>
          <cell r="B164" t="str">
            <v>SUMMIT MEDICAL CENTER, LLC</v>
          </cell>
        </row>
        <row r="165">
          <cell r="A165" t="str">
            <v>100700530A</v>
          </cell>
          <cell r="B165" t="str">
            <v>SURGICAL HOSPITAL OF OKLAHOMA LLC</v>
          </cell>
        </row>
        <row r="166">
          <cell r="A166" t="str">
            <v>200125200B</v>
          </cell>
          <cell r="B166" t="str">
            <v>THE PHYSICIANS HOSPITAL IN ANADARKO</v>
          </cell>
        </row>
        <row r="167">
          <cell r="A167" t="str">
            <v>100707460F</v>
          </cell>
          <cell r="B167" t="str">
            <v>TULSA CENTER FOR BEHAVIORAL HEALTH</v>
          </cell>
        </row>
        <row r="168">
          <cell r="A168" t="str">
            <v>200006260A</v>
          </cell>
          <cell r="B168" t="str">
            <v>TULSA SPINE HOSPITAL</v>
          </cell>
        </row>
        <row r="169">
          <cell r="A169" t="str">
            <v>100689130A</v>
          </cell>
          <cell r="B169" t="str">
            <v>UNIVERSITY HOSPITAL AUTHOR</v>
          </cell>
        </row>
        <row r="170">
          <cell r="A170" t="str">
            <v>200028650A</v>
          </cell>
          <cell r="B170" t="str">
            <v>VALIR REHABILITATION HOSPITAL OF OKC</v>
          </cell>
        </row>
        <row r="171">
          <cell r="A171" t="str">
            <v>200100890B</v>
          </cell>
          <cell r="B171" t="str">
            <v>WAGONER COMMUNITY HOSPITAL</v>
          </cell>
        </row>
        <row r="172">
          <cell r="A172" t="str">
            <v>100699870E</v>
          </cell>
          <cell r="B172" t="str">
            <v>WEATHERFORD HOSPITAL AUTHORITY</v>
          </cell>
        </row>
        <row r="173">
          <cell r="A173" t="str">
            <v>200673510E</v>
          </cell>
          <cell r="B173" t="str">
            <v>WILLOW CREST HOSPITAL</v>
          </cell>
        </row>
        <row r="174">
          <cell r="A174" t="str">
            <v>200673510G</v>
          </cell>
          <cell r="B174" t="str">
            <v>WILLOW CREST HOSPITAL</v>
          </cell>
        </row>
        <row r="175">
          <cell r="A175" t="str">
            <v>100806400X</v>
          </cell>
          <cell r="B175" t="str">
            <v>WILLOW VIEW HOSP</v>
          </cell>
        </row>
        <row r="176">
          <cell r="A176" t="str">
            <v>200019120A</v>
          </cell>
          <cell r="B176" t="str">
            <v>WOODWARD HEALTH SYSTEM LLC</v>
          </cell>
        </row>
        <row r="177">
          <cell r="A177">
            <v>175</v>
          </cell>
          <cell r="B177" t="str">
            <v>Count: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K45"/>
  <sheetViews>
    <sheetView tabSelected="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140625" style="16" bestFit="1" customWidth="1"/>
    <col min="2" max="2" width="53.140625" style="16" bestFit="1" customWidth="1"/>
    <col min="3" max="3" width="7.28515625" style="16" bestFit="1" customWidth="1"/>
    <col min="4" max="4" width="12.42578125" style="20" bestFit="1" customWidth="1"/>
    <col min="5" max="6" width="12.42578125" style="16" bestFit="1" customWidth="1"/>
    <col min="7" max="7" width="14.5703125" style="16" bestFit="1" customWidth="1"/>
    <col min="8" max="10" width="12.42578125" style="16" bestFit="1" customWidth="1"/>
    <col min="11" max="11" width="13.5703125" style="16" bestFit="1" customWidth="1"/>
    <col min="12" max="12" width="11.28515625" style="16" bestFit="1" customWidth="1"/>
    <col min="13" max="16384" width="9.140625" style="16"/>
  </cols>
  <sheetData>
    <row r="1" spans="1:11" s="1" customFormat="1" x14ac:dyDescent="0.2">
      <c r="B1" s="2"/>
      <c r="C1" s="2"/>
      <c r="D1" s="3"/>
    </row>
    <row r="2" spans="1:11" s="7" customFormat="1" ht="38.25" x14ac:dyDescent="0.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s="8" customFormat="1" x14ac:dyDescent="0.2">
      <c r="A3" s="8" t="s">
        <v>11</v>
      </c>
      <c r="B3" s="2" t="str">
        <f>VLOOKUP(A3,[4]Sheet1!$A:$B,2,FALSE)</f>
        <v>ALLIANCEHEALTH MADILL</v>
      </c>
      <c r="C3" s="2">
        <v>1</v>
      </c>
      <c r="D3" s="9">
        <v>203152.31541885796</v>
      </c>
      <c r="E3" s="9">
        <v>75947.12</v>
      </c>
      <c r="F3" s="10">
        <f t="shared" ref="F3:F42" si="0">D3*100.99%</f>
        <v>205163.52334150465</v>
      </c>
      <c r="G3" s="23">
        <f>IF(F3-E3&lt;0,0,ROUND(F3-E3,0))</f>
        <v>129216</v>
      </c>
      <c r="H3" s="9">
        <v>1053333.9489293059</v>
      </c>
      <c r="I3" s="9">
        <v>642436.11760803172</v>
      </c>
      <c r="J3" s="10">
        <f t="shared" ref="J3:J42" si="1">H3*100.99%</f>
        <v>1063761.955023706</v>
      </c>
      <c r="K3" s="11">
        <f t="shared" ref="K3:K42" si="2">IF(J3-I3&lt;0,0,ROUND(J3-I3,0 ))</f>
        <v>421326</v>
      </c>
    </row>
    <row r="4" spans="1:11" s="8" customFormat="1" x14ac:dyDescent="0.2">
      <c r="A4" s="12" t="s">
        <v>12</v>
      </c>
      <c r="B4" s="2" t="str">
        <f>VLOOKUP(A4,[4]Sheet1!$A:$B,2,FALSE)</f>
        <v>CARNEGIE TRI-COUNTY MUNICI</v>
      </c>
      <c r="C4" s="2">
        <v>1</v>
      </c>
      <c r="D4" s="9">
        <v>684953.03112665878</v>
      </c>
      <c r="E4" s="9">
        <v>98057.86</v>
      </c>
      <c r="F4" s="10">
        <f t="shared" si="0"/>
        <v>691734.06613481266</v>
      </c>
      <c r="G4" s="23">
        <f t="shared" ref="G4:G42" si="3">IF(F4-E4&lt;0,0,ROUND(F4-E4,0))</f>
        <v>593676</v>
      </c>
      <c r="H4" s="9">
        <v>1258076.5370442481</v>
      </c>
      <c r="I4" s="9">
        <v>136226.24081487139</v>
      </c>
      <c r="J4" s="10">
        <f t="shared" si="1"/>
        <v>1270531.4947609862</v>
      </c>
      <c r="K4" s="11">
        <f t="shared" si="2"/>
        <v>1134305</v>
      </c>
    </row>
    <row r="5" spans="1:11" s="8" customFormat="1" x14ac:dyDescent="0.2">
      <c r="A5" s="8" t="s">
        <v>13</v>
      </c>
      <c r="B5" s="2" t="s">
        <v>14</v>
      </c>
      <c r="C5" s="2">
        <v>1</v>
      </c>
      <c r="D5" s="9">
        <v>0</v>
      </c>
      <c r="E5" s="9">
        <v>0</v>
      </c>
      <c r="F5" s="10">
        <f t="shared" si="0"/>
        <v>0</v>
      </c>
      <c r="G5" s="23">
        <f t="shared" si="3"/>
        <v>0</v>
      </c>
      <c r="H5" s="9">
        <v>0</v>
      </c>
      <c r="I5" s="9">
        <v>0</v>
      </c>
      <c r="J5" s="10">
        <f t="shared" si="1"/>
        <v>0</v>
      </c>
      <c r="K5" s="11">
        <f t="shared" si="2"/>
        <v>0</v>
      </c>
    </row>
    <row r="6" spans="1:11" s="8" customFormat="1" x14ac:dyDescent="0.2">
      <c r="A6" s="12" t="s">
        <v>15</v>
      </c>
      <c r="B6" s="2" t="str">
        <f>VLOOKUP(A6,[4]Sheet1!$A:$B,2,FALSE)</f>
        <v>DRUMRIGHT REGIONAL HOSPITAL</v>
      </c>
      <c r="C6" s="2">
        <v>1</v>
      </c>
      <c r="D6" s="9">
        <v>210451.74587609671</v>
      </c>
      <c r="E6" s="9">
        <v>176247.06</v>
      </c>
      <c r="F6" s="10">
        <f t="shared" si="0"/>
        <v>212535.21816027007</v>
      </c>
      <c r="G6" s="23">
        <f t="shared" si="3"/>
        <v>36288</v>
      </c>
      <c r="H6" s="9">
        <v>574147.68243896984</v>
      </c>
      <c r="I6" s="9">
        <v>248631.54906020849</v>
      </c>
      <c r="J6" s="10">
        <f t="shared" si="1"/>
        <v>579831.74449511571</v>
      </c>
      <c r="K6" s="11">
        <f t="shared" si="2"/>
        <v>331200</v>
      </c>
    </row>
    <row r="7" spans="1:11" s="8" customFormat="1" x14ac:dyDescent="0.2">
      <c r="A7" s="12" t="s">
        <v>16</v>
      </c>
      <c r="B7" s="2" t="str">
        <f>VLOOKUP(A7,[4]Sheet1!$A:$B,2,FALSE)</f>
        <v>FAIRFAX COMMUNITY HOSPITAL</v>
      </c>
      <c r="C7" s="2">
        <v>1</v>
      </c>
      <c r="D7" s="9">
        <v>69449.591787848913</v>
      </c>
      <c r="E7" s="9">
        <v>27914.3</v>
      </c>
      <c r="F7" s="10">
        <f t="shared" si="0"/>
        <v>70137.142746548619</v>
      </c>
      <c r="G7" s="23">
        <f t="shared" si="3"/>
        <v>42223</v>
      </c>
      <c r="H7" s="9">
        <v>290576.87917032285</v>
      </c>
      <c r="I7" s="9">
        <v>117048.75607803863</v>
      </c>
      <c r="J7" s="10">
        <f t="shared" si="1"/>
        <v>293453.59027410904</v>
      </c>
      <c r="K7" s="11">
        <f t="shared" si="2"/>
        <v>176405</v>
      </c>
    </row>
    <row r="8" spans="1:11" s="8" customFormat="1" x14ac:dyDescent="0.2">
      <c r="A8" s="12" t="s">
        <v>17</v>
      </c>
      <c r="B8" s="2" t="str">
        <f>VLOOKUP(A8,[4]Sheet1!$A:$B,2,FALSE)</f>
        <v>HASKELL COUNTY COMMUNITY HOSPITAL</v>
      </c>
      <c r="C8" s="2">
        <v>1</v>
      </c>
      <c r="D8" s="9">
        <v>24421.837395316921</v>
      </c>
      <c r="E8" s="9">
        <v>33100.449999999997</v>
      </c>
      <c r="F8" s="10">
        <f t="shared" si="0"/>
        <v>24663.613585530558</v>
      </c>
      <c r="G8" s="23">
        <f t="shared" si="3"/>
        <v>0</v>
      </c>
      <c r="H8" s="9">
        <v>601685.80030584673</v>
      </c>
      <c r="I8" s="9">
        <v>374244.99101211614</v>
      </c>
      <c r="J8" s="10">
        <f t="shared" si="1"/>
        <v>607642.48972887464</v>
      </c>
      <c r="K8" s="11">
        <f t="shared" si="2"/>
        <v>233397</v>
      </c>
    </row>
    <row r="9" spans="1:11" s="8" customFormat="1" x14ac:dyDescent="0.2">
      <c r="A9" s="12" t="s">
        <v>18</v>
      </c>
      <c r="B9" s="2" t="str">
        <f>VLOOKUP(A9,[4]Sheet1!$A:$B,2,FALSE)</f>
        <v>JANE PHILLIPS NOWATA</v>
      </c>
      <c r="C9" s="2">
        <v>1</v>
      </c>
      <c r="D9" s="9">
        <v>11984.912307973962</v>
      </c>
      <c r="E9" s="9">
        <v>8677.58</v>
      </c>
      <c r="F9" s="10">
        <f t="shared" si="0"/>
        <v>12103.562939822905</v>
      </c>
      <c r="G9" s="23">
        <f t="shared" si="3"/>
        <v>3426</v>
      </c>
      <c r="H9" s="9">
        <v>813447.0387596559</v>
      </c>
      <c r="I9" s="9">
        <v>186633.38576444244</v>
      </c>
      <c r="J9" s="10">
        <f t="shared" si="1"/>
        <v>821500.16444337647</v>
      </c>
      <c r="K9" s="11">
        <f t="shared" si="2"/>
        <v>634867</v>
      </c>
    </row>
    <row r="10" spans="1:11" s="8" customFormat="1" x14ac:dyDescent="0.2">
      <c r="A10" s="12" t="s">
        <v>19</v>
      </c>
      <c r="B10" s="2" t="str">
        <f>VLOOKUP(A10,[4]Sheet1!$A:$B,2,FALSE)</f>
        <v>MARY HURLEY HOSPITAL</v>
      </c>
      <c r="C10" s="2">
        <v>1</v>
      </c>
      <c r="D10" s="9">
        <v>46165.202240988649</v>
      </c>
      <c r="E10" s="9">
        <v>48335.3</v>
      </c>
      <c r="F10" s="10">
        <f t="shared" si="0"/>
        <v>46622.237743174439</v>
      </c>
      <c r="G10" s="23">
        <f t="shared" si="3"/>
        <v>0</v>
      </c>
      <c r="H10" s="9">
        <v>164574.56225576944</v>
      </c>
      <c r="I10" s="9">
        <v>157067.28103105951</v>
      </c>
      <c r="J10" s="10">
        <f t="shared" si="1"/>
        <v>166203.85042210156</v>
      </c>
      <c r="K10" s="11">
        <f t="shared" si="2"/>
        <v>9137</v>
      </c>
    </row>
    <row r="11" spans="1:11" s="8" customFormat="1" x14ac:dyDescent="0.2">
      <c r="A11" s="12" t="s">
        <v>20</v>
      </c>
      <c r="B11" s="2" t="str">
        <f>VLOOKUP(A11,[4]Sheet1!$A:$B,2,FALSE)</f>
        <v>MCCURTAIN MEMORIAL HOSPITAL</v>
      </c>
      <c r="C11" s="2">
        <v>1</v>
      </c>
      <c r="D11" s="9">
        <v>2442476.6697665467</v>
      </c>
      <c r="E11" s="9">
        <v>1032307.27</v>
      </c>
      <c r="F11" s="10">
        <f t="shared" si="0"/>
        <v>2466657.1887972355</v>
      </c>
      <c r="G11" s="23">
        <f t="shared" si="3"/>
        <v>1434350</v>
      </c>
      <c r="H11" s="9">
        <v>4314305.7670168774</v>
      </c>
      <c r="I11" s="9">
        <v>1366999.0681630876</v>
      </c>
      <c r="J11" s="10">
        <f t="shared" si="1"/>
        <v>4357017.3941103444</v>
      </c>
      <c r="K11" s="11">
        <f t="shared" si="2"/>
        <v>2990018</v>
      </c>
    </row>
    <row r="12" spans="1:11" s="8" customFormat="1" x14ac:dyDescent="0.2">
      <c r="A12" s="12" t="s">
        <v>21</v>
      </c>
      <c r="B12" s="2" t="str">
        <f>VLOOKUP(A12,[4]Sheet1!$A:$B,2,FALSE)</f>
        <v>MERCY HOSPITAL HEALDTON INC</v>
      </c>
      <c r="C12" s="2">
        <v>1</v>
      </c>
      <c r="D12" s="9">
        <v>70037.271382252846</v>
      </c>
      <c r="E12" s="9">
        <v>48217.91</v>
      </c>
      <c r="F12" s="10">
        <f t="shared" si="0"/>
        <v>70730.640368937151</v>
      </c>
      <c r="G12" s="23">
        <f t="shared" si="3"/>
        <v>22513</v>
      </c>
      <c r="H12" s="9">
        <v>654168.44765919726</v>
      </c>
      <c r="I12" s="9">
        <v>301306.76173824811</v>
      </c>
      <c r="J12" s="10">
        <f t="shared" si="1"/>
        <v>660644.71529102337</v>
      </c>
      <c r="K12" s="11">
        <f t="shared" si="2"/>
        <v>359338</v>
      </c>
    </row>
    <row r="13" spans="1:11" s="8" customFormat="1" x14ac:dyDescent="0.2">
      <c r="A13" s="12" t="s">
        <v>22</v>
      </c>
      <c r="B13" s="2" t="str">
        <f>VLOOKUP(A13,[4]Sheet1!$A:$B,2,FALSE)</f>
        <v>MERCY HOSPITAL KINGFISHER, INC</v>
      </c>
      <c r="C13" s="2">
        <v>1</v>
      </c>
      <c r="D13" s="9">
        <v>70754.752763978016</v>
      </c>
      <c r="E13" s="9">
        <v>38996.879999999997</v>
      </c>
      <c r="F13" s="10">
        <f t="shared" si="0"/>
        <v>71455.224816341404</v>
      </c>
      <c r="G13" s="23">
        <f t="shared" si="3"/>
        <v>32458</v>
      </c>
      <c r="H13" s="9">
        <v>627307.99151629768</v>
      </c>
      <c r="I13" s="9">
        <v>298761.76369918697</v>
      </c>
      <c r="J13" s="10">
        <f t="shared" si="1"/>
        <v>633518.34063230909</v>
      </c>
      <c r="K13" s="11">
        <f t="shared" si="2"/>
        <v>334757</v>
      </c>
    </row>
    <row r="14" spans="1:11" s="8" customFormat="1" x14ac:dyDescent="0.2">
      <c r="A14" s="12" t="s">
        <v>23</v>
      </c>
      <c r="B14" s="2" t="str">
        <f>VLOOKUP(A14,[4]Sheet1!$A:$B,2,FALSE)</f>
        <v>MERCY HOSPITAL LOGAN COUNTY</v>
      </c>
      <c r="C14" s="2">
        <v>1</v>
      </c>
      <c r="D14" s="9">
        <v>273342.85203295393</v>
      </c>
      <c r="E14" s="9">
        <v>254050.34</v>
      </c>
      <c r="F14" s="10">
        <f t="shared" si="0"/>
        <v>276048.94626808021</v>
      </c>
      <c r="G14" s="23">
        <f t="shared" si="3"/>
        <v>21999</v>
      </c>
      <c r="H14" s="9">
        <v>1408806.0975317371</v>
      </c>
      <c r="I14" s="9">
        <v>680566.50634217821</v>
      </c>
      <c r="J14" s="10">
        <f t="shared" si="1"/>
        <v>1422753.2778973014</v>
      </c>
      <c r="K14" s="11">
        <f t="shared" si="2"/>
        <v>742187</v>
      </c>
    </row>
    <row r="15" spans="1:11" s="8" customFormat="1" x14ac:dyDescent="0.2">
      <c r="A15" s="12" t="s">
        <v>24</v>
      </c>
      <c r="B15" s="2" t="str">
        <f>VLOOKUP(A15,[4]Sheet1!$A:$B,2,FALSE)</f>
        <v>MERCY HOSPITAL TISHOMINGO</v>
      </c>
      <c r="C15" s="2">
        <v>1</v>
      </c>
      <c r="D15" s="9">
        <v>243647.66345443646</v>
      </c>
      <c r="E15" s="9">
        <v>195524.58</v>
      </c>
      <c r="F15" s="10">
        <f t="shared" si="0"/>
        <v>246059.7753226354</v>
      </c>
      <c r="G15" s="23">
        <f t="shared" si="3"/>
        <v>50535</v>
      </c>
      <c r="H15" s="9">
        <v>1061210.4646252354</v>
      </c>
      <c r="I15" s="9">
        <v>478876.22</v>
      </c>
      <c r="J15" s="10">
        <f t="shared" si="1"/>
        <v>1071716.4482250253</v>
      </c>
      <c r="K15" s="11">
        <f t="shared" si="2"/>
        <v>592840</v>
      </c>
    </row>
    <row r="16" spans="1:11" s="8" customFormat="1" x14ac:dyDescent="0.2">
      <c r="A16" s="13" t="s">
        <v>25</v>
      </c>
      <c r="B16" s="2" t="str">
        <f>VLOOKUP(A16,[4]Sheet1!$A:$B,2,FALSE)</f>
        <v>MERCY HOSPITAL WATONGA INC</v>
      </c>
      <c r="C16" s="2">
        <v>1</v>
      </c>
      <c r="D16" s="9">
        <v>146742.576725669</v>
      </c>
      <c r="E16" s="9">
        <v>80591.75</v>
      </c>
      <c r="F16" s="10">
        <f t="shared" si="0"/>
        <v>148195.32823525314</v>
      </c>
      <c r="G16" s="23">
        <f t="shared" si="3"/>
        <v>67604</v>
      </c>
      <c r="H16" s="9">
        <v>634515.06790039153</v>
      </c>
      <c r="I16" s="9">
        <v>334762.78915224853</v>
      </c>
      <c r="J16" s="10">
        <f t="shared" si="1"/>
        <v>640796.76707260543</v>
      </c>
      <c r="K16" s="11">
        <f t="shared" si="2"/>
        <v>306034</v>
      </c>
    </row>
    <row r="17" spans="1:11" s="8" customFormat="1" x14ac:dyDescent="0.2">
      <c r="A17" s="12" t="s">
        <v>26</v>
      </c>
      <c r="B17" s="2" t="str">
        <f>VLOOKUP(A17,[4]Sheet1!$A:$B,2,FALSE)</f>
        <v>NEWMAN MEMORIAL HSP</v>
      </c>
      <c r="C17" s="2">
        <v>1</v>
      </c>
      <c r="D17" s="9">
        <v>146991.68037417551</v>
      </c>
      <c r="E17" s="9">
        <v>54148.65</v>
      </c>
      <c r="F17" s="10">
        <f t="shared" si="0"/>
        <v>148446.89800987986</v>
      </c>
      <c r="G17" s="23">
        <f t="shared" si="3"/>
        <v>94298</v>
      </c>
      <c r="H17" s="9">
        <v>102241.39474703422</v>
      </c>
      <c r="I17" s="9">
        <v>47000.893603371253</v>
      </c>
      <c r="J17" s="10">
        <f t="shared" si="1"/>
        <v>103253.58455502987</v>
      </c>
      <c r="K17" s="11">
        <f t="shared" si="2"/>
        <v>56253</v>
      </c>
    </row>
    <row r="18" spans="1:11" s="8" customFormat="1" x14ac:dyDescent="0.2">
      <c r="A18" s="15" t="s">
        <v>27</v>
      </c>
      <c r="B18" s="2" t="str">
        <f>VLOOKUP(A18,[4]Sheet1!$A:$B,2,FALSE)</f>
        <v>PRAGUE COMMUNITY HOSPITAL</v>
      </c>
      <c r="C18" s="2">
        <v>1</v>
      </c>
      <c r="D18" s="9">
        <v>36546.030766578682</v>
      </c>
      <c r="E18" s="9">
        <v>17779.62</v>
      </c>
      <c r="F18" s="10">
        <f t="shared" si="0"/>
        <v>36907.836471167815</v>
      </c>
      <c r="G18" s="23">
        <f t="shared" si="3"/>
        <v>19128</v>
      </c>
      <c r="H18" s="9">
        <v>524954.35789376753</v>
      </c>
      <c r="I18" s="9">
        <v>210638.61104069982</v>
      </c>
      <c r="J18" s="10">
        <f t="shared" si="1"/>
        <v>530151.40603691584</v>
      </c>
      <c r="K18" s="11">
        <f t="shared" si="2"/>
        <v>319513</v>
      </c>
    </row>
    <row r="19" spans="1:11" s="8" customFormat="1" x14ac:dyDescent="0.2">
      <c r="A19" s="12" t="s">
        <v>28</v>
      </c>
      <c r="B19" s="2" t="str">
        <f>VLOOKUP(A19,[4]Sheet1!$A:$B,2,FALSE)</f>
        <v>MANGUM REGIONAL MEDICAL CENTER</v>
      </c>
      <c r="C19" s="2">
        <v>1</v>
      </c>
      <c r="D19" s="9">
        <v>92723.788782083895</v>
      </c>
      <c r="E19" s="9">
        <v>58888.76</v>
      </c>
      <c r="F19" s="10">
        <f t="shared" si="0"/>
        <v>93641.754291026533</v>
      </c>
      <c r="G19" s="23">
        <f t="shared" si="3"/>
        <v>34753</v>
      </c>
      <c r="H19" s="9">
        <v>459244.67607042781</v>
      </c>
      <c r="I19" s="9">
        <v>139185.9</v>
      </c>
      <c r="J19" s="10">
        <f t="shared" si="1"/>
        <v>463791.19836352504</v>
      </c>
      <c r="K19" s="11">
        <f t="shared" si="2"/>
        <v>324605</v>
      </c>
    </row>
    <row r="20" spans="1:11" s="8" customFormat="1" x14ac:dyDescent="0.2">
      <c r="A20" s="12" t="s">
        <v>29</v>
      </c>
      <c r="B20" s="2" t="str">
        <f>VLOOKUP(A20,[4]Sheet1!$A:$B,2,FALSE)</f>
        <v>ST JOHN SAPULPA INC</v>
      </c>
      <c r="C20" s="2">
        <v>1</v>
      </c>
      <c r="D20" s="9">
        <v>160730.08973633227</v>
      </c>
      <c r="E20" s="9">
        <v>89349.440000000002</v>
      </c>
      <c r="F20" s="10">
        <f t="shared" si="0"/>
        <v>162321.31762472197</v>
      </c>
      <c r="G20" s="23">
        <f t="shared" si="3"/>
        <v>72972</v>
      </c>
      <c r="H20" s="9">
        <v>2612544.5672367071</v>
      </c>
      <c r="I20" s="9">
        <v>1681610.4761161194</v>
      </c>
      <c r="J20" s="10">
        <f t="shared" si="1"/>
        <v>2638408.7584523507</v>
      </c>
      <c r="K20" s="11">
        <f t="shared" si="2"/>
        <v>956798</v>
      </c>
    </row>
    <row r="21" spans="1:11" s="8" customFormat="1" x14ac:dyDescent="0.2">
      <c r="A21" s="12" t="s">
        <v>30</v>
      </c>
      <c r="B21" s="2" t="str">
        <f>VLOOKUP(A21,[4]Sheet1!$A:$B,2,FALSE)</f>
        <v>STROUD REGIONAL MEDICAL CENTER</v>
      </c>
      <c r="C21" s="2">
        <v>1</v>
      </c>
      <c r="D21" s="9">
        <v>127386.13041209012</v>
      </c>
      <c r="E21" s="9">
        <v>37171.89</v>
      </c>
      <c r="F21" s="10">
        <f t="shared" si="0"/>
        <v>128647.25310316982</v>
      </c>
      <c r="G21" s="23">
        <f t="shared" si="3"/>
        <v>91475</v>
      </c>
      <c r="H21" s="9">
        <v>1488489.2072453224</v>
      </c>
      <c r="I21" s="9">
        <v>225802.58330053624</v>
      </c>
      <c r="J21" s="10">
        <f t="shared" si="1"/>
        <v>1503225.2503970512</v>
      </c>
      <c r="K21" s="11">
        <f t="shared" si="2"/>
        <v>1277423</v>
      </c>
    </row>
    <row r="22" spans="1:11" s="8" customFormat="1" x14ac:dyDescent="0.2">
      <c r="A22" s="12" t="s">
        <v>31</v>
      </c>
      <c r="B22" s="2" t="str">
        <f>VLOOKUP(A22,[4]Sheet1!$A:$B,2,FALSE)</f>
        <v>THE PHYSICIANS HOSPITAL IN ANADARKO</v>
      </c>
      <c r="C22" s="2">
        <v>1</v>
      </c>
      <c r="D22" s="9">
        <v>628851.52533120592</v>
      </c>
      <c r="E22" s="9">
        <v>231827.35</v>
      </c>
      <c r="F22" s="10">
        <f t="shared" si="0"/>
        <v>635077.15543198492</v>
      </c>
      <c r="G22" s="23">
        <f t="shared" si="3"/>
        <v>403250</v>
      </c>
      <c r="H22" s="9">
        <v>3297846.8601544574</v>
      </c>
      <c r="I22" s="9">
        <v>530072.22049306775</v>
      </c>
      <c r="J22" s="10">
        <f t="shared" si="1"/>
        <v>3330495.5440699868</v>
      </c>
      <c r="K22" s="11">
        <f t="shared" si="2"/>
        <v>2800423</v>
      </c>
    </row>
    <row r="23" spans="1:11" s="8" customFormat="1" x14ac:dyDescent="0.2">
      <c r="A23" s="12" t="s">
        <v>32</v>
      </c>
      <c r="B23" s="2" t="str">
        <f>VLOOKUP(A23,[4]Sheet1!$A:$B,2,FALSE)</f>
        <v>ARBUCKLE MEM HSP</v>
      </c>
      <c r="C23" s="2">
        <v>2</v>
      </c>
      <c r="D23" s="9">
        <v>145772.17683273301</v>
      </c>
      <c r="E23" s="9">
        <v>92722.92</v>
      </c>
      <c r="F23" s="10">
        <f t="shared" si="0"/>
        <v>147215.32138337707</v>
      </c>
      <c r="G23" s="23">
        <f t="shared" si="3"/>
        <v>54492</v>
      </c>
      <c r="H23" s="9">
        <v>488081.48005947476</v>
      </c>
      <c r="I23" s="9">
        <v>307044.97867363866</v>
      </c>
      <c r="J23" s="10">
        <f t="shared" si="1"/>
        <v>492913.48671206355</v>
      </c>
      <c r="K23" s="11">
        <f t="shared" si="2"/>
        <v>185869</v>
      </c>
    </row>
    <row r="24" spans="1:11" s="8" customFormat="1" x14ac:dyDescent="0.2">
      <c r="A24" s="12" t="s">
        <v>33</v>
      </c>
      <c r="B24" s="2" t="str">
        <f>VLOOKUP(A24,[4]Sheet1!$A:$B,2,FALSE)</f>
        <v>ATOKA MEMORIAL HOSPITAL</v>
      </c>
      <c r="C24" s="2">
        <v>2</v>
      </c>
      <c r="D24" s="9">
        <v>228651.97102863342</v>
      </c>
      <c r="E24" s="9">
        <v>156388.22</v>
      </c>
      <c r="F24" s="10">
        <f t="shared" si="0"/>
        <v>230915.6255418169</v>
      </c>
      <c r="G24" s="23">
        <f t="shared" si="3"/>
        <v>74527</v>
      </c>
      <c r="H24" s="9">
        <v>676760.61717863288</v>
      </c>
      <c r="I24" s="9">
        <v>245392.9</v>
      </c>
      <c r="J24" s="10">
        <f t="shared" si="1"/>
        <v>683460.5472887014</v>
      </c>
      <c r="K24" s="11">
        <f t="shared" si="2"/>
        <v>438068</v>
      </c>
    </row>
    <row r="25" spans="1:11" s="8" customFormat="1" x14ac:dyDescent="0.2">
      <c r="A25" s="12" t="s">
        <v>34</v>
      </c>
      <c r="B25" s="2" t="str">
        <f>VLOOKUP(A25,[4]Sheet1!$A:$B,2,FALSE)</f>
        <v>BEAVER COUNTY MEMORIAL HOSPITAL</v>
      </c>
      <c r="C25" s="2">
        <v>2</v>
      </c>
      <c r="D25" s="9">
        <v>5831.8288375101911</v>
      </c>
      <c r="E25" s="9">
        <v>3615.54</v>
      </c>
      <c r="F25" s="10">
        <f t="shared" si="0"/>
        <v>5889.5639430015417</v>
      </c>
      <c r="G25" s="23">
        <f t="shared" si="3"/>
        <v>2274</v>
      </c>
      <c r="H25" s="9">
        <v>104553.45588959617</v>
      </c>
      <c r="I25" s="9">
        <v>31059.590640431532</v>
      </c>
      <c r="J25" s="10">
        <f t="shared" si="1"/>
        <v>105588.53510290317</v>
      </c>
      <c r="K25" s="11">
        <f t="shared" si="2"/>
        <v>74529</v>
      </c>
    </row>
    <row r="26" spans="1:11" s="8" customFormat="1" x14ac:dyDescent="0.2">
      <c r="A26" s="12" t="s">
        <v>35</v>
      </c>
      <c r="B26" s="2" t="str">
        <f>VLOOKUP(A26,[4]Sheet1!$A:$B,2,FALSE)</f>
        <v>CIMARRON MEMORIAL HOSPITAL</v>
      </c>
      <c r="C26" s="2">
        <v>2</v>
      </c>
      <c r="D26" s="9">
        <v>61306.901533683369</v>
      </c>
      <c r="E26" s="9">
        <v>35622.9</v>
      </c>
      <c r="F26" s="10">
        <f t="shared" si="0"/>
        <v>61913.839858866835</v>
      </c>
      <c r="G26" s="23">
        <f t="shared" si="3"/>
        <v>26291</v>
      </c>
      <c r="H26" s="9">
        <v>95757.771476682014</v>
      </c>
      <c r="I26" s="9">
        <v>30086.612121851485</v>
      </c>
      <c r="J26" s="10">
        <f t="shared" si="1"/>
        <v>96705.773414301162</v>
      </c>
      <c r="K26" s="11">
        <f t="shared" si="2"/>
        <v>66619</v>
      </c>
    </row>
    <row r="27" spans="1:11" s="8" customFormat="1" x14ac:dyDescent="0.2">
      <c r="A27" s="12" t="s">
        <v>36</v>
      </c>
      <c r="B27" s="2" t="str">
        <f>VLOOKUP(A27,[4]Sheet1!$A:$B,2,FALSE)</f>
        <v>CLEVELAND AREA HOSPITAL</v>
      </c>
      <c r="C27" s="2">
        <v>2</v>
      </c>
      <c r="D27" s="9">
        <v>36313.176474780761</v>
      </c>
      <c r="E27" s="9">
        <v>11302.81</v>
      </c>
      <c r="F27" s="10">
        <f t="shared" si="0"/>
        <v>36672.676921881088</v>
      </c>
      <c r="G27" s="23">
        <f t="shared" si="3"/>
        <v>25370</v>
      </c>
      <c r="H27" s="9">
        <v>1177082.8767035047</v>
      </c>
      <c r="I27" s="9">
        <v>537341.96501944296</v>
      </c>
      <c r="J27" s="10">
        <f t="shared" si="1"/>
        <v>1188735.9971828694</v>
      </c>
      <c r="K27" s="11">
        <f t="shared" si="2"/>
        <v>651394</v>
      </c>
    </row>
    <row r="28" spans="1:11" s="8" customFormat="1" x14ac:dyDescent="0.2">
      <c r="A28" s="12" t="s">
        <v>37</v>
      </c>
      <c r="B28" s="2" t="str">
        <f>VLOOKUP(A28,[4]Sheet1!$A:$B,2,FALSE)</f>
        <v>CORDELL MEMORIAL HOSPITAL</v>
      </c>
      <c r="C28" s="2">
        <v>2</v>
      </c>
      <c r="D28" s="9">
        <v>69371.242500630644</v>
      </c>
      <c r="E28" s="9">
        <v>29294.949999999997</v>
      </c>
      <c r="F28" s="10">
        <f t="shared" si="0"/>
        <v>70058.017801386886</v>
      </c>
      <c r="G28" s="23">
        <f t="shared" si="3"/>
        <v>40763</v>
      </c>
      <c r="H28" s="9">
        <v>230590.70562776591</v>
      </c>
      <c r="I28" s="9">
        <v>86802.786484272598</v>
      </c>
      <c r="J28" s="10">
        <f t="shared" si="1"/>
        <v>232873.55361348079</v>
      </c>
      <c r="K28" s="11">
        <f t="shared" si="2"/>
        <v>146071</v>
      </c>
    </row>
    <row r="29" spans="1:11" s="8" customFormat="1" x14ac:dyDescent="0.2">
      <c r="A29" s="12" t="s">
        <v>38</v>
      </c>
      <c r="B29" s="2" t="str">
        <f>VLOOKUP(A29,[4]Sheet1!$A:$B,2,FALSE)</f>
        <v>DUNCAN REGIONAL HOSPITAL INC</v>
      </c>
      <c r="C29" s="2">
        <v>2</v>
      </c>
      <c r="D29" s="9">
        <v>90690.431850805049</v>
      </c>
      <c r="E29" s="9">
        <v>15539.8</v>
      </c>
      <c r="F29" s="10">
        <f t="shared" si="0"/>
        <v>91588.267126128019</v>
      </c>
      <c r="G29" s="23">
        <f t="shared" si="3"/>
        <v>76048</v>
      </c>
      <c r="H29" s="9">
        <v>786423.34820971452</v>
      </c>
      <c r="I29" s="9">
        <v>135988.96965125986</v>
      </c>
      <c r="J29" s="10">
        <f t="shared" si="1"/>
        <v>794208.93935699074</v>
      </c>
      <c r="K29" s="11">
        <f t="shared" si="2"/>
        <v>658220</v>
      </c>
    </row>
    <row r="30" spans="1:11" s="8" customFormat="1" x14ac:dyDescent="0.2">
      <c r="A30" s="12" t="s">
        <v>39</v>
      </c>
      <c r="B30" s="2" t="str">
        <f>VLOOKUP(A30,[4]Sheet1!$A:$B,2,FALSE)</f>
        <v>EASTERN OKLAHOMA MEDICAL CENTER</v>
      </c>
      <c r="C30" s="16">
        <v>2</v>
      </c>
      <c r="D30" s="9">
        <v>2502037.7017023773</v>
      </c>
      <c r="E30" s="9">
        <v>938373.6</v>
      </c>
      <c r="F30" s="10">
        <f t="shared" si="0"/>
        <v>2526807.8749492308</v>
      </c>
      <c r="G30" s="23">
        <f t="shared" si="3"/>
        <v>1588434</v>
      </c>
      <c r="H30" s="9">
        <v>2258827.1268872414</v>
      </c>
      <c r="I30" s="9">
        <v>1334773.1019326421</v>
      </c>
      <c r="J30" s="10">
        <f t="shared" si="1"/>
        <v>2281189.5154434252</v>
      </c>
      <c r="K30" s="11">
        <f t="shared" si="2"/>
        <v>946416</v>
      </c>
    </row>
    <row r="31" spans="1:11" s="8" customFormat="1" x14ac:dyDescent="0.2">
      <c r="A31" s="12" t="s">
        <v>40</v>
      </c>
      <c r="B31" s="2" t="str">
        <f>VLOOKUP(A31,[4]Sheet1!$A:$B,2,FALSE)</f>
        <v>FAIRVIEW HSP</v>
      </c>
      <c r="C31" s="2">
        <v>2</v>
      </c>
      <c r="D31" s="9">
        <v>18719.535714144593</v>
      </c>
      <c r="E31" s="9">
        <v>5894.64</v>
      </c>
      <c r="F31" s="10">
        <f t="shared" si="0"/>
        <v>18904.859117714626</v>
      </c>
      <c r="G31" s="23">
        <f t="shared" si="3"/>
        <v>13010</v>
      </c>
      <c r="H31" s="9">
        <v>234705.82294567476</v>
      </c>
      <c r="I31" s="9">
        <v>86048.100903050959</v>
      </c>
      <c r="J31" s="10">
        <f t="shared" si="1"/>
        <v>237029.41059283694</v>
      </c>
      <c r="K31" s="11">
        <f t="shared" si="2"/>
        <v>150981</v>
      </c>
    </row>
    <row r="32" spans="1:11" s="8" customFormat="1" x14ac:dyDescent="0.2">
      <c r="A32" s="12" t="s">
        <v>41</v>
      </c>
      <c r="B32" s="2" t="str">
        <f>VLOOKUP(A32,[4]Sheet1!$A:$B,2,FALSE)</f>
        <v>HARMON MEM HSP</v>
      </c>
      <c r="C32" s="2">
        <v>2</v>
      </c>
      <c r="D32" s="9">
        <v>415488.87295920047</v>
      </c>
      <c r="E32" s="9">
        <v>164888.01999999999</v>
      </c>
      <c r="F32" s="10">
        <f t="shared" si="0"/>
        <v>419602.21280149656</v>
      </c>
      <c r="G32" s="23">
        <f t="shared" si="3"/>
        <v>254714</v>
      </c>
      <c r="H32" s="9">
        <v>549379.52056230162</v>
      </c>
      <c r="I32" s="9">
        <v>165483.03364017489</v>
      </c>
      <c r="J32" s="10">
        <f t="shared" si="1"/>
        <v>554818.37781586847</v>
      </c>
      <c r="K32" s="11">
        <f t="shared" si="2"/>
        <v>389335</v>
      </c>
    </row>
    <row r="33" spans="1:11" s="8" customFormat="1" x14ac:dyDescent="0.2">
      <c r="A33" s="15" t="s">
        <v>42</v>
      </c>
      <c r="B33" s="2" t="str">
        <f>VLOOKUP(A33,[4]Sheet1!$A:$B,2,FALSE)</f>
        <v>HARPER CO COM HSP</v>
      </c>
      <c r="C33" s="2">
        <v>2</v>
      </c>
      <c r="D33" s="9">
        <v>49723.297548931318</v>
      </c>
      <c r="E33" s="9">
        <v>38913.129999999997</v>
      </c>
      <c r="F33" s="10">
        <f t="shared" si="0"/>
        <v>50215.55819466574</v>
      </c>
      <c r="G33" s="23">
        <f t="shared" si="3"/>
        <v>11302</v>
      </c>
      <c r="H33" s="9">
        <v>59277.473616094983</v>
      </c>
      <c r="I33" s="9">
        <v>29692.625995349932</v>
      </c>
      <c r="J33" s="10">
        <f t="shared" si="1"/>
        <v>59864.320604894325</v>
      </c>
      <c r="K33" s="11">
        <f t="shared" si="2"/>
        <v>30172</v>
      </c>
    </row>
    <row r="34" spans="1:11" s="8" customFormat="1" x14ac:dyDescent="0.2">
      <c r="A34" s="17" t="s">
        <v>43</v>
      </c>
      <c r="B34" s="2" t="str">
        <f>VLOOKUP(A34,[4]Sheet1!$A:$B,2,FALSE)</f>
        <v>HOLDENVILLE GENERAL HOSPITAL</v>
      </c>
      <c r="C34" s="2">
        <v>2</v>
      </c>
      <c r="D34" s="9">
        <v>138562.64494304484</v>
      </c>
      <c r="E34" s="9">
        <v>91039.29</v>
      </c>
      <c r="F34" s="10">
        <f t="shared" si="0"/>
        <v>139934.41512798099</v>
      </c>
      <c r="G34" s="23">
        <f t="shared" si="3"/>
        <v>48895</v>
      </c>
      <c r="H34" s="9">
        <v>1175039.8315200985</v>
      </c>
      <c r="I34" s="9">
        <v>471394.20339980058</v>
      </c>
      <c r="J34" s="10">
        <f t="shared" si="1"/>
        <v>1186672.7258521474</v>
      </c>
      <c r="K34" s="11">
        <f t="shared" si="2"/>
        <v>715279</v>
      </c>
    </row>
    <row r="35" spans="1:11" s="8" customFormat="1" x14ac:dyDescent="0.2">
      <c r="A35" s="12" t="s">
        <v>44</v>
      </c>
      <c r="B35" s="2" t="str">
        <f>VLOOKUP(A35,[4]Sheet1!$A:$B,2,FALSE)</f>
        <v>MEMORIAL HOSPITAL OF TEXAS COUNTY</v>
      </c>
      <c r="C35" s="2">
        <v>2</v>
      </c>
      <c r="D35" s="9">
        <v>279145.05129319738</v>
      </c>
      <c r="E35" s="9">
        <v>204883.51000000007</v>
      </c>
      <c r="F35" s="10">
        <f t="shared" si="0"/>
        <v>281908.58730100002</v>
      </c>
      <c r="G35" s="23">
        <f t="shared" si="3"/>
        <v>77025</v>
      </c>
      <c r="H35" s="9">
        <v>695926.74251582997</v>
      </c>
      <c r="I35" s="9">
        <v>424479.39053173619</v>
      </c>
      <c r="J35" s="10">
        <f t="shared" si="1"/>
        <v>702816.41726673674</v>
      </c>
      <c r="K35" s="11">
        <f t="shared" si="2"/>
        <v>278337</v>
      </c>
    </row>
    <row r="36" spans="1:11" s="8" customFormat="1" x14ac:dyDescent="0.2">
      <c r="A36" s="12" t="s">
        <v>45</v>
      </c>
      <c r="B36" s="2" t="str">
        <f>VLOOKUP(A36,[4]Sheet1!$A:$B,2,FALSE)</f>
        <v>MERCY HEALTH LOVE COUNTY</v>
      </c>
      <c r="C36" s="2">
        <v>2</v>
      </c>
      <c r="D36" s="9">
        <v>46287.263344216342</v>
      </c>
      <c r="E36" s="9">
        <v>21934.720000000001</v>
      </c>
      <c r="F36" s="10">
        <f t="shared" si="0"/>
        <v>46745.507251324088</v>
      </c>
      <c r="G36" s="23">
        <f t="shared" si="3"/>
        <v>24811</v>
      </c>
      <c r="H36" s="9">
        <v>1023680.6829738615</v>
      </c>
      <c r="I36" s="9">
        <v>233769.80847145233</v>
      </c>
      <c r="J36" s="10">
        <f t="shared" si="1"/>
        <v>1033815.1217353027</v>
      </c>
      <c r="K36" s="11">
        <f t="shared" si="2"/>
        <v>800045</v>
      </c>
    </row>
    <row r="37" spans="1:11" s="8" customFormat="1" x14ac:dyDescent="0.2">
      <c r="A37" s="12" t="s">
        <v>46</v>
      </c>
      <c r="B37" s="2" t="str">
        <f>VLOOKUP(A37,[4]Sheet1!$A:$B,2,FALSE)</f>
        <v>OKEENE MUN HSP</v>
      </c>
      <c r="C37" s="2">
        <v>2</v>
      </c>
      <c r="D37" s="9">
        <v>102001.36513263956</v>
      </c>
      <c r="E37" s="9">
        <v>30957.69</v>
      </c>
      <c r="F37" s="10">
        <f t="shared" si="0"/>
        <v>103011.1786474527</v>
      </c>
      <c r="G37" s="23">
        <f t="shared" si="3"/>
        <v>72053</v>
      </c>
      <c r="H37" s="9">
        <v>247773.72627813934</v>
      </c>
      <c r="I37" s="9">
        <v>66536.164077308757</v>
      </c>
      <c r="J37" s="10">
        <f t="shared" si="1"/>
        <v>250226.68616829292</v>
      </c>
      <c r="K37" s="11">
        <f t="shared" si="2"/>
        <v>183691</v>
      </c>
    </row>
    <row r="38" spans="1:11" s="8" customFormat="1" x14ac:dyDescent="0.2">
      <c r="A38" s="12" t="s">
        <v>47</v>
      </c>
      <c r="B38" s="2" t="str">
        <f>VLOOKUP(A38,[4]Sheet1!$A:$B,2,FALSE)</f>
        <v>PAWHUSKA HSP INC</v>
      </c>
      <c r="C38" s="2">
        <v>2</v>
      </c>
      <c r="D38" s="9">
        <v>8894.3409377540302</v>
      </c>
      <c r="E38" s="9">
        <v>9276.09</v>
      </c>
      <c r="F38" s="10">
        <f t="shared" si="0"/>
        <v>8982.394913037795</v>
      </c>
      <c r="G38" s="23">
        <f t="shared" si="3"/>
        <v>0</v>
      </c>
      <c r="H38" s="9">
        <v>305318.65251610958</v>
      </c>
      <c r="I38" s="9">
        <v>106817.33055842985</v>
      </c>
      <c r="J38" s="10">
        <f t="shared" si="1"/>
        <v>308341.30717601907</v>
      </c>
      <c r="K38" s="11">
        <f t="shared" si="2"/>
        <v>201524</v>
      </c>
    </row>
    <row r="39" spans="1:11" s="8" customFormat="1" x14ac:dyDescent="0.2">
      <c r="A39" s="12" t="s">
        <v>48</v>
      </c>
      <c r="B39" s="2" t="str">
        <f>VLOOKUP(A39,[4]Sheet1!$A:$B,2,FALSE)</f>
        <v>ROGER MILLS MEMORIAL HOSPITAL</v>
      </c>
      <c r="C39" s="2">
        <v>2</v>
      </c>
      <c r="D39" s="9">
        <v>24495.645609889194</v>
      </c>
      <c r="E39" s="9">
        <v>6972.02</v>
      </c>
      <c r="F39" s="10">
        <f t="shared" si="0"/>
        <v>24738.152501427099</v>
      </c>
      <c r="G39" s="23">
        <f t="shared" si="3"/>
        <v>17766</v>
      </c>
      <c r="H39" s="9">
        <v>205097.40813590656</v>
      </c>
      <c r="I39" s="9">
        <v>57145.86670060984</v>
      </c>
      <c r="J39" s="10">
        <f t="shared" si="1"/>
        <v>207127.87247645203</v>
      </c>
      <c r="K39" s="11">
        <f t="shared" si="2"/>
        <v>149982</v>
      </c>
    </row>
    <row r="40" spans="1:11" s="8" customFormat="1" x14ac:dyDescent="0.2">
      <c r="A40" s="18" t="s">
        <v>49</v>
      </c>
      <c r="B40" s="2" t="str">
        <f>VLOOKUP(A40,[4]Sheet1!$A:$B,2,FALSE)</f>
        <v>SEILING MUNICIPAL HOSPITAL</v>
      </c>
      <c r="C40" s="2">
        <v>2</v>
      </c>
      <c r="D40" s="9">
        <v>53630.233738712217</v>
      </c>
      <c r="E40" s="9">
        <v>15695.56</v>
      </c>
      <c r="F40" s="10">
        <f t="shared" si="0"/>
        <v>54161.173052725469</v>
      </c>
      <c r="G40" s="23">
        <f t="shared" si="3"/>
        <v>38466</v>
      </c>
      <c r="H40" s="9">
        <v>198369.03672434631</v>
      </c>
      <c r="I40" s="9">
        <v>45087.552628607089</v>
      </c>
      <c r="J40" s="10">
        <f t="shared" si="1"/>
        <v>200332.89018791734</v>
      </c>
      <c r="K40" s="11">
        <f t="shared" si="2"/>
        <v>155245</v>
      </c>
    </row>
    <row r="41" spans="1:11" s="8" customFormat="1" x14ac:dyDescent="0.2">
      <c r="A41" s="19" t="s">
        <v>50</v>
      </c>
      <c r="B41" s="2" t="str">
        <f>VLOOKUP(A41,[4]Sheet1!$A:$B,2,FALSE)</f>
        <v>SHARE MEMORIAL HOSPITAL</v>
      </c>
      <c r="C41" s="2">
        <v>2</v>
      </c>
      <c r="D41" s="9">
        <v>51335.923903940915</v>
      </c>
      <c r="E41" s="9">
        <v>25398.850000000002</v>
      </c>
      <c r="F41" s="10">
        <f t="shared" si="0"/>
        <v>51844.149550589929</v>
      </c>
      <c r="G41" s="23">
        <f t="shared" si="3"/>
        <v>26445</v>
      </c>
      <c r="H41" s="9">
        <v>229755.30848763202</v>
      </c>
      <c r="I41" s="9">
        <v>149275.99419696073</v>
      </c>
      <c r="J41" s="10">
        <f t="shared" si="1"/>
        <v>232029.88604165957</v>
      </c>
      <c r="K41" s="11">
        <f t="shared" si="2"/>
        <v>82754</v>
      </c>
    </row>
    <row r="42" spans="1:11" s="8" customFormat="1" x14ac:dyDescent="0.2">
      <c r="A42" s="12" t="s">
        <v>51</v>
      </c>
      <c r="B42" s="2" t="str">
        <f>VLOOKUP(A42,[4]Sheet1!$A:$B,2,FALSE)</f>
        <v>WEATHERFORD HOSPITAL AUTHORITY</v>
      </c>
      <c r="C42" s="2">
        <v>2</v>
      </c>
      <c r="D42" s="9">
        <v>656517.8400506851</v>
      </c>
      <c r="E42" s="9">
        <v>443546.38</v>
      </c>
      <c r="F42" s="10">
        <f t="shared" si="0"/>
        <v>663017.36666718684</v>
      </c>
      <c r="G42" s="23">
        <f t="shared" si="3"/>
        <v>219471</v>
      </c>
      <c r="H42" s="9">
        <v>950077.00559074245</v>
      </c>
      <c r="I42" s="9">
        <v>599315.13426394388</v>
      </c>
      <c r="J42" s="10">
        <f t="shared" si="1"/>
        <v>959482.76794609078</v>
      </c>
      <c r="K42" s="11">
        <f t="shared" si="2"/>
        <v>360168</v>
      </c>
    </row>
    <row r="43" spans="1:11" ht="13.5" thickBot="1" x14ac:dyDescent="0.25">
      <c r="A43" s="14"/>
      <c r="B43" s="2"/>
      <c r="G43" s="21">
        <f>SUM(G3:G42)</f>
        <v>5842321</v>
      </c>
      <c r="K43" s="21">
        <f>SUM(K3:K42)</f>
        <v>20665525</v>
      </c>
    </row>
    <row r="44" spans="1:11" ht="13.5" thickTop="1" x14ac:dyDescent="0.2"/>
    <row r="45" spans="1:11" x14ac:dyDescent="0.2">
      <c r="G45" s="22"/>
    </row>
  </sheetData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558BAC-8CD3-4152-A56B-967AB72A3A66}"/>
</file>

<file path=customXml/itemProps2.xml><?xml version="1.0" encoding="utf-8"?>
<ds:datastoreItem xmlns:ds="http://schemas.openxmlformats.org/officeDocument/2006/customXml" ds:itemID="{CF6F0511-5C74-4951-ABE2-FD0D066CDDC9}"/>
</file>

<file path=customXml/itemProps3.xml><?xml version="1.0" encoding="utf-8"?>
<ds:datastoreItem xmlns:ds="http://schemas.openxmlformats.org/officeDocument/2006/customXml" ds:itemID="{7FB3BC2E-21D7-45C9-A3EA-A566A4328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CAH Allocation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Kambra Reddick</cp:lastModifiedBy>
  <dcterms:created xsi:type="dcterms:W3CDTF">2019-01-16T20:34:11Z</dcterms:created>
  <dcterms:modified xsi:type="dcterms:W3CDTF">2019-01-16T20:56:39Z</dcterms:modified>
</cp:coreProperties>
</file>