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2755" windowHeight="9750"/>
  </bookViews>
  <sheets>
    <sheet name="CY2018 Quarterly Payments" sheetId="3" r:id="rId1"/>
    <sheet name="Annual Calc w FFY18 FMAP" sheetId="1" r:id="rId2"/>
    <sheet name="Annual Calc w FFY19 FMAP" sheetId="2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_Tab2" localSheetId="2">#REF!</definedName>
    <definedName name="__Tab2">#REF!</definedName>
    <definedName name="_Fill" localSheetId="1" hidden="1">#REF!</definedName>
    <definedName name="_Fill" localSheetId="2" hidden="1">#REF!</definedName>
    <definedName name="_Fill" hidden="1">#REF!</definedName>
    <definedName name="_Key1" localSheetId="1" hidden="1">'[1]Hospital Facility Data'!#REF!</definedName>
    <definedName name="_Key1" localSheetId="2" hidden="1">'[1]Hospital Facility Data'!#REF!</definedName>
    <definedName name="_Key1" hidden="1">'[1]Hospital Facility Data'!#REF!</definedName>
    <definedName name="_Key2" localSheetId="1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2" hidden="1">#REF!</definedName>
    <definedName name="_Sort" hidden="1">#REF!</definedName>
    <definedName name="_Tab2" localSheetId="1">#REF!</definedName>
    <definedName name="_Tab2" localSheetId="2">#REF!</definedName>
    <definedName name="_Tab2">#REF!</definedName>
    <definedName name="A" localSheetId="1">#REF!</definedName>
    <definedName name="A" localSheetId="2">#REF!</definedName>
    <definedName name="A">#REF!</definedName>
    <definedName name="A_GME_wo_MC">[2]Hospital_Details!$A$158:$IV$158</definedName>
    <definedName name="AlphaList" localSheetId="2">#REF!</definedName>
    <definedName name="AlphaList">#REF!</definedName>
    <definedName name="B" localSheetId="1">#REF!</definedName>
    <definedName name="B" localSheetId="2">#REF!</definedName>
    <definedName name="B">#REF!</definedName>
    <definedName name="B_GME_wo_MC">[2]Hospital_Details!$A$159:$IV$159</definedName>
    <definedName name="BaseLineMatrix" localSheetId="1">{1,2;3,4}</definedName>
    <definedName name="BaseLineMatrix" localSheetId="2">{1,2;3,4}</definedName>
    <definedName name="BaseLineMatrix">{1,2;3,4}</definedName>
    <definedName name="Bx" localSheetId="2">#REF!</definedName>
    <definedName name="Bx">#REF!</definedName>
    <definedName name="CCR_OUTPUT_SHOPP3" localSheetId="2">#REF!</definedName>
    <definedName name="CCR_OUTPUT_SHOPP3">#REF!</definedName>
    <definedName name="CCR_OUTPUT_SHOPP4" localSheetId="2">#REF!</definedName>
    <definedName name="CCR_OUTPUT_SHOPP4">#REF!</definedName>
    <definedName name="Cost_Add_Back">[2]Hospital_Details!$A$138:$IV$138</definedName>
    <definedName name="Cost_Red_Fact">[2]Hospital_Details!$A$137:$IV$137</definedName>
    <definedName name="Density_per_Discharge__Facility__Top_75_PCT__0_density_removed_" localSheetId="1">#REF!</definedName>
    <definedName name="Density_per_Discharge__Facility__Top_75_PCT__0_density_removed_" localSheetId="2">#REF!</definedName>
    <definedName name="Density_per_Discharge__Facility__Top_75_PCT__0_density_removed_">#REF!</definedName>
    <definedName name="EY_11">[2]Hospital_Details!$A$169:$IV$169</definedName>
    <definedName name="EY_11A">[2]Hospital_Details!$A$168:$IV$168</definedName>
    <definedName name="EY_18">[2]Hospital_Details!$A$172:$IV$172</definedName>
    <definedName name="EY_27">[2]Hospital_Details!$A$170:$IV$170</definedName>
    <definedName name="EY_29">[2]Hospital_Details!$A$171:$IV$171</definedName>
    <definedName name="F_1041">[2]Hospital_Details!$A$211:$IV$211</definedName>
    <definedName name="F_166">[2]Hospital_Details!$A$367:$IV$367</definedName>
    <definedName name="F_1818H1">[2]Hospital_Details!$A$312:$IV$312</definedName>
    <definedName name="F_1818H2">[2]Hospital_Details!$A$314:$IV$314</definedName>
    <definedName name="F_1818H3">[2]Hospital_Details!$A$315:$IV$315</definedName>
    <definedName name="F_1819AH1">[2]Hospital_Details!$A$318:$IV$318</definedName>
    <definedName name="F_1819AH2">[2]Hospital_Details!$A$319:$IV$319</definedName>
    <definedName name="F_1819AH3">[2]Hospital_Details!$A$320:$IV$320</definedName>
    <definedName name="F_1819H1">[2]Hospital_Details!$A$313:$IV$313</definedName>
    <definedName name="F_1820">[2]Hospital_Details!$A$300:$IV$300</definedName>
    <definedName name="F_1821">[2]Hospital_Details!$A$289:$IV$289</definedName>
    <definedName name="F_1826">[2]Hospital_Details!$A$26:$IV$26</definedName>
    <definedName name="F_1827" localSheetId="1">[2]Hospital_Details!#REF!</definedName>
    <definedName name="F_1827" localSheetId="2">[2]Hospital_Details!#REF!</definedName>
    <definedName name="F_1827">[2]Hospital_Details!#REF!</definedName>
    <definedName name="F_1827x">[2]Hospital_Details!#REF!</definedName>
    <definedName name="F_1828">[2]Hospital_Details!$A$23:$IV$23</definedName>
    <definedName name="F_1833">[2]Hospital_Details!$A$22:$IV$22</definedName>
    <definedName name="F_1838">[2]Hospital_Details!$A$24:$IV$24</definedName>
    <definedName name="F_1838A">[2]Hospital_Details!$A$25:$IV$25</definedName>
    <definedName name="F_1854">[2]Hospital_Details!$A$64:$IV$64</definedName>
    <definedName name="F_1861">[2]Hospital_Details!$A$70:$IV$70</definedName>
    <definedName name="F_1861A">[2]Hospital_Details!$A$71:$IV$71</definedName>
    <definedName name="F_1875">[2]Hospital_Details!$A$65:$IV$65</definedName>
    <definedName name="F_1882">[2]Hospital_Details!$A$72:$IV$72</definedName>
    <definedName name="F_1882A">[2]Hospital_Details!$A$73:$IV$73</definedName>
    <definedName name="F_1896">[2]Hospital_Details!$A$66:$IV$66</definedName>
    <definedName name="F_1903">[2]Hospital_Details!$A$74:$IV$74</definedName>
    <definedName name="F_1903A">[2]Hospital_Details!$A$75:$IV$75</definedName>
    <definedName name="F_1912">[2]Hospital_Details!$A$61:$IV$61</definedName>
    <definedName name="F_1915">[2]Hospital_Details!$A$88:$IV$88</definedName>
    <definedName name="F_1917">[2]Hospital_Details!$A$62:$IV$62</definedName>
    <definedName name="F_1920">[2]Hospital_Details!$A$89:$IV$89</definedName>
    <definedName name="F_1922">[2]Hospital_Details!$A$63:$IV$63</definedName>
    <definedName name="F_1925">[2]Hospital_Details!$A$90:$IV$90</definedName>
    <definedName name="F_1946">[2]Hospital_Details!$A$187:$IV$187</definedName>
    <definedName name="F_1946x">[2]Hospital_Details!$A$188:$IV$188</definedName>
    <definedName name="F_1950">[2]Hospital_Details!$A$189:$IV$189</definedName>
    <definedName name="F_1950A">[2]Hospital_Details!$A$190:$IV$190</definedName>
    <definedName name="F_1962">[2]Hospital_Details!$A$204:$IV$204</definedName>
    <definedName name="F_1962x">[2]Hospital_Details!$A$205:$IV$205</definedName>
    <definedName name="F_1966">[2]Hospital_Details!$A$206:$IV$206</definedName>
    <definedName name="F_1966A">[2]Hospital_Details!$A$207:$IV$207</definedName>
    <definedName name="F_949">[2]Hospital_Details!$A$38:$IV$38</definedName>
    <definedName name="F_995">[2]Hospital_Details!$A$194:$IV$194</definedName>
    <definedName name="FORMULA_A">[2]Hospital_Details!$A$163:$IV$163</definedName>
    <definedName name="FORMULA_B">[2]Hospital_Details!$A$164:$IV$164</definedName>
    <definedName name="FORMULA_C">[2]Hospital_Details!$A$165:$IV$165</definedName>
    <definedName name="FORMULA_D">[2]Hospital_Details!$A$174:$IV$174</definedName>
    <definedName name="FORMULA_T">[2]Hospital_Details!$A$28:$IV$28</definedName>
    <definedName name="GME_COST">[2]Hospital_Details!$A$161:$IV$161</definedName>
    <definedName name="GME_GL">[2]Hospital_Details!$A$179:$IV$179</definedName>
    <definedName name="GME_MGN">[2]Hospital_Details!$A$181:$IV$181</definedName>
    <definedName name="GME_REV">[2]Hospital_Details!$A$153:$IV$153</definedName>
    <definedName name="H_109">[2]Hospital_Details!$A$220:$IV$220</definedName>
    <definedName name="H_110">[2]Hospital_Details!$A$221:$IV$221</definedName>
    <definedName name="H_111">[2]Hospital_Details!$A$222:$IV$222</definedName>
    <definedName name="H_133">[2]Hospital_Details!$A$167:$IV$167</definedName>
    <definedName name="H_134">[2]Hospital_Details!$A$175:$IV$175</definedName>
    <definedName name="H_135">[2]Hospital_Details!$A$176:$IV$176</definedName>
    <definedName name="H_136">[2]Hospital_Details!$A$155:$IV$155</definedName>
    <definedName name="H_137">[2]Hospital_Details!$A$156:$IV$156</definedName>
    <definedName name="H_170">[2]Hospital_Details!$A$247:$IV$247</definedName>
    <definedName name="H_171">[2]Hospital_Details!$A$248:$IV$248</definedName>
    <definedName name="H_172">[2]Hospital_Details!$A$249:$IV$249</definedName>
    <definedName name="H_173">[2]Hospital_Details!$A$239:$IV$239</definedName>
    <definedName name="H_174">[2]Hospital_Details!$A$240:$IV$240</definedName>
    <definedName name="H_180">[2]Hospital_Details!$A$369:$IV$369</definedName>
    <definedName name="H_183">[2]Hospital_Details!$A$118:$IV$118</definedName>
    <definedName name="H_187">[2]Hospital_Details!$A$177:$IV$177</definedName>
    <definedName name="H_190">[2]Hospital_Details!$A$241:$IV$241</definedName>
    <definedName name="H_219">[2]Hospital_Details!$A$258:$IV$258</definedName>
    <definedName name="H_236">[2]Hospital_Details!$A$328:$IV$328</definedName>
    <definedName name="H_236_A" localSheetId="1">[2]Hospital_Details!#REF!</definedName>
    <definedName name="H_236_A" localSheetId="2">[2]Hospital_Details!#REF!</definedName>
    <definedName name="H_236_A">[2]Hospital_Details!#REF!</definedName>
    <definedName name="H_237">[2]Hospital_Details!$A$242:$IV$242</definedName>
    <definedName name="H_238">[2]Hospital_Details!$A$243:$IV$243</definedName>
    <definedName name="H_33">[2]Hospital_Details!$A$134:$IV$134</definedName>
    <definedName name="H_331">[2]Hospital_Details!$A$115:$IV$115</definedName>
    <definedName name="H_332">[2]Hospital_Details!$A$123:$IV$123</definedName>
    <definedName name="H_333">[2]Hospital_Details!$A$130:$IV$130</definedName>
    <definedName name="H_336">[2]Hospital_Details!$A$67:$IV$67</definedName>
    <definedName name="H_337">[2]Hospital_Details!$A$68:$IV$68</definedName>
    <definedName name="H_338">[2]Hospital_Details!$A$69:$IV$69</definedName>
    <definedName name="H_36">[2]Hospital_Details!$A$135:$IV$135</definedName>
    <definedName name="H_47">[2]Hospital_Details!$A$226:$IV$226</definedName>
    <definedName name="H_48">[2]Hospital_Details!$A$227:$IV$227</definedName>
    <definedName name="H_51">[2]Hospital_Details!$A$111:$IV$111</definedName>
    <definedName name="H_52">[2]Hospital_Details!$A$112:$IV$112</definedName>
    <definedName name="H_53">[2]Hospital_Details!$A$113:$IV$113</definedName>
    <definedName name="H_532">[2]Hospital_Details!$A$259:$IV$259</definedName>
    <definedName name="H_553">[2]Hospital_Details!$A$116:$IV$116</definedName>
    <definedName name="H_554">[2]Hospital_Details!$A$124:$IV$124</definedName>
    <definedName name="H_555">[2]Hospital_Details!$A$131:$IV$131</definedName>
    <definedName name="H_556">[2]Hospital_Details!$A$117:$IV$117</definedName>
    <definedName name="H_557">[2]Hospital_Details!$A$125:$IV$125</definedName>
    <definedName name="H_558">[2]Hospital_Details!$A$132:$IV$132</definedName>
    <definedName name="H_559">[2]Hospital_Details!$A$76:$IV$76</definedName>
    <definedName name="H_56">[2]Hospital_Details!$A$114:$IV$114</definedName>
    <definedName name="H_560">[2]Hospital_Details!$A$79:$IV$79</definedName>
    <definedName name="H_561">[2]Hospital_Details!$A$82:$IV$82</definedName>
    <definedName name="H_562">[2]Hospital_Details!$A$85:$IV$85</definedName>
    <definedName name="H_563">[2]Hospital_Details!$A$77:$IV$77</definedName>
    <definedName name="H_564">[2]Hospital_Details!$A$80:$IV$80</definedName>
    <definedName name="H_565">[2]Hospital_Details!$A$83:$IV$83</definedName>
    <definedName name="H_566">[2]Hospital_Details!$A$86:$IV$86</definedName>
    <definedName name="H_567">[2]Hospital_Details!$A$78:$IV$78</definedName>
    <definedName name="H_568">[2]Hospital_Details!$A$81:$IV$81</definedName>
    <definedName name="H_569">[2]Hospital_Details!$A$84:$IV$84</definedName>
    <definedName name="H_57">[2]Hospital_Details!$A$119:$IV$119</definedName>
    <definedName name="H_570">[2]Hospital_Details!$A$87:$IV$87</definedName>
    <definedName name="H_58">[2]Hospital_Details!$A$120:$IV$120</definedName>
    <definedName name="H_580">[2]Hospital_Details!$A$133:$IV$133</definedName>
    <definedName name="H_581">[2]Hospital_Details!$A$157:$IV$157</definedName>
    <definedName name="H_59">[2]Hospital_Details!$A$121:$IV$121</definedName>
    <definedName name="H_60">[2]Hospital_Details!$A$122:$IV$122</definedName>
    <definedName name="H_61">[2]Hospital_Details!$A$126:$IV$126</definedName>
    <definedName name="H_62">[2]Hospital_Details!$A$127:$IV$127</definedName>
    <definedName name="H_626">[2]Hospital_Details!$A$32:$IV$32</definedName>
    <definedName name="H_627" localSheetId="1">[2]Hospital_Details!#REF!</definedName>
    <definedName name="H_627" localSheetId="2">[2]Hospital_Details!#REF!</definedName>
    <definedName name="H_627">[2]Hospital_Details!#REF!</definedName>
    <definedName name="H_628" localSheetId="1">[2]Hospital_Details!#REF!</definedName>
    <definedName name="H_628" localSheetId="2">[2]Hospital_Details!#REF!</definedName>
    <definedName name="H_628">[2]Hospital_Details!#REF!</definedName>
    <definedName name="H_63">[2]Hospital_Details!$A$128:$IV$128</definedName>
    <definedName name="H_64">[2]Hospital_Details!$A$129:$IV$129</definedName>
    <definedName name="H_65">[2]Hospital_Details!$A$39:$IV$39</definedName>
    <definedName name="H_66">[2]Hospital_Details!$A$40:$IV$40</definedName>
    <definedName name="H_67">[2]Hospital_Details!$A$41:$IV$41</definedName>
    <definedName name="H_68">[2]Hospital_Details!$A$42:$IV$42</definedName>
    <definedName name="H_805" localSheetId="1">[2]Hospital_Details!#REF!</definedName>
    <definedName name="H_805" localSheetId="2">[2]Hospital_Details!#REF!</definedName>
    <definedName name="H_805">[2]Hospital_Details!#REF!</definedName>
    <definedName name="H_806" localSheetId="1">[2]Hospital_Details!#REF!</definedName>
    <definedName name="H_806" localSheetId="2">[2]Hospital_Details!#REF!</definedName>
    <definedName name="H_806">[2]Hospital_Details!#REF!</definedName>
    <definedName name="H_83">[2]Hospital_Details!$A$368:$IV$368</definedName>
    <definedName name="H_93" localSheetId="1">[2]Hospital_Details!#REF!</definedName>
    <definedName name="H_93" localSheetId="2">[2]Hospital_Details!#REF!</definedName>
    <definedName name="H_93">[2]Hospital_Details!#REF!</definedName>
    <definedName name="HHA_COST">[2]Hospital_Details!$A$245:$IV$245</definedName>
    <definedName name="HHA_GL">[2]Hospital_Details!$A$251:$IV$251</definedName>
    <definedName name="HHA_REV">[2]Hospital_Details!$A$234:$IV$234</definedName>
    <definedName name="HospName" localSheetId="1">#REF!</definedName>
    <definedName name="HospName" localSheetId="2">#REF!</definedName>
    <definedName name="HospName">#REF!</definedName>
    <definedName name="HospNum" localSheetId="1">#REF!</definedName>
    <definedName name="HospNum" localSheetId="2">#REF!</definedName>
    <definedName name="HospNum">#REF!</definedName>
    <definedName name="HTML_CodePage" hidden="1">1252</definedName>
    <definedName name="HTML_Control" localSheetId="1" hidden="1">{"'data dictionary'!$A$1:$C$26"}</definedName>
    <definedName name="HTML_Control" localSheetId="2" hidden="1">{"'data dictionary'!$A$1:$C$26"}</definedName>
    <definedName name="HTML_Control" hidden="1">{"'data dictionary'!$A$1:$C$26"}</definedName>
    <definedName name="HTML_Description" hidden="1">""</definedName>
    <definedName name="HTML_Email" hidden="1">""</definedName>
    <definedName name="HTML_Header" hidden="1">"data dictionary"</definedName>
    <definedName name="HTML_LastUpdate" hidden="1">"09/28/2000"</definedName>
    <definedName name="HTML_LineAfter" hidden="1">FALSE</definedName>
    <definedName name="HTML_LineBefore" hidden="1">FALSE</definedName>
    <definedName name="HTML_Name" hidden="1">"HCFA Software Control"</definedName>
    <definedName name="HTML_OBDlg2" hidden="1">TRUE</definedName>
    <definedName name="HTML_OBDlg4" hidden="1">TRUE</definedName>
    <definedName name="HTML_OS" hidden="1">0</definedName>
    <definedName name="HTML_PathFile" hidden="1">"d:\Data\MyFiles\MyHTML.htm"</definedName>
    <definedName name="HTML_Title" hidden="1">"data"</definedName>
    <definedName name="IME_ADJ_32">[2]Hospital_Details!$B$302</definedName>
    <definedName name="IME_FFS">[2]Hospital_Details!$A$301:$IV$301</definedName>
    <definedName name="INLIER_SIM_MC_PMTS">[2]Hospital_Details!$A$306:$IV$306</definedName>
    <definedName name="INP_COST">[2]Hospital_Details!$A$35:$IV$35</definedName>
    <definedName name="INP_GL">[2]Hospital_Details!$A$50:$IV$50</definedName>
    <definedName name="INP_GL_NODSH">[2]Hospital_Details!$A$291:$IV$291</definedName>
    <definedName name="INP_GL_NODSH_IME2.7">[2]Hospital_Details!$A$331:$IV$331</definedName>
    <definedName name="INP_GL_NODSH_IME3.2">[2]Hospital_Details!$A$331:$IV$331</definedName>
    <definedName name="INP_REV">[2]Hospital_Details!$A$19:$IV$19</definedName>
    <definedName name="INP_REV_NODSH">[2]Hospital_Details!$A$286:$IV$286</definedName>
    <definedName name="INP_REV_NODSH_IME2.7">[2]Hospital_Details!$A$296:$IV$296</definedName>
    <definedName name="INP_REV_NODSH_IME3.2">[2]Hospital_Details!$A$296:$IV$296</definedName>
    <definedName name="IRB">[2]Hospital_Details!$C$329</definedName>
    <definedName name="MCpct_103">[2]Hospital_Details!$A$323:$IV$323</definedName>
    <definedName name="MCpct_104">[2]Hospital_Details!$A$324:$IV$324</definedName>
    <definedName name="MCpct_105">[2]Hospital_Details!$A$325:$IV$325</definedName>
    <definedName name="MyName">"Ashton"</definedName>
    <definedName name="OkDataSet" localSheetId="2">#REF!</definedName>
    <definedName name="OkDataSet">#REF!</definedName>
    <definedName name="OKLAHOMA" localSheetId="1">#REF!</definedName>
    <definedName name="OKLAHOMA" localSheetId="2">#REF!</definedName>
    <definedName name="OKLAHOMA">#REF!</definedName>
    <definedName name="OUT_COST">[2]Hospital_Details!$A$109:$IV$109</definedName>
    <definedName name="OUT_GL">[2]Hospital_Details!$A$148:$IV$148</definedName>
    <definedName name="OUT_REV">[2]Hospital_Details!$A$55:$IV$55</definedName>
    <definedName name="PaymentDataSet" localSheetId="2">#REF!</definedName>
    <definedName name="PaymentDataSet">#REF!</definedName>
    <definedName name="Print_Area_1" localSheetId="2">#REF!</definedName>
    <definedName name="Print_Area_1">#REF!</definedName>
    <definedName name="Print_Area_MI">'[3]table 2.5'!$B$4:$T$154</definedName>
    <definedName name="PUBUSE" localSheetId="1">#REF!</definedName>
    <definedName name="PUBUSE" localSheetId="2">#REF!</definedName>
    <definedName name="PUBUSE">#REF!</definedName>
    <definedName name="q_sum_ex" localSheetId="2">#REF!</definedName>
    <definedName name="q_sum_ex">#REF!</definedName>
    <definedName name="second_version" localSheetId="1" hidden="1">{"'data dictionary'!$A$1:$C$26"}</definedName>
    <definedName name="second_version" localSheetId="2" hidden="1">{"'data dictionary'!$A$1:$C$26"}</definedName>
    <definedName name="second_version" hidden="1">{"'data dictionary'!$A$1:$C$26"}</definedName>
    <definedName name="shopp_ccr_20140618" localSheetId="2">#REF!</definedName>
    <definedName name="shopp_ccr_20140618">#REF!</definedName>
    <definedName name="SIM_MC_PMTS">[2]Hospital_Details!$A$310:$IV$310</definedName>
    <definedName name="SNF_COST">[2]Hospital_Details!$A$224:$IV$224</definedName>
    <definedName name="SNF_GL">[2]Hospital_Details!$A$229:$IV$229</definedName>
    <definedName name="SNF_REV">[2]Hospital_Details!$A$218:$IV$218</definedName>
    <definedName name="SUB_I_COST">[2]Hospital_Details!$A$192:$IV$192</definedName>
    <definedName name="SUB_I_GL">[2]Hospital_Details!$A$196:$IV$196</definedName>
    <definedName name="SUB_I_REV">[2]Hospital_Details!$A$184:$IV$184</definedName>
    <definedName name="SUB_II_COST">[2]Hospital_Details!$A$209:$IV$209</definedName>
    <definedName name="SUB_II_GL">[2]Hospital_Details!$A$213:$IV$213</definedName>
    <definedName name="SUB_II_REV">[2]Hospital_Details!$A$201:$IV$201</definedName>
    <definedName name="SWING_COST">[2]Hospital_Details!$A$261:$IV$261</definedName>
    <definedName name="SWING_GL">[2]Hospital_Details!$A$281:$IV$281</definedName>
    <definedName name="SWING_MGN">[2]Hospital_Details!$A$283:$IV$283</definedName>
    <definedName name="SWING_REV">[2]Hospital_Details!$A$256:$IV$256</definedName>
    <definedName name="TABLE4J_FY07" localSheetId="1">#REF!</definedName>
    <definedName name="TABLE4J_FY07" localSheetId="2">#REF!</definedName>
    <definedName name="TABLE4J_FY07">#REF!</definedName>
    <definedName name="TaxDataSet" localSheetId="2">#REF!</definedName>
    <definedName name="TaxDataSet">#REF!</definedName>
    <definedName name="TOT_COST">[2]Hospital_Details!$A$14:$IV$14</definedName>
    <definedName name="TOT_GL">[2]Hospital_Details!$A$15:$IV$15</definedName>
    <definedName name="TOT_REV">[2]Hospital_Details!$A$13:$IV$13</definedName>
  </definedNames>
  <calcPr calcId="145621" iterateDelta="252"/>
</workbook>
</file>

<file path=xl/calcChain.xml><?xml version="1.0" encoding="utf-8"?>
<calcChain xmlns="http://schemas.openxmlformats.org/spreadsheetml/2006/main">
  <c r="V72" i="3" l="1"/>
  <c r="G72" i="3"/>
  <c r="AB71" i="3"/>
  <c r="AA71" i="3"/>
  <c r="X71" i="3"/>
  <c r="W71" i="3"/>
  <c r="Q71" i="3"/>
  <c r="P71" i="3"/>
  <c r="M71" i="3"/>
  <c r="L71" i="3"/>
  <c r="I71" i="3"/>
  <c r="H71" i="3"/>
  <c r="AB70" i="3"/>
  <c r="AA70" i="3"/>
  <c r="X70" i="3"/>
  <c r="W70" i="3"/>
  <c r="Q70" i="3"/>
  <c r="P70" i="3"/>
  <c r="M70" i="3"/>
  <c r="L70" i="3"/>
  <c r="I70" i="3"/>
  <c r="H70" i="3"/>
  <c r="AB69" i="3"/>
  <c r="AA69" i="3"/>
  <c r="X69" i="3"/>
  <c r="W69" i="3"/>
  <c r="Q69" i="3"/>
  <c r="P69" i="3"/>
  <c r="M69" i="3"/>
  <c r="L69" i="3"/>
  <c r="I69" i="3"/>
  <c r="H69" i="3"/>
  <c r="AB68" i="3"/>
  <c r="AA68" i="3"/>
  <c r="X68" i="3"/>
  <c r="W68" i="3"/>
  <c r="Q68" i="3"/>
  <c r="P68" i="3"/>
  <c r="M68" i="3"/>
  <c r="L68" i="3"/>
  <c r="I68" i="3"/>
  <c r="H68" i="3"/>
  <c r="AB67" i="3"/>
  <c r="AA67" i="3"/>
  <c r="X67" i="3"/>
  <c r="W67" i="3"/>
  <c r="Q67" i="3"/>
  <c r="P67" i="3"/>
  <c r="M67" i="3"/>
  <c r="L67" i="3"/>
  <c r="I67" i="3"/>
  <c r="H67" i="3"/>
  <c r="AB66" i="3"/>
  <c r="AA66" i="3"/>
  <c r="X66" i="3"/>
  <c r="W66" i="3"/>
  <c r="Q66" i="3"/>
  <c r="P66" i="3"/>
  <c r="M66" i="3"/>
  <c r="L66" i="3"/>
  <c r="I66" i="3"/>
  <c r="H66" i="3"/>
  <c r="AB65" i="3"/>
  <c r="AA65" i="3"/>
  <c r="X65" i="3"/>
  <c r="W65" i="3"/>
  <c r="Q65" i="3"/>
  <c r="P65" i="3"/>
  <c r="M65" i="3"/>
  <c r="L65" i="3"/>
  <c r="I65" i="3"/>
  <c r="H65" i="3"/>
  <c r="AB64" i="3"/>
  <c r="AA64" i="3"/>
  <c r="X64" i="3"/>
  <c r="W64" i="3"/>
  <c r="Q64" i="3"/>
  <c r="P64" i="3"/>
  <c r="M64" i="3"/>
  <c r="L64" i="3"/>
  <c r="I64" i="3"/>
  <c r="H64" i="3"/>
  <c r="AB63" i="3"/>
  <c r="AA63" i="3"/>
  <c r="X63" i="3"/>
  <c r="W63" i="3"/>
  <c r="Q63" i="3"/>
  <c r="P63" i="3"/>
  <c r="M63" i="3"/>
  <c r="L63" i="3"/>
  <c r="I63" i="3"/>
  <c r="H63" i="3"/>
  <c r="AB62" i="3"/>
  <c r="AA62" i="3"/>
  <c r="X62" i="3"/>
  <c r="W62" i="3"/>
  <c r="Q62" i="3"/>
  <c r="P62" i="3"/>
  <c r="M62" i="3"/>
  <c r="L62" i="3"/>
  <c r="I62" i="3"/>
  <c r="H62" i="3"/>
  <c r="AB61" i="3"/>
  <c r="AA61" i="3"/>
  <c r="X61" i="3"/>
  <c r="W61" i="3"/>
  <c r="Q61" i="3"/>
  <c r="P61" i="3"/>
  <c r="M61" i="3"/>
  <c r="L61" i="3"/>
  <c r="I61" i="3"/>
  <c r="H61" i="3"/>
  <c r="AB60" i="3"/>
  <c r="AA60" i="3"/>
  <c r="X60" i="3"/>
  <c r="W60" i="3"/>
  <c r="Q60" i="3"/>
  <c r="P60" i="3"/>
  <c r="M60" i="3"/>
  <c r="L60" i="3"/>
  <c r="I60" i="3"/>
  <c r="H60" i="3"/>
  <c r="AB59" i="3"/>
  <c r="AA59" i="3"/>
  <c r="X59" i="3"/>
  <c r="W59" i="3"/>
  <c r="Q59" i="3"/>
  <c r="P59" i="3"/>
  <c r="M59" i="3"/>
  <c r="L59" i="3"/>
  <c r="I59" i="3"/>
  <c r="H59" i="3"/>
  <c r="AB58" i="3"/>
  <c r="AA58" i="3"/>
  <c r="X58" i="3"/>
  <c r="W58" i="3"/>
  <c r="Q58" i="3"/>
  <c r="P58" i="3"/>
  <c r="M58" i="3"/>
  <c r="L58" i="3"/>
  <c r="I58" i="3"/>
  <c r="H58" i="3"/>
  <c r="AB57" i="3"/>
  <c r="AA57" i="3"/>
  <c r="X57" i="3"/>
  <c r="W57" i="3"/>
  <c r="Q57" i="3"/>
  <c r="P57" i="3"/>
  <c r="M57" i="3"/>
  <c r="L57" i="3"/>
  <c r="I57" i="3"/>
  <c r="H57" i="3"/>
  <c r="AB56" i="3"/>
  <c r="AA56" i="3"/>
  <c r="X56" i="3"/>
  <c r="W56" i="3"/>
  <c r="Q56" i="3"/>
  <c r="P56" i="3"/>
  <c r="M56" i="3"/>
  <c r="L56" i="3"/>
  <c r="I56" i="3"/>
  <c r="H56" i="3"/>
  <c r="AB55" i="3"/>
  <c r="AA55" i="3"/>
  <c r="X55" i="3"/>
  <c r="W55" i="3"/>
  <c r="Q55" i="3"/>
  <c r="P55" i="3"/>
  <c r="M55" i="3"/>
  <c r="L55" i="3"/>
  <c r="I55" i="3"/>
  <c r="H55" i="3"/>
  <c r="AB54" i="3"/>
  <c r="AA54" i="3"/>
  <c r="X54" i="3"/>
  <c r="W54" i="3"/>
  <c r="Q54" i="3"/>
  <c r="P54" i="3"/>
  <c r="M54" i="3"/>
  <c r="L54" i="3"/>
  <c r="I54" i="3"/>
  <c r="H54" i="3"/>
  <c r="AB53" i="3"/>
  <c r="AA53" i="3"/>
  <c r="X53" i="3"/>
  <c r="W53" i="3"/>
  <c r="Q53" i="3"/>
  <c r="P53" i="3"/>
  <c r="M53" i="3"/>
  <c r="L53" i="3"/>
  <c r="I53" i="3"/>
  <c r="H53" i="3"/>
  <c r="AB52" i="3"/>
  <c r="X52" i="3"/>
  <c r="W52" i="3"/>
  <c r="Q52" i="3"/>
  <c r="M52" i="3"/>
  <c r="I52" i="3"/>
  <c r="P52" i="3"/>
  <c r="AB51" i="3"/>
  <c r="AA51" i="3"/>
  <c r="X51" i="3"/>
  <c r="W51" i="3"/>
  <c r="Q51" i="3"/>
  <c r="P51" i="3"/>
  <c r="M51" i="3"/>
  <c r="L51" i="3"/>
  <c r="I51" i="3"/>
  <c r="H51" i="3"/>
  <c r="AB50" i="3"/>
  <c r="AA50" i="3"/>
  <c r="X50" i="3"/>
  <c r="W50" i="3"/>
  <c r="Q50" i="3"/>
  <c r="P50" i="3"/>
  <c r="M50" i="3"/>
  <c r="L50" i="3"/>
  <c r="I50" i="3"/>
  <c r="H50" i="3"/>
  <c r="AB49" i="3"/>
  <c r="AA49" i="3"/>
  <c r="X49" i="3"/>
  <c r="W49" i="3"/>
  <c r="Q49" i="3"/>
  <c r="P49" i="3"/>
  <c r="M49" i="3"/>
  <c r="L49" i="3"/>
  <c r="I49" i="3"/>
  <c r="H49" i="3"/>
  <c r="AB48" i="3"/>
  <c r="AA48" i="3"/>
  <c r="X48" i="3"/>
  <c r="W48" i="3"/>
  <c r="Q48" i="3"/>
  <c r="P48" i="3"/>
  <c r="M48" i="3"/>
  <c r="L48" i="3"/>
  <c r="I48" i="3"/>
  <c r="H48" i="3"/>
  <c r="AB47" i="3"/>
  <c r="AA47" i="3"/>
  <c r="AC47" i="3" s="1"/>
  <c r="X47" i="3"/>
  <c r="W47" i="3"/>
  <c r="Q47" i="3"/>
  <c r="P47" i="3"/>
  <c r="M47" i="3"/>
  <c r="L47" i="3"/>
  <c r="I47" i="3"/>
  <c r="H47" i="3"/>
  <c r="AB46" i="3"/>
  <c r="AA46" i="3"/>
  <c r="X46" i="3"/>
  <c r="W46" i="3"/>
  <c r="Q46" i="3"/>
  <c r="P46" i="3"/>
  <c r="M46" i="3"/>
  <c r="L46" i="3"/>
  <c r="I46" i="3"/>
  <c r="H46" i="3"/>
  <c r="AB45" i="3"/>
  <c r="AA45" i="3"/>
  <c r="X45" i="3"/>
  <c r="W45" i="3"/>
  <c r="Q45" i="3"/>
  <c r="P45" i="3"/>
  <c r="M45" i="3"/>
  <c r="L45" i="3"/>
  <c r="I45" i="3"/>
  <c r="H45" i="3"/>
  <c r="AB44" i="3"/>
  <c r="X44" i="3"/>
  <c r="W44" i="3"/>
  <c r="Q44" i="3"/>
  <c r="M44" i="3"/>
  <c r="I44" i="3"/>
  <c r="H44" i="3"/>
  <c r="AB43" i="3"/>
  <c r="X43" i="3"/>
  <c r="AA43" i="3"/>
  <c r="Q43" i="3"/>
  <c r="M43" i="3"/>
  <c r="I43" i="3"/>
  <c r="H43" i="3"/>
  <c r="AB42" i="3"/>
  <c r="AA42" i="3"/>
  <c r="X42" i="3"/>
  <c r="W42" i="3"/>
  <c r="Q42" i="3"/>
  <c r="P42" i="3"/>
  <c r="M42" i="3"/>
  <c r="L42" i="3"/>
  <c r="I42" i="3"/>
  <c r="H42" i="3"/>
  <c r="AB41" i="3"/>
  <c r="AA41" i="3"/>
  <c r="X41" i="3"/>
  <c r="W41" i="3"/>
  <c r="Q41" i="3"/>
  <c r="P41" i="3"/>
  <c r="M41" i="3"/>
  <c r="L41" i="3"/>
  <c r="N41" i="3" s="1"/>
  <c r="I41" i="3"/>
  <c r="H41" i="3"/>
  <c r="AB40" i="3"/>
  <c r="AA40" i="3"/>
  <c r="X40" i="3"/>
  <c r="W40" i="3"/>
  <c r="Q40" i="3"/>
  <c r="P40" i="3"/>
  <c r="R40" i="3" s="1"/>
  <c r="M40" i="3"/>
  <c r="L40" i="3"/>
  <c r="I40" i="3"/>
  <c r="H40" i="3"/>
  <c r="AB39" i="3"/>
  <c r="AA39" i="3"/>
  <c r="X39" i="3"/>
  <c r="W39" i="3"/>
  <c r="Y39" i="3" s="1"/>
  <c r="Q39" i="3"/>
  <c r="P39" i="3"/>
  <c r="M39" i="3"/>
  <c r="L39" i="3"/>
  <c r="N39" i="3" s="1"/>
  <c r="I39" i="3"/>
  <c r="H39" i="3"/>
  <c r="AB38" i="3"/>
  <c r="AA38" i="3"/>
  <c r="AC38" i="3" s="1"/>
  <c r="X38" i="3"/>
  <c r="W38" i="3"/>
  <c r="Q38" i="3"/>
  <c r="P38" i="3"/>
  <c r="M38" i="3"/>
  <c r="L38" i="3"/>
  <c r="I38" i="3"/>
  <c r="H38" i="3"/>
  <c r="J38" i="3" s="1"/>
  <c r="AB37" i="3"/>
  <c r="AA37" i="3"/>
  <c r="X37" i="3"/>
  <c r="W37" i="3"/>
  <c r="Q37" i="3"/>
  <c r="P37" i="3"/>
  <c r="M37" i="3"/>
  <c r="L37" i="3"/>
  <c r="N37" i="3" s="1"/>
  <c r="I37" i="3"/>
  <c r="H37" i="3"/>
  <c r="AB36" i="3"/>
  <c r="AA36" i="3"/>
  <c r="X36" i="3"/>
  <c r="W36" i="3"/>
  <c r="Q36" i="3"/>
  <c r="P36" i="3"/>
  <c r="M36" i="3"/>
  <c r="L36" i="3"/>
  <c r="I36" i="3"/>
  <c r="H36" i="3"/>
  <c r="AB35" i="3"/>
  <c r="X35" i="3"/>
  <c r="W35" i="3"/>
  <c r="Q35" i="3"/>
  <c r="M35" i="3"/>
  <c r="I35" i="3"/>
  <c r="L35" i="3"/>
  <c r="AB34" i="3"/>
  <c r="AA34" i="3"/>
  <c r="X34" i="3"/>
  <c r="W34" i="3"/>
  <c r="Q34" i="3"/>
  <c r="P34" i="3"/>
  <c r="M34" i="3"/>
  <c r="L34" i="3"/>
  <c r="I34" i="3"/>
  <c r="H34" i="3"/>
  <c r="AB33" i="3"/>
  <c r="AA33" i="3"/>
  <c r="X33" i="3"/>
  <c r="W33" i="3"/>
  <c r="Q33" i="3"/>
  <c r="P33" i="3"/>
  <c r="M33" i="3"/>
  <c r="L33" i="3"/>
  <c r="I33" i="3"/>
  <c r="H33" i="3"/>
  <c r="AB32" i="3"/>
  <c r="AA32" i="3"/>
  <c r="X32" i="3"/>
  <c r="W32" i="3"/>
  <c r="Q32" i="3"/>
  <c r="P32" i="3"/>
  <c r="M32" i="3"/>
  <c r="L32" i="3"/>
  <c r="I32" i="3"/>
  <c r="H32" i="3"/>
  <c r="AB31" i="3"/>
  <c r="AA31" i="3"/>
  <c r="X31" i="3"/>
  <c r="W31" i="3"/>
  <c r="Q31" i="3"/>
  <c r="P31" i="3"/>
  <c r="M31" i="3"/>
  <c r="L31" i="3"/>
  <c r="I31" i="3"/>
  <c r="H31" i="3"/>
  <c r="AB30" i="3"/>
  <c r="AA30" i="3"/>
  <c r="X30" i="3"/>
  <c r="W30" i="3"/>
  <c r="Q30" i="3"/>
  <c r="R30" i="3" s="1"/>
  <c r="P30" i="3"/>
  <c r="M30" i="3"/>
  <c r="L30" i="3"/>
  <c r="I30" i="3"/>
  <c r="H30" i="3"/>
  <c r="AB29" i="3"/>
  <c r="AA29" i="3"/>
  <c r="X29" i="3"/>
  <c r="W29" i="3"/>
  <c r="Q29" i="3"/>
  <c r="P29" i="3"/>
  <c r="M29" i="3"/>
  <c r="L29" i="3"/>
  <c r="I29" i="3"/>
  <c r="H29" i="3"/>
  <c r="AB28" i="3"/>
  <c r="AA28" i="3"/>
  <c r="X28" i="3"/>
  <c r="W28" i="3"/>
  <c r="Q28" i="3"/>
  <c r="P28" i="3"/>
  <c r="M28" i="3"/>
  <c r="L28" i="3"/>
  <c r="I28" i="3"/>
  <c r="H28" i="3"/>
  <c r="AB27" i="3"/>
  <c r="AA27" i="3"/>
  <c r="X27" i="3"/>
  <c r="W27" i="3"/>
  <c r="Q27" i="3"/>
  <c r="P27" i="3"/>
  <c r="M27" i="3"/>
  <c r="L27" i="3"/>
  <c r="I27" i="3"/>
  <c r="H27" i="3"/>
  <c r="AB26" i="3"/>
  <c r="AA26" i="3"/>
  <c r="X26" i="3"/>
  <c r="W26" i="3"/>
  <c r="Q26" i="3"/>
  <c r="P26" i="3"/>
  <c r="M26" i="3"/>
  <c r="L26" i="3"/>
  <c r="I26" i="3"/>
  <c r="H26" i="3"/>
  <c r="AB25" i="3"/>
  <c r="AA25" i="3"/>
  <c r="X25" i="3"/>
  <c r="W25" i="3"/>
  <c r="Q25" i="3"/>
  <c r="P25" i="3"/>
  <c r="M25" i="3"/>
  <c r="L25" i="3"/>
  <c r="I25" i="3"/>
  <c r="H25" i="3"/>
  <c r="AB24" i="3"/>
  <c r="AA24" i="3"/>
  <c r="X24" i="3"/>
  <c r="W24" i="3"/>
  <c r="Q24" i="3"/>
  <c r="P24" i="3"/>
  <c r="M24" i="3"/>
  <c r="L24" i="3"/>
  <c r="I24" i="3"/>
  <c r="H24" i="3"/>
  <c r="AB23" i="3"/>
  <c r="AA23" i="3"/>
  <c r="X23" i="3"/>
  <c r="W23" i="3"/>
  <c r="Y23" i="3" s="1"/>
  <c r="Q23" i="3"/>
  <c r="P23" i="3"/>
  <c r="M23" i="3"/>
  <c r="L23" i="3"/>
  <c r="I23" i="3"/>
  <c r="H23" i="3"/>
  <c r="AB22" i="3"/>
  <c r="AA22" i="3"/>
  <c r="X22" i="3"/>
  <c r="W22" i="3"/>
  <c r="Q22" i="3"/>
  <c r="P22" i="3"/>
  <c r="M22" i="3"/>
  <c r="L22" i="3"/>
  <c r="I22" i="3"/>
  <c r="H22" i="3"/>
  <c r="AB21" i="3"/>
  <c r="AA21" i="3"/>
  <c r="X21" i="3"/>
  <c r="W21" i="3"/>
  <c r="Q21" i="3"/>
  <c r="P21" i="3"/>
  <c r="M21" i="3"/>
  <c r="L21" i="3"/>
  <c r="I21" i="3"/>
  <c r="H21" i="3"/>
  <c r="AB20" i="3"/>
  <c r="AA20" i="3"/>
  <c r="X20" i="3"/>
  <c r="W20" i="3"/>
  <c r="Q20" i="3"/>
  <c r="P20" i="3"/>
  <c r="M20" i="3"/>
  <c r="L20" i="3"/>
  <c r="I20" i="3"/>
  <c r="H20" i="3"/>
  <c r="AB19" i="3"/>
  <c r="AA19" i="3"/>
  <c r="X19" i="3"/>
  <c r="W19" i="3"/>
  <c r="Q19" i="3"/>
  <c r="P19" i="3"/>
  <c r="M19" i="3"/>
  <c r="L19" i="3"/>
  <c r="I19" i="3"/>
  <c r="H19" i="3"/>
  <c r="AB18" i="3"/>
  <c r="AA18" i="3"/>
  <c r="X18" i="3"/>
  <c r="W18" i="3"/>
  <c r="Q18" i="3"/>
  <c r="P18" i="3"/>
  <c r="M18" i="3"/>
  <c r="L18" i="3"/>
  <c r="I18" i="3"/>
  <c r="H18" i="3"/>
  <c r="AB17" i="3"/>
  <c r="AA17" i="3"/>
  <c r="X17" i="3"/>
  <c r="W17" i="3"/>
  <c r="Q17" i="3"/>
  <c r="P17" i="3"/>
  <c r="M17" i="3"/>
  <c r="L17" i="3"/>
  <c r="I17" i="3"/>
  <c r="H17" i="3"/>
  <c r="AB16" i="3"/>
  <c r="X16" i="3"/>
  <c r="W16" i="3"/>
  <c r="Q16" i="3"/>
  <c r="M16" i="3"/>
  <c r="I16" i="3"/>
  <c r="P16" i="3"/>
  <c r="AB15" i="3"/>
  <c r="X15" i="3"/>
  <c r="Q15" i="3"/>
  <c r="M15" i="3"/>
  <c r="I15" i="3"/>
  <c r="AB14" i="3"/>
  <c r="AA14" i="3"/>
  <c r="X14" i="3"/>
  <c r="W14" i="3"/>
  <c r="Q14" i="3"/>
  <c r="P14" i="3"/>
  <c r="R14" i="3" s="1"/>
  <c r="M14" i="3"/>
  <c r="L14" i="3"/>
  <c r="I14" i="3"/>
  <c r="H14" i="3"/>
  <c r="J14" i="3" s="1"/>
  <c r="AB13" i="3"/>
  <c r="AA13" i="3"/>
  <c r="X13" i="3"/>
  <c r="W13" i="3"/>
  <c r="Y13" i="3" s="1"/>
  <c r="Q13" i="3"/>
  <c r="P13" i="3"/>
  <c r="M13" i="3"/>
  <c r="L13" i="3"/>
  <c r="N13" i="3" s="1"/>
  <c r="I13" i="3"/>
  <c r="H13" i="3"/>
  <c r="AB12" i="3"/>
  <c r="AA12" i="3"/>
  <c r="AC12" i="3" s="1"/>
  <c r="X12" i="3"/>
  <c r="W12" i="3"/>
  <c r="Q12" i="3"/>
  <c r="P12" i="3"/>
  <c r="M12" i="3"/>
  <c r="L12" i="3"/>
  <c r="I12" i="3"/>
  <c r="H12" i="3"/>
  <c r="J12" i="3" s="1"/>
  <c r="AB11" i="3"/>
  <c r="AA11" i="3"/>
  <c r="X11" i="3"/>
  <c r="W11" i="3"/>
  <c r="Q11" i="3"/>
  <c r="P11" i="3"/>
  <c r="M11" i="3"/>
  <c r="L11" i="3"/>
  <c r="I11" i="3"/>
  <c r="H11" i="3"/>
  <c r="AB10" i="3"/>
  <c r="AA10" i="3"/>
  <c r="X10" i="3"/>
  <c r="W10" i="3"/>
  <c r="Q10" i="3"/>
  <c r="P10" i="3"/>
  <c r="M10" i="3"/>
  <c r="L10" i="3"/>
  <c r="I10" i="3"/>
  <c r="H10" i="3"/>
  <c r="J10" i="3" s="1"/>
  <c r="AB9" i="3"/>
  <c r="AA9" i="3"/>
  <c r="X9" i="3"/>
  <c r="W9" i="3"/>
  <c r="Q9" i="3"/>
  <c r="P9" i="3"/>
  <c r="M9" i="3"/>
  <c r="L9" i="3"/>
  <c r="N9" i="3" s="1"/>
  <c r="I9" i="3"/>
  <c r="H9" i="3"/>
  <c r="J9" i="3" s="1"/>
  <c r="AB8" i="3"/>
  <c r="AA8" i="3"/>
  <c r="X8" i="3"/>
  <c r="W8" i="3"/>
  <c r="Q8" i="3"/>
  <c r="P8" i="3"/>
  <c r="M8" i="3"/>
  <c r="L8" i="3"/>
  <c r="I8" i="3"/>
  <c r="H8" i="3"/>
  <c r="AB7" i="3"/>
  <c r="AA7" i="3"/>
  <c r="X7" i="3"/>
  <c r="W7" i="3"/>
  <c r="Q7" i="3"/>
  <c r="P7" i="3"/>
  <c r="R7" i="3" s="1"/>
  <c r="M7" i="3"/>
  <c r="L7" i="3"/>
  <c r="I7" i="3"/>
  <c r="H7" i="3"/>
  <c r="J7" i="3" s="1"/>
  <c r="AB6" i="3"/>
  <c r="AA6" i="3"/>
  <c r="X6" i="3"/>
  <c r="W6" i="3"/>
  <c r="Q6" i="3"/>
  <c r="P6" i="3"/>
  <c r="M6" i="3"/>
  <c r="L6" i="3"/>
  <c r="N6" i="3" s="1"/>
  <c r="I6" i="3"/>
  <c r="H6" i="3"/>
  <c r="AB5" i="3"/>
  <c r="AA5" i="3"/>
  <c r="X5" i="3"/>
  <c r="W5" i="3"/>
  <c r="Q5" i="3"/>
  <c r="P5" i="3"/>
  <c r="M5" i="3"/>
  <c r="L5" i="3"/>
  <c r="I5" i="3"/>
  <c r="H5" i="3"/>
  <c r="J5" i="3" s="1"/>
  <c r="AB4" i="3"/>
  <c r="AA4" i="3"/>
  <c r="X4" i="3"/>
  <c r="W4" i="3"/>
  <c r="Q4" i="3"/>
  <c r="P4" i="3"/>
  <c r="M4" i="3"/>
  <c r="L4" i="3"/>
  <c r="I4" i="3"/>
  <c r="H4" i="3"/>
  <c r="AB3" i="3"/>
  <c r="AA3" i="3"/>
  <c r="X3" i="3"/>
  <c r="W3" i="3"/>
  <c r="Q3" i="3"/>
  <c r="P3" i="3"/>
  <c r="M3" i="3"/>
  <c r="L3" i="3"/>
  <c r="I3" i="3"/>
  <c r="H3" i="3"/>
  <c r="AB2" i="3"/>
  <c r="AA2" i="3"/>
  <c r="X2" i="3"/>
  <c r="W2" i="3"/>
  <c r="Q2" i="3"/>
  <c r="P2" i="3"/>
  <c r="M2" i="3"/>
  <c r="L2" i="3"/>
  <c r="I2" i="3"/>
  <c r="H2" i="3"/>
  <c r="Y8" i="3" l="1"/>
  <c r="AC29" i="3"/>
  <c r="R26" i="3"/>
  <c r="N71" i="3"/>
  <c r="U72" i="3"/>
  <c r="J44" i="3"/>
  <c r="Y70" i="3"/>
  <c r="N27" i="3"/>
  <c r="J28" i="3"/>
  <c r="R28" i="3"/>
  <c r="AC28" i="3"/>
  <c r="Y38" i="3"/>
  <c r="R39" i="3"/>
  <c r="N40" i="3"/>
  <c r="Y47" i="3"/>
  <c r="R54" i="3"/>
  <c r="N55" i="3"/>
  <c r="J56" i="3"/>
  <c r="R56" i="3"/>
  <c r="AC56" i="3"/>
  <c r="Y57" i="3"/>
  <c r="R58" i="3"/>
  <c r="AC64" i="3"/>
  <c r="N67" i="3"/>
  <c r="J68" i="3"/>
  <c r="AC68" i="3"/>
  <c r="N69" i="3"/>
  <c r="Y69" i="3"/>
  <c r="R70" i="3"/>
  <c r="Y16" i="3"/>
  <c r="AC55" i="3"/>
  <c r="Y56" i="3"/>
  <c r="R57" i="3"/>
  <c r="Y29" i="3"/>
  <c r="Y40" i="3"/>
  <c r="AC9" i="3"/>
  <c r="R13" i="3"/>
  <c r="N14" i="3"/>
  <c r="R20" i="3"/>
  <c r="N45" i="3"/>
  <c r="AC57" i="3"/>
  <c r="J64" i="3"/>
  <c r="J6" i="3"/>
  <c r="AC27" i="3"/>
  <c r="Y28" i="3"/>
  <c r="R29" i="3"/>
  <c r="Y51" i="3"/>
  <c r="Y68" i="3"/>
  <c r="R69" i="3"/>
  <c r="N70" i="3"/>
  <c r="J19" i="3"/>
  <c r="AC19" i="3"/>
  <c r="J24" i="3"/>
  <c r="N34" i="3"/>
  <c r="H35" i="3"/>
  <c r="J35" i="3" s="1"/>
  <c r="J49" i="3"/>
  <c r="AC49" i="3"/>
  <c r="Y50" i="3"/>
  <c r="N62" i="3"/>
  <c r="J63" i="3"/>
  <c r="AC63" i="3"/>
  <c r="N64" i="3"/>
  <c r="J2" i="3"/>
  <c r="Y3" i="3"/>
  <c r="J4" i="3"/>
  <c r="R8" i="3"/>
  <c r="L16" i="3"/>
  <c r="N16" i="3" s="1"/>
  <c r="N17" i="3"/>
  <c r="AC18" i="3"/>
  <c r="N19" i="3"/>
  <c r="AC32" i="3"/>
  <c r="Y33" i="3"/>
  <c r="R34" i="3"/>
  <c r="AC34" i="3"/>
  <c r="R48" i="3"/>
  <c r="N49" i="3"/>
  <c r="Y49" i="3"/>
  <c r="J50" i="3"/>
  <c r="AC50" i="3"/>
  <c r="AC60" i="3"/>
  <c r="Y61" i="3"/>
  <c r="R62" i="3"/>
  <c r="AC62" i="3"/>
  <c r="N63" i="3"/>
  <c r="Y21" i="3"/>
  <c r="N35" i="3"/>
  <c r="J8" i="3"/>
  <c r="N3" i="3"/>
  <c r="N11" i="3"/>
  <c r="N2" i="3"/>
  <c r="Y2" i="3"/>
  <c r="J3" i="3"/>
  <c r="R3" i="3"/>
  <c r="AC3" i="3"/>
  <c r="N4" i="3"/>
  <c r="Y4" i="3"/>
  <c r="N5" i="3"/>
  <c r="R6" i="3"/>
  <c r="N10" i="3"/>
  <c r="Y10" i="3"/>
  <c r="J11" i="3"/>
  <c r="R11" i="3"/>
  <c r="R12" i="3"/>
  <c r="J17" i="3"/>
  <c r="R18" i="3"/>
  <c r="J22" i="3"/>
  <c r="R22" i="3"/>
  <c r="Y24" i="3"/>
  <c r="R25" i="3"/>
  <c r="N26" i="3"/>
  <c r="Y26" i="3"/>
  <c r="J31" i="3"/>
  <c r="AC31" i="3"/>
  <c r="Y32" i="3"/>
  <c r="J33" i="3"/>
  <c r="N36" i="3"/>
  <c r="J37" i="3"/>
  <c r="R37" i="3"/>
  <c r="AC41" i="3"/>
  <c r="Y42" i="3"/>
  <c r="J46" i="3"/>
  <c r="R46" i="3"/>
  <c r="AC46" i="3"/>
  <c r="R52" i="3"/>
  <c r="R53" i="3"/>
  <c r="N54" i="3"/>
  <c r="Y54" i="3"/>
  <c r="J59" i="3"/>
  <c r="AC59" i="3"/>
  <c r="Y60" i="3"/>
  <c r="J61" i="3"/>
  <c r="R65" i="3"/>
  <c r="N66" i="3"/>
  <c r="J67" i="3"/>
  <c r="R67" i="3"/>
  <c r="AC71" i="3"/>
  <c r="N12" i="3"/>
  <c r="Y12" i="3"/>
  <c r="Y14" i="3"/>
  <c r="N20" i="3"/>
  <c r="AC24" i="3"/>
  <c r="Y25" i="3"/>
  <c r="N31" i="3"/>
  <c r="Y31" i="3"/>
  <c r="J32" i="3"/>
  <c r="J36" i="3"/>
  <c r="R36" i="3"/>
  <c r="J42" i="3"/>
  <c r="R42" i="3"/>
  <c r="AC42" i="3"/>
  <c r="J51" i="3"/>
  <c r="N53" i="3"/>
  <c r="Y53" i="3"/>
  <c r="N59" i="3"/>
  <c r="Y59" i="3"/>
  <c r="J60" i="3"/>
  <c r="Y65" i="3"/>
  <c r="J66" i="3"/>
  <c r="R66" i="3"/>
  <c r="AC5" i="3"/>
  <c r="N22" i="3"/>
  <c r="J23" i="3"/>
  <c r="AC43" i="3"/>
  <c r="AC45" i="3"/>
  <c r="Y46" i="3"/>
  <c r="R47" i="3"/>
  <c r="AC8" i="3"/>
  <c r="R2" i="3"/>
  <c r="AC2" i="3"/>
  <c r="R4" i="3"/>
  <c r="AC4" i="3"/>
  <c r="R5" i="3"/>
  <c r="AC7" i="3"/>
  <c r="N8" i="3"/>
  <c r="Y9" i="3"/>
  <c r="AC11" i="3"/>
  <c r="L15" i="3"/>
  <c r="N15" i="3" s="1"/>
  <c r="P15" i="3"/>
  <c r="R15" i="3" s="1"/>
  <c r="H15" i="3"/>
  <c r="J15" i="3" s="1"/>
  <c r="AC6" i="3"/>
  <c r="Y5" i="3"/>
  <c r="Y17" i="3"/>
  <c r="J18" i="3"/>
  <c r="R19" i="3"/>
  <c r="AC20" i="3"/>
  <c r="N21" i="3"/>
  <c r="Y22" i="3"/>
  <c r="J25" i="3"/>
  <c r="AC26" i="3"/>
  <c r="N28" i="3"/>
  <c r="J30" i="3"/>
  <c r="R31" i="3"/>
  <c r="N33" i="3"/>
  <c r="Y34" i="3"/>
  <c r="P35" i="3"/>
  <c r="R35" i="3" s="1"/>
  <c r="Y37" i="3"/>
  <c r="J39" i="3"/>
  <c r="AC40" i="3"/>
  <c r="N42" i="3"/>
  <c r="P43" i="3"/>
  <c r="R43" i="3" s="1"/>
  <c r="N46" i="3"/>
  <c r="J48" i="3"/>
  <c r="R49" i="3"/>
  <c r="N51" i="3"/>
  <c r="J53" i="3"/>
  <c r="AC54" i="3"/>
  <c r="N56" i="3"/>
  <c r="J58" i="3"/>
  <c r="R59" i="3"/>
  <c r="N61" i="3"/>
  <c r="Y62" i="3"/>
  <c r="R64" i="3"/>
  <c r="AC65" i="3"/>
  <c r="Y67" i="3"/>
  <c r="J69" i="3"/>
  <c r="AC70" i="3"/>
  <c r="R23" i="3"/>
  <c r="R24" i="3"/>
  <c r="AC25" i="3"/>
  <c r="Y27" i="3"/>
  <c r="J29" i="3"/>
  <c r="AC30" i="3"/>
  <c r="N32" i="3"/>
  <c r="J34" i="3"/>
  <c r="Y36" i="3"/>
  <c r="R38" i="3"/>
  <c r="AC39" i="3"/>
  <c r="Y41" i="3"/>
  <c r="J43" i="3"/>
  <c r="P44" i="3"/>
  <c r="R44" i="3" s="1"/>
  <c r="Y45" i="3"/>
  <c r="J47" i="3"/>
  <c r="AC48" i="3"/>
  <c r="N50" i="3"/>
  <c r="Y52" i="3"/>
  <c r="AC53" i="3"/>
  <c r="Y55" i="3"/>
  <c r="J57" i="3"/>
  <c r="AC58" i="3"/>
  <c r="N60" i="3"/>
  <c r="J62" i="3"/>
  <c r="R63" i="3"/>
  <c r="N65" i="3"/>
  <c r="Y66" i="3"/>
  <c r="R68" i="3"/>
  <c r="AC69" i="3"/>
  <c r="Y71" i="3"/>
  <c r="Y6" i="3"/>
  <c r="N7" i="3"/>
  <c r="Y7" i="3"/>
  <c r="R9" i="3"/>
  <c r="R10" i="3"/>
  <c r="AC10" i="3"/>
  <c r="Y11" i="3"/>
  <c r="J13" i="3"/>
  <c r="AC14" i="3"/>
  <c r="R16" i="3"/>
  <c r="AA16" i="3"/>
  <c r="AC16" i="3" s="1"/>
  <c r="R17" i="3"/>
  <c r="N18" i="3"/>
  <c r="Y18" i="3"/>
  <c r="Y19" i="3"/>
  <c r="J20" i="3"/>
  <c r="Y20" i="3"/>
  <c r="R21" i="3"/>
  <c r="AC21" i="3"/>
  <c r="AC22" i="3"/>
  <c r="N23" i="3"/>
  <c r="AC23" i="3"/>
  <c r="N24" i="3"/>
  <c r="J26" i="3"/>
  <c r="J27" i="3"/>
  <c r="R27" i="3"/>
  <c r="N29" i="3"/>
  <c r="N30" i="3"/>
  <c r="Y30" i="3"/>
  <c r="R32" i="3"/>
  <c r="R33" i="3"/>
  <c r="AC33" i="3"/>
  <c r="Y35" i="3"/>
  <c r="AC36" i="3"/>
  <c r="AC37" i="3"/>
  <c r="N38" i="3"/>
  <c r="J40" i="3"/>
  <c r="J41" i="3"/>
  <c r="R41" i="3"/>
  <c r="W43" i="3"/>
  <c r="Y43" i="3" s="1"/>
  <c r="Y44" i="3"/>
  <c r="J45" i="3"/>
  <c r="R45" i="3"/>
  <c r="N47" i="3"/>
  <c r="N48" i="3"/>
  <c r="Y48" i="3"/>
  <c r="R50" i="3"/>
  <c r="R51" i="3"/>
  <c r="AC51" i="3"/>
  <c r="J54" i="3"/>
  <c r="J55" i="3"/>
  <c r="R55" i="3"/>
  <c r="N57" i="3"/>
  <c r="N58" i="3"/>
  <c r="Y58" i="3"/>
  <c r="R60" i="3"/>
  <c r="R61" i="3"/>
  <c r="AC61" i="3"/>
  <c r="Y63" i="3"/>
  <c r="Y64" i="3"/>
  <c r="J65" i="3"/>
  <c r="AC66" i="3"/>
  <c r="AC67" i="3"/>
  <c r="N68" i="3"/>
  <c r="J70" i="3"/>
  <c r="J71" i="3"/>
  <c r="R71" i="3"/>
  <c r="AC13" i="3"/>
  <c r="H16" i="3"/>
  <c r="J16" i="3" s="1"/>
  <c r="AC17" i="3"/>
  <c r="J21" i="3"/>
  <c r="N25" i="3"/>
  <c r="AA15" i="3"/>
  <c r="AC15" i="3" s="1"/>
  <c r="W15" i="3"/>
  <c r="Y15" i="3" s="1"/>
  <c r="AA44" i="3"/>
  <c r="AC44" i="3" s="1"/>
  <c r="L52" i="3"/>
  <c r="N52" i="3" s="1"/>
  <c r="AA35" i="3"/>
  <c r="AC35" i="3" s="1"/>
  <c r="L43" i="3"/>
  <c r="N43" i="3" s="1"/>
  <c r="H52" i="3"/>
  <c r="J52" i="3" s="1"/>
  <c r="L44" i="3"/>
  <c r="N44" i="3" s="1"/>
  <c r="AA52" i="3"/>
  <c r="AC52" i="3" s="1"/>
  <c r="F72" i="3"/>
  <c r="AC72" i="3" l="1"/>
  <c r="R72" i="3"/>
  <c r="Y72" i="3"/>
  <c r="J72" i="3"/>
  <c r="N72" i="3"/>
  <c r="L1" i="2" l="1"/>
  <c r="H1" i="2"/>
  <c r="L88" i="2" l="1"/>
  <c r="L62" i="2"/>
  <c r="H88" i="2"/>
  <c r="H62" i="2"/>
  <c r="J60" i="2"/>
  <c r="J86" i="2"/>
  <c r="K82" i="2" s="1"/>
  <c r="K9" i="2" l="1"/>
  <c r="L9" i="2" s="1"/>
  <c r="L82" i="2"/>
  <c r="K55" i="2"/>
  <c r="L55" i="2" s="1"/>
  <c r="K19" i="2"/>
  <c r="L19" i="2" s="1"/>
  <c r="K18" i="2"/>
  <c r="L18" i="2" s="1"/>
  <c r="K26" i="2"/>
  <c r="L26" i="2" s="1"/>
  <c r="K47" i="2"/>
  <c r="L47" i="2" s="1"/>
  <c r="K44" i="2"/>
  <c r="L44" i="2" s="1"/>
  <c r="K30" i="2"/>
  <c r="L30" i="2" s="1"/>
  <c r="K35" i="2"/>
  <c r="L35" i="2" s="1"/>
  <c r="K51" i="2"/>
  <c r="L51" i="2" s="1"/>
  <c r="K42" i="2"/>
  <c r="L42" i="2" s="1"/>
  <c r="K48" i="2"/>
  <c r="L48" i="2" s="1"/>
  <c r="K5" i="2"/>
  <c r="L5" i="2" s="1"/>
  <c r="K27" i="2"/>
  <c r="L27" i="2" s="1"/>
  <c r="K14" i="2"/>
  <c r="L14" i="2" s="1"/>
  <c r="K70" i="2"/>
  <c r="L70" i="2" s="1"/>
  <c r="K31" i="2"/>
  <c r="L31" i="2" s="1"/>
  <c r="K23" i="2"/>
  <c r="L23" i="2" s="1"/>
  <c r="K22" i="2"/>
  <c r="L22" i="2" s="1"/>
  <c r="K10" i="2"/>
  <c r="L10" i="2" s="1"/>
  <c r="K76" i="2"/>
  <c r="L76" i="2" s="1"/>
  <c r="K83" i="2"/>
  <c r="L83" i="2" s="1"/>
  <c r="K79" i="2"/>
  <c r="L79" i="2" s="1"/>
  <c r="K39" i="2"/>
  <c r="L39" i="2" s="1"/>
  <c r="K41" i="2"/>
  <c r="L41" i="2" s="1"/>
  <c r="K34" i="2"/>
  <c r="L34" i="2" s="1"/>
  <c r="K8" i="2"/>
  <c r="L8" i="2" s="1"/>
  <c r="K78" i="2"/>
  <c r="L78" i="2" s="1"/>
  <c r="K80" i="2"/>
  <c r="L80" i="2" s="1"/>
  <c r="K74" i="2"/>
  <c r="L74" i="2" s="1"/>
  <c r="K68" i="2"/>
  <c r="L68" i="2" s="1"/>
  <c r="K66" i="2"/>
  <c r="L66" i="2" s="1"/>
  <c r="K45" i="2"/>
  <c r="L45" i="2" s="1"/>
  <c r="K38" i="2"/>
  <c r="L38" i="2" s="1"/>
  <c r="K12" i="2"/>
  <c r="L12" i="2" s="1"/>
  <c r="K81" i="2"/>
  <c r="L81" i="2" s="1"/>
  <c r="K75" i="2"/>
  <c r="L75" i="2" s="1"/>
  <c r="K71" i="2"/>
  <c r="L71" i="2" s="1"/>
  <c r="K67" i="2"/>
  <c r="L67" i="2" s="1"/>
  <c r="K73" i="2"/>
  <c r="L73" i="2" s="1"/>
  <c r="K77" i="2"/>
  <c r="L77" i="2" s="1"/>
  <c r="K69" i="2"/>
  <c r="L69" i="2" s="1"/>
  <c r="K72" i="2"/>
  <c r="L72" i="2" s="1"/>
  <c r="K57" i="2"/>
  <c r="L57" i="2" s="1"/>
  <c r="K54" i="2"/>
  <c r="L54" i="2" s="1"/>
  <c r="K50" i="2"/>
  <c r="L50" i="2" s="1"/>
  <c r="K46" i="2"/>
  <c r="L46" i="2" s="1"/>
  <c r="K56" i="2"/>
  <c r="L56" i="2" s="1"/>
  <c r="K53" i="2"/>
  <c r="L53" i="2" s="1"/>
  <c r="K43" i="2"/>
  <c r="L43" i="2" s="1"/>
  <c r="K49" i="2"/>
  <c r="L49" i="2" s="1"/>
  <c r="K52" i="2"/>
  <c r="L52" i="2" s="1"/>
  <c r="K40" i="2"/>
  <c r="L40" i="2" s="1"/>
  <c r="K36" i="2"/>
  <c r="L36" i="2" s="1"/>
  <c r="K32" i="2"/>
  <c r="L32" i="2" s="1"/>
  <c r="K28" i="2"/>
  <c r="L28" i="2" s="1"/>
  <c r="K24" i="2"/>
  <c r="L24" i="2" s="1"/>
  <c r="K37" i="2"/>
  <c r="L37" i="2" s="1"/>
  <c r="K33" i="2"/>
  <c r="L33" i="2" s="1"/>
  <c r="K29" i="2"/>
  <c r="L29" i="2" s="1"/>
  <c r="K25" i="2"/>
  <c r="L25" i="2" s="1"/>
  <c r="K17" i="2"/>
  <c r="L17" i="2" s="1"/>
  <c r="K16" i="2"/>
  <c r="L16" i="2" s="1"/>
  <c r="K15" i="2"/>
  <c r="L15" i="2" s="1"/>
  <c r="K21" i="2"/>
  <c r="L21" i="2" s="1"/>
  <c r="K20" i="2"/>
  <c r="L20" i="2" s="1"/>
  <c r="K7" i="2"/>
  <c r="L7" i="2" s="1"/>
  <c r="K13" i="2"/>
  <c r="L13" i="2" s="1"/>
  <c r="K6" i="2"/>
  <c r="L6" i="2" s="1"/>
  <c r="K11" i="2"/>
  <c r="L11" i="2" s="1"/>
  <c r="F60" i="2"/>
  <c r="F86" i="2"/>
  <c r="G78" i="2" s="1"/>
  <c r="H78" i="2" s="1"/>
  <c r="G34" i="2" l="1"/>
  <c r="H34" i="2" s="1"/>
  <c r="G38" i="2"/>
  <c r="H38" i="2" s="1"/>
  <c r="G29" i="2"/>
  <c r="H29" i="2" s="1"/>
  <c r="G13" i="2"/>
  <c r="H13" i="2" s="1"/>
  <c r="G43" i="2"/>
  <c r="H43" i="2" s="1"/>
  <c r="G21" i="2"/>
  <c r="H21" i="2" s="1"/>
  <c r="G50" i="2"/>
  <c r="H50" i="2" s="1"/>
  <c r="G66" i="2"/>
  <c r="H66" i="2" s="1"/>
  <c r="G73" i="2"/>
  <c r="H73" i="2" s="1"/>
  <c r="G33" i="2"/>
  <c r="H33" i="2" s="1"/>
  <c r="G42" i="2"/>
  <c r="H42" i="2" s="1"/>
  <c r="G82" i="2"/>
  <c r="H82" i="2" s="1"/>
  <c r="G17" i="2"/>
  <c r="H17" i="2" s="1"/>
  <c r="G44" i="2"/>
  <c r="H44" i="2" s="1"/>
  <c r="G19" i="2"/>
  <c r="H19" i="2" s="1"/>
  <c r="G10" i="2"/>
  <c r="H10" i="2" s="1"/>
  <c r="G18" i="2"/>
  <c r="H18" i="2" s="1"/>
  <c r="G35" i="2"/>
  <c r="H35" i="2" s="1"/>
  <c r="G36" i="2"/>
  <c r="H36" i="2" s="1"/>
  <c r="G28" i="2"/>
  <c r="H28" i="2" s="1"/>
  <c r="G23" i="2"/>
  <c r="H23" i="2" s="1"/>
  <c r="G45" i="2"/>
  <c r="H45" i="2" s="1"/>
  <c r="G56" i="2"/>
  <c r="H56" i="2" s="1"/>
  <c r="G52" i="2"/>
  <c r="H52" i="2" s="1"/>
  <c r="G46" i="2"/>
  <c r="H46" i="2" s="1"/>
  <c r="G14" i="2"/>
  <c r="H14" i="2" s="1"/>
  <c r="G15" i="2"/>
  <c r="H15" i="2" s="1"/>
  <c r="G22" i="2"/>
  <c r="H22" i="2" s="1"/>
  <c r="G31" i="2"/>
  <c r="H31" i="2" s="1"/>
  <c r="G32" i="2"/>
  <c r="H32" i="2" s="1"/>
  <c r="G40" i="2"/>
  <c r="H40" i="2" s="1"/>
  <c r="G48" i="2"/>
  <c r="H48" i="2" s="1"/>
  <c r="G51" i="2"/>
  <c r="H51" i="2" s="1"/>
  <c r="G20" i="2"/>
  <c r="H20" i="2" s="1"/>
  <c r="G27" i="2"/>
  <c r="H27" i="2" s="1"/>
  <c r="G55" i="2"/>
  <c r="H55" i="2" s="1"/>
  <c r="G5" i="2"/>
  <c r="G9" i="2"/>
  <c r="H9" i="2" s="1"/>
  <c r="G16" i="2"/>
  <c r="H16" i="2" s="1"/>
  <c r="G8" i="2"/>
  <c r="H8" i="2" s="1"/>
  <c r="G11" i="2"/>
  <c r="H11" i="2" s="1"/>
  <c r="G24" i="2"/>
  <c r="H24" i="2" s="1"/>
  <c r="G39" i="2"/>
  <c r="H39" i="2" s="1"/>
  <c r="G41" i="2"/>
  <c r="H41" i="2" s="1"/>
  <c r="G53" i="2"/>
  <c r="H53" i="2" s="1"/>
  <c r="G47" i="2"/>
  <c r="H47" i="2" s="1"/>
  <c r="G25" i="2"/>
  <c r="H25" i="2" s="1"/>
  <c r="G49" i="2"/>
  <c r="H49" i="2" s="1"/>
  <c r="G12" i="2"/>
  <c r="H12" i="2" s="1"/>
  <c r="L86" i="2"/>
  <c r="G69" i="2"/>
  <c r="H69" i="2" s="1"/>
  <c r="G6" i="2"/>
  <c r="H6" i="2" s="1"/>
  <c r="G57" i="2"/>
  <c r="H57" i="2" s="1"/>
  <c r="G7" i="2"/>
  <c r="H7" i="2" s="1"/>
  <c r="G30" i="2"/>
  <c r="H30" i="2" s="1"/>
  <c r="G37" i="2"/>
  <c r="H37" i="2" s="1"/>
  <c r="K86" i="2"/>
  <c r="L60" i="2"/>
  <c r="G67" i="2"/>
  <c r="H67" i="2" s="1"/>
  <c r="G71" i="2"/>
  <c r="H71" i="2" s="1"/>
  <c r="G76" i="2"/>
  <c r="H76" i="2" s="1"/>
  <c r="G83" i="2"/>
  <c r="H83" i="2" s="1"/>
  <c r="G70" i="2"/>
  <c r="H70" i="2" s="1"/>
  <c r="G77" i="2"/>
  <c r="H77" i="2" s="1"/>
  <c r="G79" i="2"/>
  <c r="H79" i="2" s="1"/>
  <c r="G80" i="2"/>
  <c r="H80" i="2" s="1"/>
  <c r="G74" i="2"/>
  <c r="H74" i="2" s="1"/>
  <c r="G81" i="2"/>
  <c r="H81" i="2" s="1"/>
  <c r="G68" i="2"/>
  <c r="H68" i="2" s="1"/>
  <c r="G72" i="2"/>
  <c r="H72" i="2" s="1"/>
  <c r="G75" i="2"/>
  <c r="H75" i="2" s="1"/>
  <c r="G26" i="2"/>
  <c r="H26" i="2" s="1"/>
  <c r="G54" i="2"/>
  <c r="H54" i="2" s="1"/>
  <c r="K60" i="2"/>
  <c r="G86" i="2" l="1"/>
  <c r="H86" i="2"/>
  <c r="G60" i="2"/>
  <c r="H5" i="2"/>
  <c r="H60" i="2" l="1"/>
  <c r="L1" i="1" l="1"/>
  <c r="H1" i="1"/>
  <c r="L88" i="1" l="1"/>
  <c r="L62" i="1"/>
  <c r="J60" i="1"/>
  <c r="K18" i="1" s="1"/>
  <c r="L18" i="1" s="1"/>
  <c r="H88" i="1"/>
  <c r="H62" i="1"/>
  <c r="J86" i="1"/>
  <c r="K81" i="1" s="1"/>
  <c r="K45" i="1" l="1"/>
  <c r="L45" i="1" s="1"/>
  <c r="K50" i="1"/>
  <c r="L50" i="1" s="1"/>
  <c r="K54" i="1"/>
  <c r="L54" i="1" s="1"/>
  <c r="K43" i="1"/>
  <c r="L43" i="1" s="1"/>
  <c r="K35" i="1"/>
  <c r="L35" i="1" s="1"/>
  <c r="K57" i="1"/>
  <c r="L57" i="1" s="1"/>
  <c r="K49" i="1"/>
  <c r="L49" i="1" s="1"/>
  <c r="K40" i="1"/>
  <c r="L40" i="1" s="1"/>
  <c r="L81" i="1"/>
  <c r="K53" i="1"/>
  <c r="L53" i="1" s="1"/>
  <c r="K56" i="1"/>
  <c r="L56" i="1" s="1"/>
  <c r="K44" i="1"/>
  <c r="L44" i="1" s="1"/>
  <c r="K41" i="1"/>
  <c r="L41" i="1" s="1"/>
  <c r="K31" i="1"/>
  <c r="L31" i="1" s="1"/>
  <c r="K37" i="1"/>
  <c r="L37" i="1" s="1"/>
  <c r="K47" i="1"/>
  <c r="L47" i="1" s="1"/>
  <c r="K82" i="1"/>
  <c r="L82" i="1" s="1"/>
  <c r="K36" i="1"/>
  <c r="L36" i="1" s="1"/>
  <c r="K69" i="1"/>
  <c r="L69" i="1" s="1"/>
  <c r="K78" i="1"/>
  <c r="L78" i="1" s="1"/>
  <c r="K66" i="1"/>
  <c r="L66" i="1" s="1"/>
  <c r="K83" i="1"/>
  <c r="L83" i="1" s="1"/>
  <c r="K73" i="1"/>
  <c r="L73" i="1" s="1"/>
  <c r="K79" i="1"/>
  <c r="L79" i="1" s="1"/>
  <c r="K77" i="1"/>
  <c r="L77" i="1" s="1"/>
  <c r="K70" i="1"/>
  <c r="L70" i="1" s="1"/>
  <c r="K75" i="1"/>
  <c r="L75" i="1" s="1"/>
  <c r="K80" i="1"/>
  <c r="L80" i="1" s="1"/>
  <c r="K71" i="1"/>
  <c r="L71" i="1" s="1"/>
  <c r="K67" i="1"/>
  <c r="L67" i="1" s="1"/>
  <c r="K68" i="1"/>
  <c r="L68" i="1" s="1"/>
  <c r="K76" i="1"/>
  <c r="L76" i="1" s="1"/>
  <c r="K72" i="1"/>
  <c r="L72" i="1" s="1"/>
  <c r="F86" i="1"/>
  <c r="G75" i="1" s="1"/>
  <c r="H75" i="1" s="1"/>
  <c r="K74" i="1"/>
  <c r="L74" i="1" s="1"/>
  <c r="K55" i="1"/>
  <c r="L55" i="1" s="1"/>
  <c r="K46" i="1"/>
  <c r="L46" i="1" s="1"/>
  <c r="K27" i="1"/>
  <c r="L27" i="1" s="1"/>
  <c r="K39" i="1"/>
  <c r="L39" i="1" s="1"/>
  <c r="K5" i="1"/>
  <c r="K24" i="1"/>
  <c r="L24" i="1" s="1"/>
  <c r="K33" i="1"/>
  <c r="L33" i="1" s="1"/>
  <c r="K25" i="1"/>
  <c r="L25" i="1" s="1"/>
  <c r="K22" i="1"/>
  <c r="L22" i="1" s="1"/>
  <c r="K6" i="1"/>
  <c r="L6" i="1" s="1"/>
  <c r="K15" i="1"/>
  <c r="L15" i="1" s="1"/>
  <c r="K14" i="1"/>
  <c r="L14" i="1" s="1"/>
  <c r="K7" i="1"/>
  <c r="L7" i="1" s="1"/>
  <c r="K17" i="1"/>
  <c r="L17" i="1" s="1"/>
  <c r="K11" i="1"/>
  <c r="L11" i="1" s="1"/>
  <c r="K9" i="1"/>
  <c r="L9" i="1" s="1"/>
  <c r="F60" i="1"/>
  <c r="G13" i="1" s="1"/>
  <c r="H13" i="1" s="1"/>
  <c r="K29" i="1"/>
  <c r="L29" i="1" s="1"/>
  <c r="K13" i="1"/>
  <c r="L13" i="1" s="1"/>
  <c r="K28" i="1"/>
  <c r="L28" i="1" s="1"/>
  <c r="K52" i="1"/>
  <c r="L52" i="1" s="1"/>
  <c r="K51" i="1"/>
  <c r="L51" i="1" s="1"/>
  <c r="K42" i="1"/>
  <c r="L42" i="1" s="1"/>
  <c r="K48" i="1"/>
  <c r="L48" i="1" s="1"/>
  <c r="K30" i="1"/>
  <c r="L30" i="1" s="1"/>
  <c r="K8" i="1"/>
  <c r="L8" i="1" s="1"/>
  <c r="K32" i="1"/>
  <c r="L32" i="1" s="1"/>
  <c r="K23" i="1"/>
  <c r="L23" i="1" s="1"/>
  <c r="K19" i="1"/>
  <c r="L19" i="1" s="1"/>
  <c r="K38" i="1"/>
  <c r="L38" i="1" s="1"/>
  <c r="K34" i="1"/>
  <c r="L34" i="1" s="1"/>
  <c r="K20" i="1"/>
  <c r="L20" i="1" s="1"/>
  <c r="K16" i="1"/>
  <c r="L16" i="1" s="1"/>
  <c r="K12" i="1"/>
  <c r="L12" i="1" s="1"/>
  <c r="K26" i="1"/>
  <c r="L26" i="1" s="1"/>
  <c r="K10" i="1"/>
  <c r="L10" i="1" s="1"/>
  <c r="K21" i="1"/>
  <c r="L21" i="1" s="1"/>
  <c r="K86" i="1" l="1"/>
  <c r="L86" i="1"/>
  <c r="G46" i="1"/>
  <c r="H46" i="1" s="1"/>
  <c r="G56" i="1"/>
  <c r="H56" i="1" s="1"/>
  <c r="G10" i="1"/>
  <c r="H10" i="1" s="1"/>
  <c r="G27" i="1"/>
  <c r="H27" i="1" s="1"/>
  <c r="G18" i="1"/>
  <c r="H18" i="1" s="1"/>
  <c r="G35" i="1"/>
  <c r="H35" i="1" s="1"/>
  <c r="G11" i="1"/>
  <c r="H11" i="1" s="1"/>
  <c r="G7" i="1"/>
  <c r="H7" i="1" s="1"/>
  <c r="G15" i="1"/>
  <c r="H15" i="1" s="1"/>
  <c r="G23" i="1"/>
  <c r="H23" i="1" s="1"/>
  <c r="G25" i="1"/>
  <c r="H25" i="1" s="1"/>
  <c r="G33" i="1"/>
  <c r="H33" i="1" s="1"/>
  <c r="G44" i="1"/>
  <c r="H44" i="1" s="1"/>
  <c r="G47" i="1"/>
  <c r="H47" i="1" s="1"/>
  <c r="G54" i="1"/>
  <c r="H54" i="1" s="1"/>
  <c r="G24" i="1"/>
  <c r="H24" i="1" s="1"/>
  <c r="G22" i="1"/>
  <c r="H22" i="1" s="1"/>
  <c r="G36" i="1"/>
  <c r="H36" i="1" s="1"/>
  <c r="G40" i="1"/>
  <c r="H40" i="1" s="1"/>
  <c r="G42" i="1"/>
  <c r="H42" i="1" s="1"/>
  <c r="G38" i="1"/>
  <c r="H38" i="1" s="1"/>
  <c r="G6" i="1"/>
  <c r="H6" i="1" s="1"/>
  <c r="G32" i="1"/>
  <c r="H32" i="1" s="1"/>
  <c r="G41" i="1"/>
  <c r="H41" i="1" s="1"/>
  <c r="G50" i="1"/>
  <c r="H50" i="1" s="1"/>
  <c r="G49" i="1"/>
  <c r="H49" i="1" s="1"/>
  <c r="G19" i="1"/>
  <c r="H19" i="1" s="1"/>
  <c r="G12" i="1"/>
  <c r="H12" i="1" s="1"/>
  <c r="G20" i="1"/>
  <c r="H20" i="1" s="1"/>
  <c r="G28" i="1"/>
  <c r="H28" i="1" s="1"/>
  <c r="G14" i="1"/>
  <c r="H14" i="1" s="1"/>
  <c r="G16" i="1"/>
  <c r="H16" i="1" s="1"/>
  <c r="G37" i="1"/>
  <c r="H37" i="1" s="1"/>
  <c r="G45" i="1"/>
  <c r="H45" i="1" s="1"/>
  <c r="G57" i="1"/>
  <c r="H57" i="1" s="1"/>
  <c r="G39" i="1"/>
  <c r="H39" i="1" s="1"/>
  <c r="G52" i="1"/>
  <c r="H52" i="1" s="1"/>
  <c r="G55" i="1"/>
  <c r="H55" i="1" s="1"/>
  <c r="G48" i="1"/>
  <c r="H48" i="1" s="1"/>
  <c r="G21" i="1"/>
  <c r="H21" i="1" s="1"/>
  <c r="G26" i="1"/>
  <c r="H26" i="1" s="1"/>
  <c r="G53" i="1"/>
  <c r="H53" i="1" s="1"/>
  <c r="G69" i="1"/>
  <c r="H69" i="1" s="1"/>
  <c r="G8" i="1"/>
  <c r="H8" i="1" s="1"/>
  <c r="G34" i="1"/>
  <c r="H34" i="1" s="1"/>
  <c r="G72" i="1"/>
  <c r="H72" i="1" s="1"/>
  <c r="G77" i="1"/>
  <c r="H77" i="1" s="1"/>
  <c r="G81" i="1"/>
  <c r="H81" i="1" s="1"/>
  <c r="G17" i="1"/>
  <c r="H17" i="1" s="1"/>
  <c r="G5" i="1"/>
  <c r="G29" i="1"/>
  <c r="H29" i="1" s="1"/>
  <c r="G9" i="1"/>
  <c r="H9" i="1" s="1"/>
  <c r="K60" i="1"/>
  <c r="L5" i="1"/>
  <c r="G43" i="1"/>
  <c r="H43" i="1" s="1"/>
  <c r="G30" i="1"/>
  <c r="H30" i="1" s="1"/>
  <c r="G51" i="1"/>
  <c r="H51" i="1" s="1"/>
  <c r="G31" i="1"/>
  <c r="H31" i="1" s="1"/>
  <c r="G73" i="1"/>
  <c r="H73" i="1" s="1"/>
  <c r="G74" i="1"/>
  <c r="H74" i="1" s="1"/>
  <c r="G70" i="1"/>
  <c r="H70" i="1" s="1"/>
  <c r="G80" i="1"/>
  <c r="H80" i="1" s="1"/>
  <c r="G78" i="1"/>
  <c r="H78" i="1" s="1"/>
  <c r="G71" i="1"/>
  <c r="H71" i="1" s="1"/>
  <c r="G76" i="1"/>
  <c r="H76" i="1" s="1"/>
  <c r="G66" i="1"/>
  <c r="G83" i="1"/>
  <c r="H83" i="1" s="1"/>
  <c r="G68" i="1"/>
  <c r="H68" i="1" s="1"/>
  <c r="G79" i="1"/>
  <c r="H79" i="1" s="1"/>
  <c r="G82" i="1"/>
  <c r="H82" i="1" s="1"/>
  <c r="G67" i="1"/>
  <c r="H67" i="1" s="1"/>
  <c r="G60" i="1" l="1"/>
  <c r="H5" i="1"/>
  <c r="G86" i="1"/>
  <c r="H66" i="1"/>
  <c r="L60" i="1"/>
  <c r="H86" i="1" l="1"/>
  <c r="H60" i="1"/>
</calcChain>
</file>

<file path=xl/comments1.xml><?xml version="1.0" encoding="utf-8"?>
<comments xmlns="http://schemas.openxmlformats.org/spreadsheetml/2006/main">
  <authors>
    <author>Aaron Morris</author>
    <author>Kambra Reddick</author>
  </authors>
  <commentList>
    <comment ref="D2" authorId="0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1 = Private
2 = NSGO</t>
        </r>
      </text>
    </comment>
    <comment ref="E2" authorId="1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1 = Taxed
0 = Not taxed</t>
        </r>
      </text>
    </comment>
  </commentList>
</comments>
</file>

<file path=xl/comments2.xml><?xml version="1.0" encoding="utf-8"?>
<comments xmlns="http://schemas.openxmlformats.org/spreadsheetml/2006/main">
  <authors>
    <author>Aaron Morris</author>
    <author>Kambra Reddick</author>
  </authors>
  <commentList>
    <comment ref="D2" authorId="0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1 = Private
2 = NSGO</t>
        </r>
      </text>
    </comment>
    <comment ref="E2" authorId="1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1 = Taxed
0 = Not taxed</t>
        </r>
      </text>
    </comment>
  </commentList>
</comments>
</file>

<file path=xl/sharedStrings.xml><?xml version="1.0" encoding="utf-8"?>
<sst xmlns="http://schemas.openxmlformats.org/spreadsheetml/2006/main" count="628" uniqueCount="180">
  <si>
    <t>Inpatient Pool</t>
  </si>
  <si>
    <t>Outpatient Pool</t>
  </si>
  <si>
    <t>Medicaid Prov ID</t>
  </si>
  <si>
    <t>Hosp Name</t>
  </si>
  <si>
    <t>Use DRG UPL Not Cost</t>
  </si>
  <si>
    <t>Hospital Class</t>
  </si>
  <si>
    <t>Taxed</t>
  </si>
  <si>
    <t>Medicaid IP Payments</t>
  </si>
  <si>
    <t>Inpatient Pro Rata Share</t>
  </si>
  <si>
    <t>Inpatient Hospital Access Payment</t>
  </si>
  <si>
    <t>Medicaid OP Payments</t>
  </si>
  <si>
    <t>Outpatient Pro Rata Share</t>
  </si>
  <si>
    <t>Outpatient Hospital Access Payments</t>
  </si>
  <si>
    <t>Private Taxed</t>
  </si>
  <si>
    <t>200439230A</t>
  </si>
  <si>
    <t>100696610B</t>
  </si>
  <si>
    <t>100699370A</t>
  </si>
  <si>
    <t>200102450A</t>
  </si>
  <si>
    <t>BAILEY MEDICAL CENTER LLC</t>
  </si>
  <si>
    <t>200573000A</t>
  </si>
  <si>
    <t>BRISTOW ENDEAVOR HEALTHCARE, LLC</t>
  </si>
  <si>
    <t>100701410A</t>
  </si>
  <si>
    <t>BROOKHAVEN HOSPITAL</t>
  </si>
  <si>
    <t>No</t>
  </si>
  <si>
    <t>200085660H</t>
  </si>
  <si>
    <t>100700010G</t>
  </si>
  <si>
    <t>CLINTON HMA LLC</t>
  </si>
  <si>
    <t>100700120A</t>
  </si>
  <si>
    <t>DUNCAN REGIONAL HOSPITAL</t>
  </si>
  <si>
    <t>100699410A</t>
  </si>
  <si>
    <t>GREAT PLAINS REGIONAL MEDICAL CENTER</t>
  </si>
  <si>
    <t>200045700C</t>
  </si>
  <si>
    <t>HENRYETTA MEDICAL CENTER</t>
  </si>
  <si>
    <t>200435950A</t>
  </si>
  <si>
    <t>200044190A</t>
  </si>
  <si>
    <t>200044210A</t>
  </si>
  <si>
    <t>HILLCREST MEDICAL CENTER</t>
  </si>
  <si>
    <t>100806400C</t>
  </si>
  <si>
    <t>100699500A</t>
  </si>
  <si>
    <t>INTEGRIS BASS MEM BAP</t>
  </si>
  <si>
    <t>100700610A</t>
  </si>
  <si>
    <t>INTEGRIS CANADIAN VALLEY HOSPITAL</t>
  </si>
  <si>
    <t>100699700A</t>
  </si>
  <si>
    <t>INTEGRIS GROVE HOSPITAL</t>
  </si>
  <si>
    <t>200405550A</t>
  </si>
  <si>
    <t>INTEGRIS HEALTH EDMOND, INC.</t>
  </si>
  <si>
    <t>100699440A</t>
  </si>
  <si>
    <t>100700200A</t>
  </si>
  <si>
    <t>INTEGRIS SOUTHWEST MEDICAL</t>
  </si>
  <si>
    <t>100699490A</t>
  </si>
  <si>
    <t>JANE PHILLIPS EP HSP</t>
  </si>
  <si>
    <t>100699420A</t>
  </si>
  <si>
    <t>100700380P</t>
  </si>
  <si>
    <t>200735850A</t>
  </si>
  <si>
    <t>100700920A</t>
  </si>
  <si>
    <t>100700030A</t>
  </si>
  <si>
    <t>100699390A</t>
  </si>
  <si>
    <t>MERCY HEALTH CENTER</t>
  </si>
  <si>
    <t>200509290A</t>
  </si>
  <si>
    <t>MERCY HOSPITAL ADA, INC.</t>
  </si>
  <si>
    <t>100262320C</t>
  </si>
  <si>
    <t>200320810D</t>
  </si>
  <si>
    <t>MERCY HOSPITAL EL RENO INC</t>
  </si>
  <si>
    <t>200479750A</t>
  </si>
  <si>
    <t>MERCY REHABILITATION HOSPITAL, LLC</t>
  </si>
  <si>
    <t>100700490A</t>
  </si>
  <si>
    <t>200242900A</t>
  </si>
  <si>
    <t>100738360L</t>
  </si>
  <si>
    <t>100701680L</t>
  </si>
  <si>
    <t>100699570A</t>
  </si>
  <si>
    <t>SAINT FRANCIS HOSPITAL</t>
  </si>
  <si>
    <t>200031310A</t>
  </si>
  <si>
    <t>SAINT FRANCIS HOSPITAL SOUTH</t>
  </si>
  <si>
    <t>200702430B</t>
  </si>
  <si>
    <t>200700900A</t>
  </si>
  <si>
    <t>200196450C</t>
  </si>
  <si>
    <t>SEMINOLE HMA LLC</t>
  </si>
  <si>
    <t>200006820Z</t>
  </si>
  <si>
    <t>100697950B</t>
  </si>
  <si>
    <t>SOUTHWESTERN MEDICAL CENTER</t>
  </si>
  <si>
    <t>100699540A</t>
  </si>
  <si>
    <t>ST ANTHONY HSP</t>
  </si>
  <si>
    <t>200310990A</t>
  </si>
  <si>
    <t>ST JOHN BROKEN ARROW, INC</t>
  </si>
  <si>
    <t>100699400A</t>
  </si>
  <si>
    <t>ST JOHN MED CTR</t>
  </si>
  <si>
    <t>200106410A</t>
  </si>
  <si>
    <t>ST JOHN OWASSO</t>
  </si>
  <si>
    <t>100690020A</t>
  </si>
  <si>
    <t>ST MARY'S REGIONAL CTR</t>
  </si>
  <si>
    <t>100740840B</t>
  </si>
  <si>
    <t>200006260A</t>
  </si>
  <si>
    <t>TULSA SPINE HOSPITAL</t>
  </si>
  <si>
    <t>200028650A</t>
  </si>
  <si>
    <t>VALIR REHABILITATION HOSPITAL OF OKC</t>
  </si>
  <si>
    <t>200673510G</t>
  </si>
  <si>
    <t>WILLOW CREST HOSPITAL</t>
  </si>
  <si>
    <t>200019120A</t>
  </si>
  <si>
    <t>WOODWARD HEALTH SYSTEM LLC</t>
  </si>
  <si>
    <t>Inpatient Private Pool</t>
  </si>
  <si>
    <t>Outpatient Private Pool</t>
  </si>
  <si>
    <t>NSGO Taxed</t>
  </si>
  <si>
    <t>200668710A</t>
  </si>
  <si>
    <t>100700720A</t>
  </si>
  <si>
    <t>CHOCTAW MEMORIAL HOSPITAL</t>
  </si>
  <si>
    <t>100749570S</t>
  </si>
  <si>
    <t>100700880A</t>
  </si>
  <si>
    <t>ELKVIEW GEN HSP</t>
  </si>
  <si>
    <t>100700820A</t>
  </si>
  <si>
    <t>GRADY MEMORIAL HOSPITAL</t>
  </si>
  <si>
    <t>100699350A</t>
  </si>
  <si>
    <t>JACKSON CO MEM HSP</t>
  </si>
  <si>
    <t>100700860A</t>
  </si>
  <si>
    <t>LATIMER CO GEN HSP</t>
  </si>
  <si>
    <t>100710530D</t>
  </si>
  <si>
    <t>MCALESTER REGIONAL</t>
  </si>
  <si>
    <t>100700690A</t>
  </si>
  <si>
    <t>NORMAN REGIONAL HOSPITAL</t>
  </si>
  <si>
    <t>100700680A</t>
  </si>
  <si>
    <t>NORTHEASTERN HEALTH SYSTEM</t>
  </si>
  <si>
    <t>100699890A</t>
  </si>
  <si>
    <t>PAULS VALLEY GENERAL HOSPITAL</t>
  </si>
  <si>
    <t>100700900A</t>
  </si>
  <si>
    <t>PERRY MEM HSP AUTH</t>
  </si>
  <si>
    <t>100699900A</t>
  </si>
  <si>
    <t>PURCELL MUNICIPAL HOSPITAL</t>
  </si>
  <si>
    <t>100700770A</t>
  </si>
  <si>
    <t>PUSHMATAHA HSP</t>
  </si>
  <si>
    <t>100700190A</t>
  </si>
  <si>
    <t>SEQUOYAH COUNTY CITY OF SALLISAW HOSPITAL AUTHORIT</t>
  </si>
  <si>
    <t>100699830A</t>
  </si>
  <si>
    <t>SHARE MEMORIAL HOSPITAL</t>
  </si>
  <si>
    <t>100699950A</t>
  </si>
  <si>
    <t>STILLWATER MEDICAL CENTER</t>
  </si>
  <si>
    <t>200100890B</t>
  </si>
  <si>
    <t>WAGONER COMMUNITY HOSPITAL</t>
  </si>
  <si>
    <t>Yes</t>
  </si>
  <si>
    <t>Inpatient NSGO Pool</t>
  </si>
  <si>
    <t>Outpatient NSGO Pool</t>
  </si>
  <si>
    <t>Effective Jan 2018</t>
  </si>
  <si>
    <t xml:space="preserve">Inpatient CY2018SHOPP Allocation (Jan-Mar 2018) </t>
  </si>
  <si>
    <t xml:space="preserve"> Outpatient CY2018 SHOPP Allocation (Jan-Mar 2018) </t>
  </si>
  <si>
    <t xml:space="preserve">Total CY2018 SHOPP Allocation (Jan-Mar 2018) </t>
  </si>
  <si>
    <t xml:space="preserve">Inpatient CY2018 SHOPP Allocation (Apr-June 2018) </t>
  </si>
  <si>
    <t xml:space="preserve"> Outpatient CY2018 SHOPP Allocation (Apr-June 2018) </t>
  </si>
  <si>
    <t xml:space="preserve">Total CY2018 SHOPP Allocation (Apr-June 2018) </t>
  </si>
  <si>
    <t xml:space="preserve">Inpatient CY2018 SHOPP Allocation (July-Sept 2018) </t>
  </si>
  <si>
    <t xml:space="preserve"> Outpatient CY2018 SHOPP Allocation (July-Sept 2018) </t>
  </si>
  <si>
    <t xml:space="preserve">Total CY2018 SHOPP Allocation (July-Sept 2018) </t>
  </si>
  <si>
    <t xml:space="preserve">Oct 2018 (FMAP Change) </t>
  </si>
  <si>
    <t xml:space="preserve">Inpatient CY2018 SHOPP Allocation (Oct-Dec 2018) </t>
  </si>
  <si>
    <t xml:space="preserve"> Outpatient CY2018 SHOPP Allocation (Oct-Dec 2018) </t>
  </si>
  <si>
    <t xml:space="preserve"> Total CY2018 SHOPP Allocation (Oct-Dec 2018)</t>
  </si>
  <si>
    <t>Inpatient CY2018 SHOPP Allocation 1.4% Withhold</t>
  </si>
  <si>
    <t xml:space="preserve"> Outpatient CY2018 SHOPP Allocation  1.4% Withhold</t>
  </si>
  <si>
    <t xml:space="preserve"> 1.4% Withhold </t>
  </si>
  <si>
    <t>AHS SOUTHCREST HOSPITAL, LLC</t>
  </si>
  <si>
    <t>ALLIANCEHEALTH DEACONESS</t>
  </si>
  <si>
    <t>ALLIANCEHEALTH DURANT</t>
  </si>
  <si>
    <t>BLACKWELL REGIONAL HOSPITAL</t>
  </si>
  <si>
    <t>CEDAR RIDGE PSYCHIATRIC HOSPITAL</t>
  </si>
  <si>
    <t>COMANCHE CO MEM HSP</t>
  </si>
  <si>
    <t>HILLCREST HOSPITAL CLAREMORE</t>
  </si>
  <si>
    <t>HILLCREST HOSPITAL CUSHING</t>
  </si>
  <si>
    <t>HILLCREST HOSPITAL PRYOR</t>
  </si>
  <si>
    <t>INTEGRIS BAPTIST MEDICAL C</t>
  </si>
  <si>
    <t>INTEGRIS MIAMI HOSPITAL</t>
  </si>
  <si>
    <t>KAY COUNTY OKLAHOMA HOSPITAL</t>
  </si>
  <si>
    <t>LAUREATE PSYCHIATRIC CLINIC &amp; HOSPITAL INC</t>
  </si>
  <si>
    <t>MCCURTAIN MEM HSP</t>
  </si>
  <si>
    <t>MEMORIAL HOSPITAL</t>
  </si>
  <si>
    <t>MERCY HOSPITAL ARDMORE</t>
  </si>
  <si>
    <t>MIDWEST REGIONAL MEDICAL</t>
  </si>
  <si>
    <t>OKLAHOMA STATE UNIVERSITY MEDICAL TRUST</t>
  </si>
  <si>
    <t>PARKSIDE PSYCHIATRIC HOSPITAL &amp; CLINIC</t>
  </si>
  <si>
    <t>ROLLING HILLS HOSPITAL, LLC</t>
  </si>
  <si>
    <t>SAINT FRANCIS HOSPITAL VINITA</t>
  </si>
  <si>
    <t>SAINT FRANCIS REGIONAL SERVICES INC</t>
  </si>
  <si>
    <t>SHADOW MOUNTAIN BEHAVIORAL HEALTH SYSTEM, INC</t>
  </si>
  <si>
    <t>ST ANTHONY SHAWNEE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</si>
</sst>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%"/>
    <numFmt numFmtId="166" formatCode="0.00_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0"/>
      <name val="MS Sans Serif"/>
      <family val="2"/>
    </font>
    <font>
      <sz val="10"/>
      <color rgb="FFFF0000"/>
      <name val="Calibri"/>
      <family val="2"/>
      <scheme val="minor"/>
    </font>
    <font>
      <sz val="10"/>
      <color theme="1"/>
      <name val="Arial"/>
      <family val="2"/>
    </font>
    <font>
      <b/>
      <i/>
      <sz val="10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6"/>
      <name val="Helv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405">
    <xf numFmtId="0" fontId="0" fillId="0" borderId="0"/>
    <xf numFmtId="9" fontId="4" fillId="0" borderId="0" applyFont="0" applyFill="0" applyBorder="0" applyAlignment="0" applyProtection="0"/>
    <xf numFmtId="0" fontId="4" fillId="0" borderId="0"/>
    <xf numFmtId="0" fontId="2" fillId="0" borderId="0"/>
    <xf numFmtId="43" fontId="7" fillId="0" borderId="0" applyFont="0" applyFill="0" applyBorder="0" applyAlignment="0" applyProtection="0"/>
    <xf numFmtId="0" fontId="4" fillId="0" borderId="0"/>
    <xf numFmtId="0" fontId="2" fillId="0" borderId="0"/>
    <xf numFmtId="9" fontId="7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6" fillId="0" borderId="0"/>
    <xf numFmtId="0" fontId="12" fillId="0" borderId="0"/>
    <xf numFmtId="0" fontId="4" fillId="0" borderId="0"/>
    <xf numFmtId="0" fontId="4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22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6" fillId="0" borderId="0"/>
    <xf numFmtId="0" fontId="4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6" fillId="0" borderId="0"/>
    <xf numFmtId="0" fontId="4" fillId="0" borderId="0"/>
    <xf numFmtId="0" fontId="16" fillId="0" borderId="0"/>
    <xf numFmtId="0" fontId="4" fillId="0" borderId="0"/>
    <xf numFmtId="0" fontId="16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4" fillId="0" borderId="0"/>
    <xf numFmtId="0" fontId="16" fillId="0" borderId="0"/>
    <xf numFmtId="0" fontId="4" fillId="0" borderId="0"/>
    <xf numFmtId="0" fontId="16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6" fillId="0" borderId="0"/>
    <xf numFmtId="0" fontId="1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0" fontId="4" fillId="0" borderId="0"/>
  </cellStyleXfs>
  <cellXfs count="79">
    <xf numFmtId="0" fontId="0" fillId="0" borderId="0" xfId="0"/>
    <xf numFmtId="0" fontId="5" fillId="0" borderId="0" xfId="2" applyFont="1" applyBorder="1"/>
    <xf numFmtId="0" fontId="6" fillId="0" borderId="0" xfId="3" applyFont="1" applyFill="1" applyBorder="1"/>
    <xf numFmtId="0" fontId="6" fillId="0" borderId="0" xfId="4" applyNumberFormat="1" applyFont="1" applyFill="1" applyBorder="1" applyAlignment="1">
      <alignment horizontal="center"/>
    </xf>
    <xf numFmtId="164" fontId="5" fillId="0" borderId="0" xfId="4" applyNumberFormat="1" applyFont="1" applyFill="1" applyBorder="1"/>
    <xf numFmtId="164" fontId="5" fillId="0" borderId="0" xfId="4" applyNumberFormat="1" applyFont="1" applyBorder="1"/>
    <xf numFmtId="10" fontId="8" fillId="0" borderId="0" xfId="2" applyNumberFormat="1" applyFont="1" applyFill="1" applyBorder="1" applyAlignment="1">
      <alignment horizontal="center" wrapText="1"/>
    </xf>
    <xf numFmtId="0" fontId="8" fillId="15" borderId="0" xfId="2" applyFont="1" applyFill="1" applyBorder="1"/>
    <xf numFmtId="43" fontId="8" fillId="15" borderId="0" xfId="2" applyNumberFormat="1" applyFont="1" applyFill="1" applyBorder="1"/>
    <xf numFmtId="0" fontId="8" fillId="16" borderId="2" xfId="2" applyFont="1" applyFill="1" applyBorder="1" applyAlignment="1">
      <alignment horizontal="center" wrapText="1"/>
    </xf>
    <xf numFmtId="0" fontId="9" fillId="16" borderId="2" xfId="3" applyFont="1" applyFill="1" applyBorder="1" applyAlignment="1">
      <alignment horizontal="center" wrapText="1"/>
    </xf>
    <xf numFmtId="164" fontId="8" fillId="16" borderId="2" xfId="4" applyNumberFormat="1" applyFont="1" applyFill="1" applyBorder="1" applyAlignment="1">
      <alignment horizontal="center" wrapText="1"/>
    </xf>
    <xf numFmtId="0" fontId="8" fillId="16" borderId="2" xfId="3" applyFont="1" applyFill="1" applyBorder="1" applyAlignment="1">
      <alignment horizontal="center" wrapText="1"/>
    </xf>
    <xf numFmtId="0" fontId="9" fillId="17" borderId="2" xfId="3" applyFont="1" applyFill="1" applyBorder="1" applyAlignment="1">
      <alignment horizontal="center" wrapText="1"/>
    </xf>
    <xf numFmtId="0" fontId="9" fillId="18" borderId="2" xfId="3" applyFont="1" applyFill="1" applyBorder="1" applyAlignment="1">
      <alignment horizontal="center" wrapText="1"/>
    </xf>
    <xf numFmtId="0" fontId="8" fillId="0" borderId="0" xfId="2" applyFont="1" applyFill="1" applyBorder="1" applyAlignment="1">
      <alignment horizontal="center" wrapText="1"/>
    </xf>
    <xf numFmtId="0" fontId="5" fillId="0" borderId="0" xfId="5" applyFont="1" applyBorder="1"/>
    <xf numFmtId="0" fontId="10" fillId="0" borderId="0" xfId="6" applyFont="1" applyFill="1" applyAlignment="1"/>
    <xf numFmtId="0" fontId="5" fillId="0" borderId="0" xfId="4" applyNumberFormat="1" applyFont="1" applyFill="1" applyBorder="1"/>
    <xf numFmtId="43" fontId="5" fillId="0" borderId="0" xfId="4" applyFont="1" applyBorder="1"/>
    <xf numFmtId="165" fontId="5" fillId="0" borderId="0" xfId="7" applyNumberFormat="1" applyFont="1" applyBorder="1"/>
    <xf numFmtId="43" fontId="5" fillId="0" borderId="0" xfId="2" applyNumberFormat="1" applyFont="1" applyBorder="1"/>
    <xf numFmtId="0" fontId="5" fillId="19" borderId="0" xfId="5" applyFont="1" applyFill="1" applyBorder="1"/>
    <xf numFmtId="0" fontId="11" fillId="19" borderId="0" xfId="3" applyFont="1" applyFill="1" applyBorder="1" applyAlignment="1">
      <alignment horizontal="center"/>
    </xf>
    <xf numFmtId="0" fontId="10" fillId="19" borderId="0" xfId="6" applyFont="1" applyFill="1" applyAlignment="1"/>
    <xf numFmtId="0" fontId="6" fillId="19" borderId="0" xfId="3" applyFont="1" applyFill="1" applyBorder="1"/>
    <xf numFmtId="0" fontId="5" fillId="19" borderId="0" xfId="2" applyFont="1" applyFill="1" applyBorder="1"/>
    <xf numFmtId="0" fontId="5" fillId="19" borderId="0" xfId="4" applyNumberFormat="1" applyFont="1" applyFill="1" applyBorder="1"/>
    <xf numFmtId="43" fontId="5" fillId="19" borderId="0" xfId="4" applyFont="1" applyFill="1" applyBorder="1"/>
    <xf numFmtId="165" fontId="5" fillId="19" borderId="0" xfId="7" applyNumberFormat="1" applyFont="1" applyFill="1" applyBorder="1"/>
    <xf numFmtId="43" fontId="5" fillId="19" borderId="0" xfId="2" applyNumberFormat="1" applyFont="1" applyFill="1" applyBorder="1"/>
    <xf numFmtId="0" fontId="5" fillId="0" borderId="0" xfId="2" applyFont="1" applyFill="1" applyBorder="1"/>
    <xf numFmtId="0" fontId="13" fillId="0" borderId="3" xfId="8" applyFont="1" applyFill="1" applyBorder="1" applyAlignment="1">
      <alignment wrapText="1"/>
    </xf>
    <xf numFmtId="0" fontId="5" fillId="0" borderId="0" xfId="5" applyFont="1" applyFill="1" applyBorder="1"/>
    <xf numFmtId="0" fontId="15" fillId="0" borderId="0" xfId="2" applyFont="1" applyBorder="1"/>
    <xf numFmtId="0" fontId="5" fillId="0" borderId="0" xfId="3" applyFont="1" applyFill="1" applyBorder="1"/>
    <xf numFmtId="0" fontId="5" fillId="0" borderId="0" xfId="4" applyNumberFormat="1" applyFont="1" applyBorder="1"/>
    <xf numFmtId="43" fontId="5" fillId="0" borderId="0" xfId="4" applyFont="1" applyFill="1" applyBorder="1"/>
    <xf numFmtId="165" fontId="5" fillId="0" borderId="0" xfId="7" applyNumberFormat="1" applyFont="1" applyFill="1" applyBorder="1"/>
    <xf numFmtId="43" fontId="5" fillId="0" borderId="0" xfId="2" applyNumberFormat="1" applyFont="1" applyFill="1" applyBorder="1"/>
    <xf numFmtId="0" fontId="6" fillId="0" borderId="0" xfId="12" applyFont="1" applyFill="1" applyBorder="1" applyAlignment="1"/>
    <xf numFmtId="165" fontId="5" fillId="0" borderId="0" xfId="1" applyNumberFormat="1" applyFont="1" applyBorder="1"/>
    <xf numFmtId="43" fontId="5" fillId="20" borderId="0" xfId="4" applyFont="1" applyFill="1" applyBorder="1"/>
    <xf numFmtId="164" fontId="5" fillId="20" borderId="0" xfId="4" applyNumberFormat="1" applyFont="1" applyFill="1" applyBorder="1"/>
    <xf numFmtId="43" fontId="5" fillId="20" borderId="0" xfId="4" applyNumberFormat="1" applyFont="1" applyFill="1" applyBorder="1"/>
    <xf numFmtId="164" fontId="5" fillId="20" borderId="0" xfId="2" applyNumberFormat="1" applyFont="1" applyFill="1" applyBorder="1"/>
    <xf numFmtId="43" fontId="5" fillId="0" borderId="0" xfId="4" applyNumberFormat="1" applyFont="1" applyBorder="1"/>
    <xf numFmtId="43" fontId="5" fillId="20" borderId="0" xfId="4" applyNumberFormat="1" applyFont="1" applyFill="1" applyBorder="1" applyAlignment="1">
      <alignment horizontal="center"/>
    </xf>
    <xf numFmtId="0" fontId="17" fillId="0" borderId="0" xfId="4" applyNumberFormat="1" applyFont="1" applyFill="1" applyBorder="1"/>
    <xf numFmtId="0" fontId="6" fillId="0" borderId="0" xfId="1400" applyFont="1" applyFill="1" applyBorder="1"/>
    <xf numFmtId="0" fontId="9" fillId="16" borderId="2" xfId="1400" applyFont="1" applyFill="1" applyBorder="1" applyAlignment="1">
      <alignment horizontal="center" wrapText="1"/>
    </xf>
    <xf numFmtId="0" fontId="8" fillId="16" borderId="2" xfId="1400" applyFont="1" applyFill="1" applyBorder="1" applyAlignment="1">
      <alignment horizontal="center" wrapText="1"/>
    </xf>
    <xf numFmtId="0" fontId="9" fillId="17" borderId="2" xfId="1400" applyFont="1" applyFill="1" applyBorder="1" applyAlignment="1">
      <alignment horizontal="center" wrapText="1"/>
    </xf>
    <xf numFmtId="0" fontId="9" fillId="18" borderId="2" xfId="1400" applyFont="1" applyFill="1" applyBorder="1" applyAlignment="1">
      <alignment horizontal="center" wrapText="1"/>
    </xf>
    <xf numFmtId="0" fontId="10" fillId="0" borderId="0" xfId="1960" applyFont="1" applyFill="1" applyAlignment="1"/>
    <xf numFmtId="0" fontId="11" fillId="19" borderId="0" xfId="1400" applyFont="1" applyFill="1" applyBorder="1" applyAlignment="1">
      <alignment horizontal="center"/>
    </xf>
    <xf numFmtId="0" fontId="10" fillId="19" borderId="0" xfId="1960" applyFont="1" applyFill="1" applyAlignment="1"/>
    <xf numFmtId="0" fontId="6" fillId="19" borderId="0" xfId="1400" applyFont="1" applyFill="1" applyBorder="1"/>
    <xf numFmtId="0" fontId="5" fillId="0" borderId="0" xfId="1400" applyFont="1" applyFill="1" applyBorder="1"/>
    <xf numFmtId="0" fontId="10" fillId="21" borderId="0" xfId="1295" applyFont="1" applyFill="1" applyAlignment="1">
      <alignment wrapText="1"/>
    </xf>
    <xf numFmtId="0" fontId="9" fillId="22" borderId="2" xfId="1400" applyFont="1" applyFill="1" applyBorder="1" applyAlignment="1">
      <alignment horizontal="center" wrapText="1"/>
    </xf>
    <xf numFmtId="43" fontId="23" fillId="23" borderId="4" xfId="1045" applyFont="1" applyFill="1" applyBorder="1" applyAlignment="1">
      <alignment horizontal="center" wrapText="1"/>
    </xf>
    <xf numFmtId="0" fontId="1" fillId="0" borderId="0" xfId="1295"/>
    <xf numFmtId="43" fontId="10" fillId="24" borderId="0" xfId="989" applyFont="1" applyFill="1"/>
    <xf numFmtId="43" fontId="10" fillId="25" borderId="0" xfId="989" applyFont="1" applyFill="1"/>
    <xf numFmtId="43" fontId="10" fillId="0" borderId="0" xfId="1045" applyFont="1"/>
    <xf numFmtId="43" fontId="10" fillId="23" borderId="0" xfId="1045" applyFont="1" applyFill="1" applyBorder="1" applyAlignment="1">
      <alignment horizontal="center" wrapText="1"/>
    </xf>
    <xf numFmtId="0" fontId="10" fillId="21" borderId="0" xfId="1295" applyFont="1" applyFill="1"/>
    <xf numFmtId="43" fontId="23" fillId="0" borderId="5" xfId="1295" applyNumberFormat="1" applyFont="1" applyBorder="1"/>
    <xf numFmtId="0" fontId="3" fillId="0" borderId="0" xfId="1295" applyFont="1"/>
    <xf numFmtId="43" fontId="1" fillId="0" borderId="0" xfId="1295" applyNumberFormat="1"/>
    <xf numFmtId="44" fontId="0" fillId="0" borderId="0" xfId="1241" applyFont="1"/>
    <xf numFmtId="0" fontId="1" fillId="0" borderId="0" xfId="1295" applyFill="1"/>
    <xf numFmtId="0" fontId="0" fillId="0" borderId="0" xfId="0" applyFill="1"/>
    <xf numFmtId="0" fontId="3" fillId="0" borderId="0" xfId="1295" applyFont="1" applyFill="1"/>
    <xf numFmtId="0" fontId="9" fillId="0" borderId="0" xfId="1400" applyFont="1" applyFill="1" applyBorder="1" applyAlignment="1">
      <alignment horizontal="center" wrapText="1"/>
    </xf>
    <xf numFmtId="0" fontId="5" fillId="0" borderId="0" xfId="9" quotePrefix="1" applyNumberFormat="1" applyFont="1" applyFill="1"/>
    <xf numFmtId="0" fontId="10" fillId="0" borderId="0" xfId="1380" applyFont="1" applyFill="1"/>
    <xf numFmtId="0" fontId="10" fillId="0" borderId="0" xfId="10" applyFont="1" applyFill="1"/>
  </cellXfs>
  <cellStyles count="2405">
    <cellStyle name="£Z_x0004_Ç_x0006_^_x0004_" xfId="13"/>
    <cellStyle name="£Z_x0004_Ç_x0006_^_x0004_ 2" xfId="2"/>
    <cellStyle name="£Z_x0004_Ç_x0006_^_x0004_ 2 2" xfId="14"/>
    <cellStyle name="20% - Accent1 2" xfId="15"/>
    <cellStyle name="20% - Accent1 2 10" xfId="16"/>
    <cellStyle name="20% - Accent1 2 2" xfId="17"/>
    <cellStyle name="20% - Accent1 2 2 2" xfId="18"/>
    <cellStyle name="20% - Accent1 2 2 2 2" xfId="19"/>
    <cellStyle name="20% - Accent1 2 2 2 2 2" xfId="20"/>
    <cellStyle name="20% - Accent1 2 2 2 2 2 2" xfId="21"/>
    <cellStyle name="20% - Accent1 2 2 2 2 3" xfId="22"/>
    <cellStyle name="20% - Accent1 2 2 2 2 3 2" xfId="23"/>
    <cellStyle name="20% - Accent1 2 2 2 2 4" xfId="24"/>
    <cellStyle name="20% - Accent1 2 2 2 3" xfId="25"/>
    <cellStyle name="20% - Accent1 2 2 2 3 2" xfId="26"/>
    <cellStyle name="20% - Accent1 2 2 2 4" xfId="27"/>
    <cellStyle name="20% - Accent1 2 2 2 4 2" xfId="28"/>
    <cellStyle name="20% - Accent1 2 2 2 5" xfId="29"/>
    <cellStyle name="20% - Accent1 2 2 3" xfId="30"/>
    <cellStyle name="20% - Accent1 2 2 3 2" xfId="31"/>
    <cellStyle name="20% - Accent1 2 2 3 2 2" xfId="32"/>
    <cellStyle name="20% - Accent1 2 2 3 3" xfId="33"/>
    <cellStyle name="20% - Accent1 2 2 3 3 2" xfId="34"/>
    <cellStyle name="20% - Accent1 2 2 3 4" xfId="35"/>
    <cellStyle name="20% - Accent1 2 2 4" xfId="36"/>
    <cellStyle name="20% - Accent1 2 2 4 2" xfId="37"/>
    <cellStyle name="20% - Accent1 2 2 4 2 2" xfId="38"/>
    <cellStyle name="20% - Accent1 2 2 4 3" xfId="39"/>
    <cellStyle name="20% - Accent1 2 2 5" xfId="40"/>
    <cellStyle name="20% - Accent1 2 2 5 2" xfId="41"/>
    <cellStyle name="20% - Accent1 2 2 6" xfId="42"/>
    <cellStyle name="20% - Accent1 2 2 7" xfId="43"/>
    <cellStyle name="20% - Accent1 2 2 8" xfId="44"/>
    <cellStyle name="20% - Accent1 2 2 9" xfId="45"/>
    <cellStyle name="20% - Accent1 2 3" xfId="46"/>
    <cellStyle name="20% - Accent1 2 3 2" xfId="47"/>
    <cellStyle name="20% - Accent1 2 3 2 2" xfId="48"/>
    <cellStyle name="20% - Accent1 2 3 2 2 2" xfId="49"/>
    <cellStyle name="20% - Accent1 2 3 2 3" xfId="50"/>
    <cellStyle name="20% - Accent1 2 3 2 3 2" xfId="51"/>
    <cellStyle name="20% - Accent1 2 3 2 4" xfId="52"/>
    <cellStyle name="20% - Accent1 2 3 3" xfId="53"/>
    <cellStyle name="20% - Accent1 2 3 3 2" xfId="54"/>
    <cellStyle name="20% - Accent1 2 3 3 2 2" xfId="55"/>
    <cellStyle name="20% - Accent1 2 3 3 3" xfId="56"/>
    <cellStyle name="20% - Accent1 2 3 4" xfId="57"/>
    <cellStyle name="20% - Accent1 2 3 4 2" xfId="58"/>
    <cellStyle name="20% - Accent1 2 3 5" xfId="59"/>
    <cellStyle name="20% - Accent1 2 3 6" xfId="60"/>
    <cellStyle name="20% - Accent1 2 3 7" xfId="61"/>
    <cellStyle name="20% - Accent1 2 3 8" xfId="62"/>
    <cellStyle name="20% - Accent1 2 4" xfId="63"/>
    <cellStyle name="20% - Accent1 2 4 2" xfId="64"/>
    <cellStyle name="20% - Accent1 2 4 2 2" xfId="65"/>
    <cellStyle name="20% - Accent1 2 4 2 2 2" xfId="66"/>
    <cellStyle name="20% - Accent1 2 4 2 3" xfId="67"/>
    <cellStyle name="20% - Accent1 2 4 3" xfId="68"/>
    <cellStyle name="20% - Accent1 2 4 3 2" xfId="69"/>
    <cellStyle name="20% - Accent1 2 4 4" xfId="70"/>
    <cellStyle name="20% - Accent1 2 4 5" xfId="71"/>
    <cellStyle name="20% - Accent1 2 4 6" xfId="72"/>
    <cellStyle name="20% - Accent1 2 4 7" xfId="73"/>
    <cellStyle name="20% - Accent1 2 5" xfId="74"/>
    <cellStyle name="20% - Accent1 2 5 2" xfId="75"/>
    <cellStyle name="20% - Accent1 2 5 2 2" xfId="76"/>
    <cellStyle name="20% - Accent1 2 5 3" xfId="77"/>
    <cellStyle name="20% - Accent1 2 6" xfId="78"/>
    <cellStyle name="20% - Accent1 2 6 2" xfId="79"/>
    <cellStyle name="20% - Accent1 2 7" xfId="80"/>
    <cellStyle name="20% - Accent1 2 8" xfId="81"/>
    <cellStyle name="20% - Accent1 2 9" xfId="82"/>
    <cellStyle name="20% - Accent1 3" xfId="83"/>
    <cellStyle name="20% - Accent1 3 2" xfId="84"/>
    <cellStyle name="20% - Accent1 3 2 2" xfId="85"/>
    <cellStyle name="20% - Accent1 3 2 2 2" xfId="86"/>
    <cellStyle name="20% - Accent1 3 2 3" xfId="87"/>
    <cellStyle name="20% - Accent1 3 2 3 2" xfId="88"/>
    <cellStyle name="20% - Accent1 3 2 4" xfId="89"/>
    <cellStyle name="20% - Accent1 3 3" xfId="90"/>
    <cellStyle name="20% - Accent1 3 3 2" xfId="91"/>
    <cellStyle name="20% - Accent1 3 4" xfId="92"/>
    <cellStyle name="20% - Accent1 3 4 2" xfId="93"/>
    <cellStyle name="20% - Accent1 3 5" xfId="94"/>
    <cellStyle name="20% - Accent1 4" xfId="95"/>
    <cellStyle name="20% - Accent2 2" xfId="96"/>
    <cellStyle name="20% - Accent2 2 10" xfId="97"/>
    <cellStyle name="20% - Accent2 2 2" xfId="98"/>
    <cellStyle name="20% - Accent2 2 2 2" xfId="99"/>
    <cellStyle name="20% - Accent2 2 2 2 2" xfId="100"/>
    <cellStyle name="20% - Accent2 2 2 2 2 2" xfId="101"/>
    <cellStyle name="20% - Accent2 2 2 2 2 2 2" xfId="102"/>
    <cellStyle name="20% - Accent2 2 2 2 2 3" xfId="103"/>
    <cellStyle name="20% - Accent2 2 2 2 2 3 2" xfId="104"/>
    <cellStyle name="20% - Accent2 2 2 2 2 4" xfId="105"/>
    <cellStyle name="20% - Accent2 2 2 2 3" xfId="106"/>
    <cellStyle name="20% - Accent2 2 2 2 3 2" xfId="107"/>
    <cellStyle name="20% - Accent2 2 2 2 4" xfId="108"/>
    <cellStyle name="20% - Accent2 2 2 2 4 2" xfId="109"/>
    <cellStyle name="20% - Accent2 2 2 2 5" xfId="110"/>
    <cellStyle name="20% - Accent2 2 2 3" xfId="111"/>
    <cellStyle name="20% - Accent2 2 2 3 2" xfId="112"/>
    <cellStyle name="20% - Accent2 2 2 3 2 2" xfId="113"/>
    <cellStyle name="20% - Accent2 2 2 3 3" xfId="114"/>
    <cellStyle name="20% - Accent2 2 2 3 3 2" xfId="115"/>
    <cellStyle name="20% - Accent2 2 2 3 4" xfId="116"/>
    <cellStyle name="20% - Accent2 2 2 4" xfId="117"/>
    <cellStyle name="20% - Accent2 2 2 4 2" xfId="118"/>
    <cellStyle name="20% - Accent2 2 2 4 2 2" xfId="119"/>
    <cellStyle name="20% - Accent2 2 2 4 3" xfId="120"/>
    <cellStyle name="20% - Accent2 2 2 5" xfId="121"/>
    <cellStyle name="20% - Accent2 2 2 5 2" xfId="122"/>
    <cellStyle name="20% - Accent2 2 2 6" xfId="123"/>
    <cellStyle name="20% - Accent2 2 2 7" xfId="124"/>
    <cellStyle name="20% - Accent2 2 2 8" xfId="125"/>
    <cellStyle name="20% - Accent2 2 2 9" xfId="126"/>
    <cellStyle name="20% - Accent2 2 3" xfId="127"/>
    <cellStyle name="20% - Accent2 2 3 2" xfId="128"/>
    <cellStyle name="20% - Accent2 2 3 2 2" xfId="129"/>
    <cellStyle name="20% - Accent2 2 3 2 2 2" xfId="130"/>
    <cellStyle name="20% - Accent2 2 3 2 3" xfId="131"/>
    <cellStyle name="20% - Accent2 2 3 2 3 2" xfId="132"/>
    <cellStyle name="20% - Accent2 2 3 2 4" xfId="133"/>
    <cellStyle name="20% - Accent2 2 3 3" xfId="134"/>
    <cellStyle name="20% - Accent2 2 3 3 2" xfId="135"/>
    <cellStyle name="20% - Accent2 2 3 3 2 2" xfId="136"/>
    <cellStyle name="20% - Accent2 2 3 3 3" xfId="137"/>
    <cellStyle name="20% - Accent2 2 3 4" xfId="138"/>
    <cellStyle name="20% - Accent2 2 3 4 2" xfId="139"/>
    <cellStyle name="20% - Accent2 2 3 5" xfId="140"/>
    <cellStyle name="20% - Accent2 2 3 6" xfId="141"/>
    <cellStyle name="20% - Accent2 2 3 7" xfId="142"/>
    <cellStyle name="20% - Accent2 2 3 8" xfId="143"/>
    <cellStyle name="20% - Accent2 2 4" xfId="144"/>
    <cellStyle name="20% - Accent2 2 4 2" xfId="145"/>
    <cellStyle name="20% - Accent2 2 4 2 2" xfId="146"/>
    <cellStyle name="20% - Accent2 2 4 2 2 2" xfId="147"/>
    <cellStyle name="20% - Accent2 2 4 2 3" xfId="148"/>
    <cellStyle name="20% - Accent2 2 4 3" xfId="149"/>
    <cellStyle name="20% - Accent2 2 4 3 2" xfId="150"/>
    <cellStyle name="20% - Accent2 2 4 4" xfId="151"/>
    <cellStyle name="20% - Accent2 2 4 5" xfId="152"/>
    <cellStyle name="20% - Accent2 2 4 6" xfId="153"/>
    <cellStyle name="20% - Accent2 2 4 7" xfId="154"/>
    <cellStyle name="20% - Accent2 2 5" xfId="155"/>
    <cellStyle name="20% - Accent2 2 5 2" xfId="156"/>
    <cellStyle name="20% - Accent2 2 5 2 2" xfId="157"/>
    <cellStyle name="20% - Accent2 2 5 3" xfId="158"/>
    <cellStyle name="20% - Accent2 2 6" xfId="159"/>
    <cellStyle name="20% - Accent2 2 6 2" xfId="160"/>
    <cellStyle name="20% - Accent2 2 7" xfId="161"/>
    <cellStyle name="20% - Accent2 2 8" xfId="162"/>
    <cellStyle name="20% - Accent2 2 9" xfId="163"/>
    <cellStyle name="20% - Accent2 3" xfId="164"/>
    <cellStyle name="20% - Accent2 3 2" xfId="165"/>
    <cellStyle name="20% - Accent2 3 2 2" xfId="166"/>
    <cellStyle name="20% - Accent2 3 2 2 2" xfId="167"/>
    <cellStyle name="20% - Accent2 3 2 3" xfId="168"/>
    <cellStyle name="20% - Accent2 3 2 3 2" xfId="169"/>
    <cellStyle name="20% - Accent2 3 2 4" xfId="170"/>
    <cellStyle name="20% - Accent2 3 3" xfId="171"/>
    <cellStyle name="20% - Accent2 3 3 2" xfId="172"/>
    <cellStyle name="20% - Accent2 3 4" xfId="173"/>
    <cellStyle name="20% - Accent2 3 4 2" xfId="174"/>
    <cellStyle name="20% - Accent2 3 5" xfId="175"/>
    <cellStyle name="20% - Accent2 4" xfId="176"/>
    <cellStyle name="20% - Accent3 2" xfId="177"/>
    <cellStyle name="20% - Accent3 2 10" xfId="178"/>
    <cellStyle name="20% - Accent3 2 2" xfId="179"/>
    <cellStyle name="20% - Accent3 2 2 2" xfId="180"/>
    <cellStyle name="20% - Accent3 2 2 2 2" xfId="181"/>
    <cellStyle name="20% - Accent3 2 2 2 2 2" xfId="182"/>
    <cellStyle name="20% - Accent3 2 2 2 2 2 2" xfId="183"/>
    <cellStyle name="20% - Accent3 2 2 2 2 3" xfId="184"/>
    <cellStyle name="20% - Accent3 2 2 2 2 3 2" xfId="185"/>
    <cellStyle name="20% - Accent3 2 2 2 2 4" xfId="186"/>
    <cellStyle name="20% - Accent3 2 2 2 3" xfId="187"/>
    <cellStyle name="20% - Accent3 2 2 2 3 2" xfId="188"/>
    <cellStyle name="20% - Accent3 2 2 2 4" xfId="189"/>
    <cellStyle name="20% - Accent3 2 2 2 4 2" xfId="190"/>
    <cellStyle name="20% - Accent3 2 2 2 5" xfId="191"/>
    <cellStyle name="20% - Accent3 2 2 3" xfId="192"/>
    <cellStyle name="20% - Accent3 2 2 3 2" xfId="193"/>
    <cellStyle name="20% - Accent3 2 2 3 2 2" xfId="194"/>
    <cellStyle name="20% - Accent3 2 2 3 3" xfId="195"/>
    <cellStyle name="20% - Accent3 2 2 3 3 2" xfId="196"/>
    <cellStyle name="20% - Accent3 2 2 3 4" xfId="197"/>
    <cellStyle name="20% - Accent3 2 2 4" xfId="198"/>
    <cellStyle name="20% - Accent3 2 2 4 2" xfId="199"/>
    <cellStyle name="20% - Accent3 2 2 4 2 2" xfId="200"/>
    <cellStyle name="20% - Accent3 2 2 4 3" xfId="201"/>
    <cellStyle name="20% - Accent3 2 2 5" xfId="202"/>
    <cellStyle name="20% - Accent3 2 2 5 2" xfId="203"/>
    <cellStyle name="20% - Accent3 2 2 6" xfId="204"/>
    <cellStyle name="20% - Accent3 2 2 7" xfId="205"/>
    <cellStyle name="20% - Accent3 2 2 8" xfId="206"/>
    <cellStyle name="20% - Accent3 2 2 9" xfId="207"/>
    <cellStyle name="20% - Accent3 2 3" xfId="208"/>
    <cellStyle name="20% - Accent3 2 3 2" xfId="209"/>
    <cellStyle name="20% - Accent3 2 3 2 2" xfId="210"/>
    <cellStyle name="20% - Accent3 2 3 2 2 2" xfId="211"/>
    <cellStyle name="20% - Accent3 2 3 2 3" xfId="212"/>
    <cellStyle name="20% - Accent3 2 3 2 3 2" xfId="213"/>
    <cellStyle name="20% - Accent3 2 3 2 4" xfId="214"/>
    <cellStyle name="20% - Accent3 2 3 3" xfId="215"/>
    <cellStyle name="20% - Accent3 2 3 3 2" xfId="216"/>
    <cellStyle name="20% - Accent3 2 3 3 2 2" xfId="217"/>
    <cellStyle name="20% - Accent3 2 3 3 3" xfId="218"/>
    <cellStyle name="20% - Accent3 2 3 4" xfId="219"/>
    <cellStyle name="20% - Accent3 2 3 4 2" xfId="220"/>
    <cellStyle name="20% - Accent3 2 3 5" xfId="221"/>
    <cellStyle name="20% - Accent3 2 3 6" xfId="222"/>
    <cellStyle name="20% - Accent3 2 3 7" xfId="223"/>
    <cellStyle name="20% - Accent3 2 3 8" xfId="224"/>
    <cellStyle name="20% - Accent3 2 4" xfId="225"/>
    <cellStyle name="20% - Accent3 2 4 2" xfId="226"/>
    <cellStyle name="20% - Accent3 2 4 2 2" xfId="227"/>
    <cellStyle name="20% - Accent3 2 4 2 2 2" xfId="228"/>
    <cellStyle name="20% - Accent3 2 4 2 3" xfId="229"/>
    <cellStyle name="20% - Accent3 2 4 3" xfId="230"/>
    <cellStyle name="20% - Accent3 2 4 3 2" xfId="231"/>
    <cellStyle name="20% - Accent3 2 4 4" xfId="232"/>
    <cellStyle name="20% - Accent3 2 4 5" xfId="233"/>
    <cellStyle name="20% - Accent3 2 4 6" xfId="234"/>
    <cellStyle name="20% - Accent3 2 4 7" xfId="235"/>
    <cellStyle name="20% - Accent3 2 5" xfId="236"/>
    <cellStyle name="20% - Accent3 2 5 2" xfId="237"/>
    <cellStyle name="20% - Accent3 2 5 2 2" xfId="238"/>
    <cellStyle name="20% - Accent3 2 5 3" xfId="239"/>
    <cellStyle name="20% - Accent3 2 6" xfId="240"/>
    <cellStyle name="20% - Accent3 2 6 2" xfId="241"/>
    <cellStyle name="20% - Accent3 2 7" xfId="242"/>
    <cellStyle name="20% - Accent3 2 8" xfId="243"/>
    <cellStyle name="20% - Accent3 2 9" xfId="244"/>
    <cellStyle name="20% - Accent3 3" xfId="245"/>
    <cellStyle name="20% - Accent3 3 2" xfId="246"/>
    <cellStyle name="20% - Accent3 3 2 2" xfId="247"/>
    <cellStyle name="20% - Accent3 3 2 2 2" xfId="248"/>
    <cellStyle name="20% - Accent3 3 2 3" xfId="249"/>
    <cellStyle name="20% - Accent3 3 2 3 2" xfId="250"/>
    <cellStyle name="20% - Accent3 3 2 4" xfId="251"/>
    <cellStyle name="20% - Accent3 3 3" xfId="252"/>
    <cellStyle name="20% - Accent3 3 3 2" xfId="253"/>
    <cellStyle name="20% - Accent3 3 4" xfId="254"/>
    <cellStyle name="20% - Accent3 3 4 2" xfId="255"/>
    <cellStyle name="20% - Accent3 3 5" xfId="256"/>
    <cellStyle name="20% - Accent3 4" xfId="257"/>
    <cellStyle name="20% - Accent4 2" xfId="258"/>
    <cellStyle name="20% - Accent4 2 10" xfId="259"/>
    <cellStyle name="20% - Accent4 2 2" xfId="260"/>
    <cellStyle name="20% - Accent4 2 2 2" xfId="261"/>
    <cellStyle name="20% - Accent4 2 2 2 2" xfId="262"/>
    <cellStyle name="20% - Accent4 2 2 2 2 2" xfId="263"/>
    <cellStyle name="20% - Accent4 2 2 2 2 2 2" xfId="264"/>
    <cellStyle name="20% - Accent4 2 2 2 2 3" xfId="265"/>
    <cellStyle name="20% - Accent4 2 2 2 2 3 2" xfId="266"/>
    <cellStyle name="20% - Accent4 2 2 2 2 4" xfId="267"/>
    <cellStyle name="20% - Accent4 2 2 2 3" xfId="268"/>
    <cellStyle name="20% - Accent4 2 2 2 3 2" xfId="269"/>
    <cellStyle name="20% - Accent4 2 2 2 4" xfId="270"/>
    <cellStyle name="20% - Accent4 2 2 2 4 2" xfId="271"/>
    <cellStyle name="20% - Accent4 2 2 2 5" xfId="272"/>
    <cellStyle name="20% - Accent4 2 2 3" xfId="273"/>
    <cellStyle name="20% - Accent4 2 2 3 2" xfId="274"/>
    <cellStyle name="20% - Accent4 2 2 3 2 2" xfId="275"/>
    <cellStyle name="20% - Accent4 2 2 3 3" xfId="276"/>
    <cellStyle name="20% - Accent4 2 2 3 3 2" xfId="277"/>
    <cellStyle name="20% - Accent4 2 2 3 4" xfId="278"/>
    <cellStyle name="20% - Accent4 2 2 4" xfId="279"/>
    <cellStyle name="20% - Accent4 2 2 4 2" xfId="280"/>
    <cellStyle name="20% - Accent4 2 2 4 2 2" xfId="281"/>
    <cellStyle name="20% - Accent4 2 2 4 3" xfId="282"/>
    <cellStyle name="20% - Accent4 2 2 5" xfId="283"/>
    <cellStyle name="20% - Accent4 2 2 5 2" xfId="284"/>
    <cellStyle name="20% - Accent4 2 2 6" xfId="285"/>
    <cellStyle name="20% - Accent4 2 2 7" xfId="286"/>
    <cellStyle name="20% - Accent4 2 2 8" xfId="287"/>
    <cellStyle name="20% - Accent4 2 2 9" xfId="288"/>
    <cellStyle name="20% - Accent4 2 3" xfId="289"/>
    <cellStyle name="20% - Accent4 2 3 2" xfId="290"/>
    <cellStyle name="20% - Accent4 2 3 2 2" xfId="291"/>
    <cellStyle name="20% - Accent4 2 3 2 2 2" xfId="292"/>
    <cellStyle name="20% - Accent4 2 3 2 3" xfId="293"/>
    <cellStyle name="20% - Accent4 2 3 2 3 2" xfId="294"/>
    <cellStyle name="20% - Accent4 2 3 2 4" xfId="295"/>
    <cellStyle name="20% - Accent4 2 3 3" xfId="296"/>
    <cellStyle name="20% - Accent4 2 3 3 2" xfId="297"/>
    <cellStyle name="20% - Accent4 2 3 3 2 2" xfId="298"/>
    <cellStyle name="20% - Accent4 2 3 3 3" xfId="299"/>
    <cellStyle name="20% - Accent4 2 3 4" xfId="300"/>
    <cellStyle name="20% - Accent4 2 3 4 2" xfId="301"/>
    <cellStyle name="20% - Accent4 2 3 5" xfId="302"/>
    <cellStyle name="20% - Accent4 2 3 6" xfId="303"/>
    <cellStyle name="20% - Accent4 2 3 7" xfId="304"/>
    <cellStyle name="20% - Accent4 2 3 8" xfId="305"/>
    <cellStyle name="20% - Accent4 2 4" xfId="306"/>
    <cellStyle name="20% - Accent4 2 4 2" xfId="307"/>
    <cellStyle name="20% - Accent4 2 4 2 2" xfId="308"/>
    <cellStyle name="20% - Accent4 2 4 2 2 2" xfId="309"/>
    <cellStyle name="20% - Accent4 2 4 2 3" xfId="310"/>
    <cellStyle name="20% - Accent4 2 4 3" xfId="311"/>
    <cellStyle name="20% - Accent4 2 4 3 2" xfId="312"/>
    <cellStyle name="20% - Accent4 2 4 4" xfId="313"/>
    <cellStyle name="20% - Accent4 2 4 5" xfId="314"/>
    <cellStyle name="20% - Accent4 2 4 6" xfId="315"/>
    <cellStyle name="20% - Accent4 2 4 7" xfId="316"/>
    <cellStyle name="20% - Accent4 2 5" xfId="317"/>
    <cellStyle name="20% - Accent4 2 5 2" xfId="318"/>
    <cellStyle name="20% - Accent4 2 5 2 2" xfId="319"/>
    <cellStyle name="20% - Accent4 2 5 3" xfId="320"/>
    <cellStyle name="20% - Accent4 2 6" xfId="321"/>
    <cellStyle name="20% - Accent4 2 6 2" xfId="322"/>
    <cellStyle name="20% - Accent4 2 7" xfId="323"/>
    <cellStyle name="20% - Accent4 2 8" xfId="324"/>
    <cellStyle name="20% - Accent4 2 9" xfId="325"/>
    <cellStyle name="20% - Accent4 3" xfId="326"/>
    <cellStyle name="20% - Accent4 3 2" xfId="327"/>
    <cellStyle name="20% - Accent4 3 2 2" xfId="328"/>
    <cellStyle name="20% - Accent4 3 2 2 2" xfId="329"/>
    <cellStyle name="20% - Accent4 3 2 3" xfId="330"/>
    <cellStyle name="20% - Accent4 3 2 3 2" xfId="331"/>
    <cellStyle name="20% - Accent4 3 2 4" xfId="332"/>
    <cellStyle name="20% - Accent4 3 3" xfId="333"/>
    <cellStyle name="20% - Accent4 3 3 2" xfId="334"/>
    <cellStyle name="20% - Accent4 3 4" xfId="335"/>
    <cellStyle name="20% - Accent4 3 4 2" xfId="336"/>
    <cellStyle name="20% - Accent4 3 5" xfId="337"/>
    <cellStyle name="20% - Accent4 4" xfId="338"/>
    <cellStyle name="20% - Accent5 2" xfId="339"/>
    <cellStyle name="20% - Accent5 2 10" xfId="340"/>
    <cellStyle name="20% - Accent5 2 2" xfId="341"/>
    <cellStyle name="20% - Accent5 2 2 2" xfId="342"/>
    <cellStyle name="20% - Accent5 2 2 2 2" xfId="343"/>
    <cellStyle name="20% - Accent5 2 2 2 2 2" xfId="344"/>
    <cellStyle name="20% - Accent5 2 2 2 2 2 2" xfId="345"/>
    <cellStyle name="20% - Accent5 2 2 2 2 3" xfId="346"/>
    <cellStyle name="20% - Accent5 2 2 2 2 3 2" xfId="347"/>
    <cellStyle name="20% - Accent5 2 2 2 2 4" xfId="348"/>
    <cellStyle name="20% - Accent5 2 2 2 3" xfId="349"/>
    <cellStyle name="20% - Accent5 2 2 2 3 2" xfId="350"/>
    <cellStyle name="20% - Accent5 2 2 2 4" xfId="351"/>
    <cellStyle name="20% - Accent5 2 2 2 4 2" xfId="352"/>
    <cellStyle name="20% - Accent5 2 2 2 5" xfId="353"/>
    <cellStyle name="20% - Accent5 2 2 3" xfId="354"/>
    <cellStyle name="20% - Accent5 2 2 3 2" xfId="355"/>
    <cellStyle name="20% - Accent5 2 2 3 2 2" xfId="356"/>
    <cellStyle name="20% - Accent5 2 2 3 3" xfId="357"/>
    <cellStyle name="20% - Accent5 2 2 3 3 2" xfId="358"/>
    <cellStyle name="20% - Accent5 2 2 3 4" xfId="359"/>
    <cellStyle name="20% - Accent5 2 2 4" xfId="360"/>
    <cellStyle name="20% - Accent5 2 2 4 2" xfId="361"/>
    <cellStyle name="20% - Accent5 2 2 4 2 2" xfId="362"/>
    <cellStyle name="20% - Accent5 2 2 4 3" xfId="363"/>
    <cellStyle name="20% - Accent5 2 2 5" xfId="364"/>
    <cellStyle name="20% - Accent5 2 2 5 2" xfId="365"/>
    <cellStyle name="20% - Accent5 2 2 6" xfId="366"/>
    <cellStyle name="20% - Accent5 2 2 7" xfId="367"/>
    <cellStyle name="20% - Accent5 2 2 8" xfId="368"/>
    <cellStyle name="20% - Accent5 2 2 9" xfId="369"/>
    <cellStyle name="20% - Accent5 2 3" xfId="370"/>
    <cellStyle name="20% - Accent5 2 3 2" xfId="371"/>
    <cellStyle name="20% - Accent5 2 3 2 2" xfId="372"/>
    <cellStyle name="20% - Accent5 2 3 2 2 2" xfId="373"/>
    <cellStyle name="20% - Accent5 2 3 2 3" xfId="374"/>
    <cellStyle name="20% - Accent5 2 3 2 3 2" xfId="375"/>
    <cellStyle name="20% - Accent5 2 3 2 4" xfId="376"/>
    <cellStyle name="20% - Accent5 2 3 3" xfId="377"/>
    <cellStyle name="20% - Accent5 2 3 3 2" xfId="378"/>
    <cellStyle name="20% - Accent5 2 3 3 2 2" xfId="379"/>
    <cellStyle name="20% - Accent5 2 3 3 3" xfId="380"/>
    <cellStyle name="20% - Accent5 2 3 4" xfId="381"/>
    <cellStyle name="20% - Accent5 2 3 4 2" xfId="382"/>
    <cellStyle name="20% - Accent5 2 3 5" xfId="383"/>
    <cellStyle name="20% - Accent5 2 3 6" xfId="384"/>
    <cellStyle name="20% - Accent5 2 3 7" xfId="385"/>
    <cellStyle name="20% - Accent5 2 3 8" xfId="386"/>
    <cellStyle name="20% - Accent5 2 4" xfId="387"/>
    <cellStyle name="20% - Accent5 2 4 2" xfId="388"/>
    <cellStyle name="20% - Accent5 2 4 2 2" xfId="389"/>
    <cellStyle name="20% - Accent5 2 4 2 2 2" xfId="390"/>
    <cellStyle name="20% - Accent5 2 4 2 3" xfId="391"/>
    <cellStyle name="20% - Accent5 2 4 3" xfId="392"/>
    <cellStyle name="20% - Accent5 2 4 3 2" xfId="393"/>
    <cellStyle name="20% - Accent5 2 4 4" xfId="394"/>
    <cellStyle name="20% - Accent5 2 4 5" xfId="395"/>
    <cellStyle name="20% - Accent5 2 4 6" xfId="396"/>
    <cellStyle name="20% - Accent5 2 4 7" xfId="397"/>
    <cellStyle name="20% - Accent5 2 5" xfId="398"/>
    <cellStyle name="20% - Accent5 2 5 2" xfId="399"/>
    <cellStyle name="20% - Accent5 2 5 2 2" xfId="400"/>
    <cellStyle name="20% - Accent5 2 5 3" xfId="401"/>
    <cellStyle name="20% - Accent5 2 6" xfId="402"/>
    <cellStyle name="20% - Accent5 2 6 2" xfId="403"/>
    <cellStyle name="20% - Accent5 2 7" xfId="404"/>
    <cellStyle name="20% - Accent5 2 8" xfId="405"/>
    <cellStyle name="20% - Accent5 2 9" xfId="406"/>
    <cellStyle name="20% - Accent5 3" xfId="407"/>
    <cellStyle name="20% - Accent5 3 2" xfId="408"/>
    <cellStyle name="20% - Accent5 3 2 2" xfId="409"/>
    <cellStyle name="20% - Accent5 3 2 2 2" xfId="410"/>
    <cellStyle name="20% - Accent5 3 2 3" xfId="411"/>
    <cellStyle name="20% - Accent5 3 2 3 2" xfId="412"/>
    <cellStyle name="20% - Accent5 3 2 4" xfId="413"/>
    <cellStyle name="20% - Accent5 3 3" xfId="414"/>
    <cellStyle name="20% - Accent5 3 3 2" xfId="415"/>
    <cellStyle name="20% - Accent5 3 4" xfId="416"/>
    <cellStyle name="20% - Accent5 3 4 2" xfId="417"/>
    <cellStyle name="20% - Accent5 3 5" xfId="418"/>
    <cellStyle name="20% - Accent5 4" xfId="419"/>
    <cellStyle name="20% - Accent6 2" xfId="420"/>
    <cellStyle name="20% - Accent6 2 10" xfId="421"/>
    <cellStyle name="20% - Accent6 2 2" xfId="422"/>
    <cellStyle name="20% - Accent6 2 2 2" xfId="423"/>
    <cellStyle name="20% - Accent6 2 2 2 2" xfId="424"/>
    <cellStyle name="20% - Accent6 2 2 2 2 2" xfId="425"/>
    <cellStyle name="20% - Accent6 2 2 2 2 2 2" xfId="426"/>
    <cellStyle name="20% - Accent6 2 2 2 2 3" xfId="427"/>
    <cellStyle name="20% - Accent6 2 2 2 2 3 2" xfId="428"/>
    <cellStyle name="20% - Accent6 2 2 2 2 4" xfId="429"/>
    <cellStyle name="20% - Accent6 2 2 2 3" xfId="430"/>
    <cellStyle name="20% - Accent6 2 2 2 3 2" xfId="431"/>
    <cellStyle name="20% - Accent6 2 2 2 4" xfId="432"/>
    <cellStyle name="20% - Accent6 2 2 2 4 2" xfId="433"/>
    <cellStyle name="20% - Accent6 2 2 2 5" xfId="434"/>
    <cellStyle name="20% - Accent6 2 2 3" xfId="435"/>
    <cellStyle name="20% - Accent6 2 2 3 2" xfId="436"/>
    <cellStyle name="20% - Accent6 2 2 3 2 2" xfId="437"/>
    <cellStyle name="20% - Accent6 2 2 3 3" xfId="438"/>
    <cellStyle name="20% - Accent6 2 2 3 3 2" xfId="439"/>
    <cellStyle name="20% - Accent6 2 2 3 4" xfId="440"/>
    <cellStyle name="20% - Accent6 2 2 4" xfId="441"/>
    <cellStyle name="20% - Accent6 2 2 4 2" xfId="442"/>
    <cellStyle name="20% - Accent6 2 2 4 2 2" xfId="443"/>
    <cellStyle name="20% - Accent6 2 2 4 3" xfId="444"/>
    <cellStyle name="20% - Accent6 2 2 5" xfId="445"/>
    <cellStyle name="20% - Accent6 2 2 5 2" xfId="446"/>
    <cellStyle name="20% - Accent6 2 2 6" xfId="447"/>
    <cellStyle name="20% - Accent6 2 2 7" xfId="448"/>
    <cellStyle name="20% - Accent6 2 2 8" xfId="449"/>
    <cellStyle name="20% - Accent6 2 2 9" xfId="450"/>
    <cellStyle name="20% - Accent6 2 3" xfId="451"/>
    <cellStyle name="20% - Accent6 2 3 2" xfId="452"/>
    <cellStyle name="20% - Accent6 2 3 2 2" xfId="453"/>
    <cellStyle name="20% - Accent6 2 3 2 2 2" xfId="454"/>
    <cellStyle name="20% - Accent6 2 3 2 3" xfId="455"/>
    <cellStyle name="20% - Accent6 2 3 2 3 2" xfId="456"/>
    <cellStyle name="20% - Accent6 2 3 2 4" xfId="457"/>
    <cellStyle name="20% - Accent6 2 3 3" xfId="458"/>
    <cellStyle name="20% - Accent6 2 3 3 2" xfId="459"/>
    <cellStyle name="20% - Accent6 2 3 3 2 2" xfId="460"/>
    <cellStyle name="20% - Accent6 2 3 3 3" xfId="461"/>
    <cellStyle name="20% - Accent6 2 3 4" xfId="462"/>
    <cellStyle name="20% - Accent6 2 3 4 2" xfId="463"/>
    <cellStyle name="20% - Accent6 2 3 5" xfId="464"/>
    <cellStyle name="20% - Accent6 2 3 6" xfId="465"/>
    <cellStyle name="20% - Accent6 2 3 7" xfId="466"/>
    <cellStyle name="20% - Accent6 2 3 8" xfId="467"/>
    <cellStyle name="20% - Accent6 2 4" xfId="468"/>
    <cellStyle name="20% - Accent6 2 4 2" xfId="469"/>
    <cellStyle name="20% - Accent6 2 4 2 2" xfId="470"/>
    <cellStyle name="20% - Accent6 2 4 2 2 2" xfId="471"/>
    <cellStyle name="20% - Accent6 2 4 2 3" xfId="472"/>
    <cellStyle name="20% - Accent6 2 4 3" xfId="473"/>
    <cellStyle name="20% - Accent6 2 4 3 2" xfId="474"/>
    <cellStyle name="20% - Accent6 2 4 4" xfId="475"/>
    <cellStyle name="20% - Accent6 2 4 5" xfId="476"/>
    <cellStyle name="20% - Accent6 2 4 6" xfId="477"/>
    <cellStyle name="20% - Accent6 2 4 7" xfId="478"/>
    <cellStyle name="20% - Accent6 2 5" xfId="479"/>
    <cellStyle name="20% - Accent6 2 5 2" xfId="480"/>
    <cellStyle name="20% - Accent6 2 5 2 2" xfId="481"/>
    <cellStyle name="20% - Accent6 2 5 3" xfId="482"/>
    <cellStyle name="20% - Accent6 2 6" xfId="483"/>
    <cellStyle name="20% - Accent6 2 6 2" xfId="484"/>
    <cellStyle name="20% - Accent6 2 7" xfId="485"/>
    <cellStyle name="20% - Accent6 2 8" xfId="486"/>
    <cellStyle name="20% - Accent6 2 9" xfId="487"/>
    <cellStyle name="20% - Accent6 3" xfId="488"/>
    <cellStyle name="20% - Accent6 3 2" xfId="489"/>
    <cellStyle name="20% - Accent6 3 2 2" xfId="490"/>
    <cellStyle name="20% - Accent6 3 2 2 2" xfId="491"/>
    <cellStyle name="20% - Accent6 3 2 3" xfId="492"/>
    <cellStyle name="20% - Accent6 3 2 3 2" xfId="493"/>
    <cellStyle name="20% - Accent6 3 2 4" xfId="494"/>
    <cellStyle name="20% - Accent6 3 3" xfId="495"/>
    <cellStyle name="20% - Accent6 3 3 2" xfId="496"/>
    <cellStyle name="20% - Accent6 3 4" xfId="497"/>
    <cellStyle name="20% - Accent6 3 4 2" xfId="498"/>
    <cellStyle name="20% - Accent6 3 5" xfId="499"/>
    <cellStyle name="20% - Accent6 4" xfId="500"/>
    <cellStyle name="40% - Accent1 2" xfId="501"/>
    <cellStyle name="40% - Accent1 2 10" xfId="502"/>
    <cellStyle name="40% - Accent1 2 2" xfId="503"/>
    <cellStyle name="40% - Accent1 2 2 2" xfId="504"/>
    <cellStyle name="40% - Accent1 2 2 2 2" xfId="505"/>
    <cellStyle name="40% - Accent1 2 2 2 2 2" xfId="506"/>
    <cellStyle name="40% - Accent1 2 2 2 2 2 2" xfId="507"/>
    <cellStyle name="40% - Accent1 2 2 2 2 3" xfId="508"/>
    <cellStyle name="40% - Accent1 2 2 2 2 3 2" xfId="509"/>
    <cellStyle name="40% - Accent1 2 2 2 2 4" xfId="510"/>
    <cellStyle name="40% - Accent1 2 2 2 3" xfId="511"/>
    <cellStyle name="40% - Accent1 2 2 2 3 2" xfId="512"/>
    <cellStyle name="40% - Accent1 2 2 2 4" xfId="513"/>
    <cellStyle name="40% - Accent1 2 2 2 4 2" xfId="514"/>
    <cellStyle name="40% - Accent1 2 2 2 5" xfId="515"/>
    <cellStyle name="40% - Accent1 2 2 3" xfId="516"/>
    <cellStyle name="40% - Accent1 2 2 3 2" xfId="517"/>
    <cellStyle name="40% - Accent1 2 2 3 2 2" xfId="518"/>
    <cellStyle name="40% - Accent1 2 2 3 3" xfId="519"/>
    <cellStyle name="40% - Accent1 2 2 3 3 2" xfId="520"/>
    <cellStyle name="40% - Accent1 2 2 3 4" xfId="521"/>
    <cellStyle name="40% - Accent1 2 2 4" xfId="522"/>
    <cellStyle name="40% - Accent1 2 2 4 2" xfId="523"/>
    <cellStyle name="40% - Accent1 2 2 4 2 2" xfId="524"/>
    <cellStyle name="40% - Accent1 2 2 4 3" xfId="525"/>
    <cellStyle name="40% - Accent1 2 2 5" xfId="526"/>
    <cellStyle name="40% - Accent1 2 2 5 2" xfId="527"/>
    <cellStyle name="40% - Accent1 2 2 6" xfId="528"/>
    <cellStyle name="40% - Accent1 2 2 7" xfId="529"/>
    <cellStyle name="40% - Accent1 2 2 8" xfId="530"/>
    <cellStyle name="40% - Accent1 2 2 9" xfId="531"/>
    <cellStyle name="40% - Accent1 2 3" xfId="532"/>
    <cellStyle name="40% - Accent1 2 3 2" xfId="533"/>
    <cellStyle name="40% - Accent1 2 3 2 2" xfId="534"/>
    <cellStyle name="40% - Accent1 2 3 2 2 2" xfId="535"/>
    <cellStyle name="40% - Accent1 2 3 2 3" xfId="536"/>
    <cellStyle name="40% - Accent1 2 3 2 3 2" xfId="537"/>
    <cellStyle name="40% - Accent1 2 3 2 4" xfId="538"/>
    <cellStyle name="40% - Accent1 2 3 3" xfId="539"/>
    <cellStyle name="40% - Accent1 2 3 3 2" xfId="540"/>
    <cellStyle name="40% - Accent1 2 3 3 2 2" xfId="541"/>
    <cellStyle name="40% - Accent1 2 3 3 3" xfId="542"/>
    <cellStyle name="40% - Accent1 2 3 4" xfId="543"/>
    <cellStyle name="40% - Accent1 2 3 4 2" xfId="544"/>
    <cellStyle name="40% - Accent1 2 3 5" xfId="545"/>
    <cellStyle name="40% - Accent1 2 3 6" xfId="546"/>
    <cellStyle name="40% - Accent1 2 3 7" xfId="547"/>
    <cellStyle name="40% - Accent1 2 3 8" xfId="548"/>
    <cellStyle name="40% - Accent1 2 4" xfId="549"/>
    <cellStyle name="40% - Accent1 2 4 2" xfId="550"/>
    <cellStyle name="40% - Accent1 2 4 2 2" xfId="551"/>
    <cellStyle name="40% - Accent1 2 4 2 2 2" xfId="552"/>
    <cellStyle name="40% - Accent1 2 4 2 3" xfId="553"/>
    <cellStyle name="40% - Accent1 2 4 3" xfId="554"/>
    <cellStyle name="40% - Accent1 2 4 3 2" xfId="555"/>
    <cellStyle name="40% - Accent1 2 4 4" xfId="556"/>
    <cellStyle name="40% - Accent1 2 4 5" xfId="557"/>
    <cellStyle name="40% - Accent1 2 4 6" xfId="558"/>
    <cellStyle name="40% - Accent1 2 4 7" xfId="559"/>
    <cellStyle name="40% - Accent1 2 5" xfId="560"/>
    <cellStyle name="40% - Accent1 2 5 2" xfId="561"/>
    <cellStyle name="40% - Accent1 2 5 2 2" xfId="562"/>
    <cellStyle name="40% - Accent1 2 5 3" xfId="563"/>
    <cellStyle name="40% - Accent1 2 6" xfId="564"/>
    <cellStyle name="40% - Accent1 2 6 2" xfId="565"/>
    <cellStyle name="40% - Accent1 2 7" xfId="566"/>
    <cellStyle name="40% - Accent1 2 8" xfId="567"/>
    <cellStyle name="40% - Accent1 2 9" xfId="568"/>
    <cellStyle name="40% - Accent1 3" xfId="569"/>
    <cellStyle name="40% - Accent1 3 2" xfId="570"/>
    <cellStyle name="40% - Accent1 3 2 2" xfId="571"/>
    <cellStyle name="40% - Accent1 3 2 2 2" xfId="572"/>
    <cellStyle name="40% - Accent1 3 2 3" xfId="573"/>
    <cellStyle name="40% - Accent1 3 2 3 2" xfId="574"/>
    <cellStyle name="40% - Accent1 3 2 4" xfId="575"/>
    <cellStyle name="40% - Accent1 3 3" xfId="576"/>
    <cellStyle name="40% - Accent1 3 3 2" xfId="577"/>
    <cellStyle name="40% - Accent1 3 4" xfId="578"/>
    <cellStyle name="40% - Accent1 3 4 2" xfId="579"/>
    <cellStyle name="40% - Accent1 3 5" xfId="580"/>
    <cellStyle name="40% - Accent1 4" xfId="581"/>
    <cellStyle name="40% - Accent2 2" xfId="582"/>
    <cellStyle name="40% - Accent2 2 10" xfId="583"/>
    <cellStyle name="40% - Accent2 2 2" xfId="584"/>
    <cellStyle name="40% - Accent2 2 2 2" xfId="585"/>
    <cellStyle name="40% - Accent2 2 2 2 2" xfId="586"/>
    <cellStyle name="40% - Accent2 2 2 2 2 2" xfId="587"/>
    <cellStyle name="40% - Accent2 2 2 2 2 2 2" xfId="588"/>
    <cellStyle name="40% - Accent2 2 2 2 2 3" xfId="589"/>
    <cellStyle name="40% - Accent2 2 2 2 2 3 2" xfId="590"/>
    <cellStyle name="40% - Accent2 2 2 2 2 4" xfId="591"/>
    <cellStyle name="40% - Accent2 2 2 2 3" xfId="592"/>
    <cellStyle name="40% - Accent2 2 2 2 3 2" xfId="593"/>
    <cellStyle name="40% - Accent2 2 2 2 4" xfId="594"/>
    <cellStyle name="40% - Accent2 2 2 2 4 2" xfId="595"/>
    <cellStyle name="40% - Accent2 2 2 2 5" xfId="596"/>
    <cellStyle name="40% - Accent2 2 2 3" xfId="597"/>
    <cellStyle name="40% - Accent2 2 2 3 2" xfId="598"/>
    <cellStyle name="40% - Accent2 2 2 3 2 2" xfId="599"/>
    <cellStyle name="40% - Accent2 2 2 3 3" xfId="600"/>
    <cellStyle name="40% - Accent2 2 2 3 3 2" xfId="601"/>
    <cellStyle name="40% - Accent2 2 2 3 4" xfId="602"/>
    <cellStyle name="40% - Accent2 2 2 4" xfId="603"/>
    <cellStyle name="40% - Accent2 2 2 4 2" xfId="604"/>
    <cellStyle name="40% - Accent2 2 2 4 2 2" xfId="605"/>
    <cellStyle name="40% - Accent2 2 2 4 3" xfId="606"/>
    <cellStyle name="40% - Accent2 2 2 5" xfId="607"/>
    <cellStyle name="40% - Accent2 2 2 5 2" xfId="608"/>
    <cellStyle name="40% - Accent2 2 2 6" xfId="609"/>
    <cellStyle name="40% - Accent2 2 2 7" xfId="610"/>
    <cellStyle name="40% - Accent2 2 2 8" xfId="611"/>
    <cellStyle name="40% - Accent2 2 2 9" xfId="612"/>
    <cellStyle name="40% - Accent2 2 3" xfId="613"/>
    <cellStyle name="40% - Accent2 2 3 2" xfId="614"/>
    <cellStyle name="40% - Accent2 2 3 2 2" xfId="615"/>
    <cellStyle name="40% - Accent2 2 3 2 2 2" xfId="616"/>
    <cellStyle name="40% - Accent2 2 3 2 3" xfId="617"/>
    <cellStyle name="40% - Accent2 2 3 2 3 2" xfId="618"/>
    <cellStyle name="40% - Accent2 2 3 2 4" xfId="619"/>
    <cellStyle name="40% - Accent2 2 3 3" xfId="620"/>
    <cellStyle name="40% - Accent2 2 3 3 2" xfId="621"/>
    <cellStyle name="40% - Accent2 2 3 3 2 2" xfId="622"/>
    <cellStyle name="40% - Accent2 2 3 3 3" xfId="623"/>
    <cellStyle name="40% - Accent2 2 3 4" xfId="624"/>
    <cellStyle name="40% - Accent2 2 3 4 2" xfId="625"/>
    <cellStyle name="40% - Accent2 2 3 5" xfId="626"/>
    <cellStyle name="40% - Accent2 2 3 6" xfId="627"/>
    <cellStyle name="40% - Accent2 2 3 7" xfId="628"/>
    <cellStyle name="40% - Accent2 2 3 8" xfId="629"/>
    <cellStyle name="40% - Accent2 2 4" xfId="630"/>
    <cellStyle name="40% - Accent2 2 4 2" xfId="631"/>
    <cellStyle name="40% - Accent2 2 4 2 2" xfId="632"/>
    <cellStyle name="40% - Accent2 2 4 2 2 2" xfId="633"/>
    <cellStyle name="40% - Accent2 2 4 2 3" xfId="634"/>
    <cellStyle name="40% - Accent2 2 4 3" xfId="635"/>
    <cellStyle name="40% - Accent2 2 4 3 2" xfId="636"/>
    <cellStyle name="40% - Accent2 2 4 4" xfId="637"/>
    <cellStyle name="40% - Accent2 2 4 5" xfId="638"/>
    <cellStyle name="40% - Accent2 2 4 6" xfId="639"/>
    <cellStyle name="40% - Accent2 2 4 7" xfId="640"/>
    <cellStyle name="40% - Accent2 2 5" xfId="641"/>
    <cellStyle name="40% - Accent2 2 5 2" xfId="642"/>
    <cellStyle name="40% - Accent2 2 5 2 2" xfId="643"/>
    <cellStyle name="40% - Accent2 2 5 3" xfId="644"/>
    <cellStyle name="40% - Accent2 2 6" xfId="645"/>
    <cellStyle name="40% - Accent2 2 6 2" xfId="646"/>
    <cellStyle name="40% - Accent2 2 7" xfId="647"/>
    <cellStyle name="40% - Accent2 2 8" xfId="648"/>
    <cellStyle name="40% - Accent2 2 9" xfId="649"/>
    <cellStyle name="40% - Accent2 3" xfId="650"/>
    <cellStyle name="40% - Accent2 3 2" xfId="651"/>
    <cellStyle name="40% - Accent2 3 2 2" xfId="652"/>
    <cellStyle name="40% - Accent2 3 2 2 2" xfId="653"/>
    <cellStyle name="40% - Accent2 3 2 3" xfId="654"/>
    <cellStyle name="40% - Accent2 3 2 3 2" xfId="655"/>
    <cellStyle name="40% - Accent2 3 2 4" xfId="656"/>
    <cellStyle name="40% - Accent2 3 3" xfId="657"/>
    <cellStyle name="40% - Accent2 3 3 2" xfId="658"/>
    <cellStyle name="40% - Accent2 3 4" xfId="659"/>
    <cellStyle name="40% - Accent2 3 4 2" xfId="660"/>
    <cellStyle name="40% - Accent2 3 5" xfId="661"/>
    <cellStyle name="40% - Accent2 4" xfId="662"/>
    <cellStyle name="40% - Accent3 2" xfId="663"/>
    <cellStyle name="40% - Accent3 2 10" xfId="664"/>
    <cellStyle name="40% - Accent3 2 2" xfId="665"/>
    <cellStyle name="40% - Accent3 2 2 2" xfId="666"/>
    <cellStyle name="40% - Accent3 2 2 2 2" xfId="667"/>
    <cellStyle name="40% - Accent3 2 2 2 2 2" xfId="668"/>
    <cellStyle name="40% - Accent3 2 2 2 2 2 2" xfId="669"/>
    <cellStyle name="40% - Accent3 2 2 2 2 3" xfId="670"/>
    <cellStyle name="40% - Accent3 2 2 2 2 3 2" xfId="671"/>
    <cellStyle name="40% - Accent3 2 2 2 2 4" xfId="672"/>
    <cellStyle name="40% - Accent3 2 2 2 3" xfId="673"/>
    <cellStyle name="40% - Accent3 2 2 2 3 2" xfId="674"/>
    <cellStyle name="40% - Accent3 2 2 2 4" xfId="675"/>
    <cellStyle name="40% - Accent3 2 2 2 4 2" xfId="676"/>
    <cellStyle name="40% - Accent3 2 2 2 5" xfId="677"/>
    <cellStyle name="40% - Accent3 2 2 3" xfId="678"/>
    <cellStyle name="40% - Accent3 2 2 3 2" xfId="679"/>
    <cellStyle name="40% - Accent3 2 2 3 2 2" xfId="680"/>
    <cellStyle name="40% - Accent3 2 2 3 3" xfId="681"/>
    <cellStyle name="40% - Accent3 2 2 3 3 2" xfId="682"/>
    <cellStyle name="40% - Accent3 2 2 3 4" xfId="683"/>
    <cellStyle name="40% - Accent3 2 2 4" xfId="684"/>
    <cellStyle name="40% - Accent3 2 2 4 2" xfId="685"/>
    <cellStyle name="40% - Accent3 2 2 4 2 2" xfId="686"/>
    <cellStyle name="40% - Accent3 2 2 4 3" xfId="687"/>
    <cellStyle name="40% - Accent3 2 2 5" xfId="688"/>
    <cellStyle name="40% - Accent3 2 2 5 2" xfId="689"/>
    <cellStyle name="40% - Accent3 2 2 6" xfId="690"/>
    <cellStyle name="40% - Accent3 2 2 7" xfId="691"/>
    <cellStyle name="40% - Accent3 2 2 8" xfId="692"/>
    <cellStyle name="40% - Accent3 2 2 9" xfId="693"/>
    <cellStyle name="40% - Accent3 2 3" xfId="694"/>
    <cellStyle name="40% - Accent3 2 3 2" xfId="695"/>
    <cellStyle name="40% - Accent3 2 3 2 2" xfId="696"/>
    <cellStyle name="40% - Accent3 2 3 2 2 2" xfId="697"/>
    <cellStyle name="40% - Accent3 2 3 2 3" xfId="698"/>
    <cellStyle name="40% - Accent3 2 3 2 3 2" xfId="699"/>
    <cellStyle name="40% - Accent3 2 3 2 4" xfId="700"/>
    <cellStyle name="40% - Accent3 2 3 3" xfId="701"/>
    <cellStyle name="40% - Accent3 2 3 3 2" xfId="702"/>
    <cellStyle name="40% - Accent3 2 3 3 2 2" xfId="703"/>
    <cellStyle name="40% - Accent3 2 3 3 3" xfId="704"/>
    <cellStyle name="40% - Accent3 2 3 4" xfId="705"/>
    <cellStyle name="40% - Accent3 2 3 4 2" xfId="706"/>
    <cellStyle name="40% - Accent3 2 3 5" xfId="707"/>
    <cellStyle name="40% - Accent3 2 3 6" xfId="708"/>
    <cellStyle name="40% - Accent3 2 3 7" xfId="709"/>
    <cellStyle name="40% - Accent3 2 3 8" xfId="710"/>
    <cellStyle name="40% - Accent3 2 4" xfId="711"/>
    <cellStyle name="40% - Accent3 2 4 2" xfId="712"/>
    <cellStyle name="40% - Accent3 2 4 2 2" xfId="713"/>
    <cellStyle name="40% - Accent3 2 4 2 2 2" xfId="714"/>
    <cellStyle name="40% - Accent3 2 4 2 3" xfId="715"/>
    <cellStyle name="40% - Accent3 2 4 3" xfId="716"/>
    <cellStyle name="40% - Accent3 2 4 3 2" xfId="717"/>
    <cellStyle name="40% - Accent3 2 4 4" xfId="718"/>
    <cellStyle name="40% - Accent3 2 4 5" xfId="719"/>
    <cellStyle name="40% - Accent3 2 4 6" xfId="720"/>
    <cellStyle name="40% - Accent3 2 4 7" xfId="721"/>
    <cellStyle name="40% - Accent3 2 5" xfId="722"/>
    <cellStyle name="40% - Accent3 2 5 2" xfId="723"/>
    <cellStyle name="40% - Accent3 2 5 2 2" xfId="724"/>
    <cellStyle name="40% - Accent3 2 5 3" xfId="725"/>
    <cellStyle name="40% - Accent3 2 6" xfId="726"/>
    <cellStyle name="40% - Accent3 2 6 2" xfId="727"/>
    <cellStyle name="40% - Accent3 2 7" xfId="728"/>
    <cellStyle name="40% - Accent3 2 8" xfId="729"/>
    <cellStyle name="40% - Accent3 2 9" xfId="730"/>
    <cellStyle name="40% - Accent3 3" xfId="731"/>
    <cellStyle name="40% - Accent3 3 2" xfId="732"/>
    <cellStyle name="40% - Accent3 3 2 2" xfId="733"/>
    <cellStyle name="40% - Accent3 3 2 2 2" xfId="734"/>
    <cellStyle name="40% - Accent3 3 2 3" xfId="735"/>
    <cellStyle name="40% - Accent3 3 2 3 2" xfId="736"/>
    <cellStyle name="40% - Accent3 3 2 4" xfId="737"/>
    <cellStyle name="40% - Accent3 3 3" xfId="738"/>
    <cellStyle name="40% - Accent3 3 3 2" xfId="739"/>
    <cellStyle name="40% - Accent3 3 4" xfId="740"/>
    <cellStyle name="40% - Accent3 3 4 2" xfId="741"/>
    <cellStyle name="40% - Accent3 3 5" xfId="742"/>
    <cellStyle name="40% - Accent3 4" xfId="743"/>
    <cellStyle name="40% - Accent4 2" xfId="744"/>
    <cellStyle name="40% - Accent4 2 10" xfId="745"/>
    <cellStyle name="40% - Accent4 2 2" xfId="746"/>
    <cellStyle name="40% - Accent4 2 2 2" xfId="747"/>
    <cellStyle name="40% - Accent4 2 2 2 2" xfId="748"/>
    <cellStyle name="40% - Accent4 2 2 2 2 2" xfId="749"/>
    <cellStyle name="40% - Accent4 2 2 2 2 2 2" xfId="750"/>
    <cellStyle name="40% - Accent4 2 2 2 2 3" xfId="751"/>
    <cellStyle name="40% - Accent4 2 2 2 2 3 2" xfId="752"/>
    <cellStyle name="40% - Accent4 2 2 2 2 4" xfId="753"/>
    <cellStyle name="40% - Accent4 2 2 2 3" xfId="754"/>
    <cellStyle name="40% - Accent4 2 2 2 3 2" xfId="755"/>
    <cellStyle name="40% - Accent4 2 2 2 4" xfId="756"/>
    <cellStyle name="40% - Accent4 2 2 2 4 2" xfId="757"/>
    <cellStyle name="40% - Accent4 2 2 2 5" xfId="758"/>
    <cellStyle name="40% - Accent4 2 2 3" xfId="759"/>
    <cellStyle name="40% - Accent4 2 2 3 2" xfId="760"/>
    <cellStyle name="40% - Accent4 2 2 3 2 2" xfId="761"/>
    <cellStyle name="40% - Accent4 2 2 3 3" xfId="762"/>
    <cellStyle name="40% - Accent4 2 2 3 3 2" xfId="763"/>
    <cellStyle name="40% - Accent4 2 2 3 4" xfId="764"/>
    <cellStyle name="40% - Accent4 2 2 4" xfId="765"/>
    <cellStyle name="40% - Accent4 2 2 4 2" xfId="766"/>
    <cellStyle name="40% - Accent4 2 2 4 2 2" xfId="767"/>
    <cellStyle name="40% - Accent4 2 2 4 3" xfId="768"/>
    <cellStyle name="40% - Accent4 2 2 5" xfId="769"/>
    <cellStyle name="40% - Accent4 2 2 5 2" xfId="770"/>
    <cellStyle name="40% - Accent4 2 2 6" xfId="771"/>
    <cellStyle name="40% - Accent4 2 2 7" xfId="772"/>
    <cellStyle name="40% - Accent4 2 2 8" xfId="773"/>
    <cellStyle name="40% - Accent4 2 2 9" xfId="774"/>
    <cellStyle name="40% - Accent4 2 3" xfId="775"/>
    <cellStyle name="40% - Accent4 2 3 2" xfId="776"/>
    <cellStyle name="40% - Accent4 2 3 2 2" xfId="777"/>
    <cellStyle name="40% - Accent4 2 3 2 2 2" xfId="778"/>
    <cellStyle name="40% - Accent4 2 3 2 3" xfId="779"/>
    <cellStyle name="40% - Accent4 2 3 2 3 2" xfId="780"/>
    <cellStyle name="40% - Accent4 2 3 2 4" xfId="781"/>
    <cellStyle name="40% - Accent4 2 3 3" xfId="782"/>
    <cellStyle name="40% - Accent4 2 3 3 2" xfId="783"/>
    <cellStyle name="40% - Accent4 2 3 3 2 2" xfId="784"/>
    <cellStyle name="40% - Accent4 2 3 3 3" xfId="785"/>
    <cellStyle name="40% - Accent4 2 3 4" xfId="786"/>
    <cellStyle name="40% - Accent4 2 3 4 2" xfId="787"/>
    <cellStyle name="40% - Accent4 2 3 5" xfId="788"/>
    <cellStyle name="40% - Accent4 2 3 6" xfId="789"/>
    <cellStyle name="40% - Accent4 2 3 7" xfId="790"/>
    <cellStyle name="40% - Accent4 2 3 8" xfId="791"/>
    <cellStyle name="40% - Accent4 2 4" xfId="792"/>
    <cellStyle name="40% - Accent4 2 4 2" xfId="793"/>
    <cellStyle name="40% - Accent4 2 4 2 2" xfId="794"/>
    <cellStyle name="40% - Accent4 2 4 2 2 2" xfId="795"/>
    <cellStyle name="40% - Accent4 2 4 2 3" xfId="796"/>
    <cellStyle name="40% - Accent4 2 4 3" xfId="797"/>
    <cellStyle name="40% - Accent4 2 4 3 2" xfId="798"/>
    <cellStyle name="40% - Accent4 2 4 4" xfId="799"/>
    <cellStyle name="40% - Accent4 2 4 5" xfId="800"/>
    <cellStyle name="40% - Accent4 2 4 6" xfId="801"/>
    <cellStyle name="40% - Accent4 2 4 7" xfId="802"/>
    <cellStyle name="40% - Accent4 2 5" xfId="803"/>
    <cellStyle name="40% - Accent4 2 5 2" xfId="804"/>
    <cellStyle name="40% - Accent4 2 5 2 2" xfId="805"/>
    <cellStyle name="40% - Accent4 2 5 3" xfId="806"/>
    <cellStyle name="40% - Accent4 2 6" xfId="807"/>
    <cellStyle name="40% - Accent4 2 6 2" xfId="808"/>
    <cellStyle name="40% - Accent4 2 7" xfId="809"/>
    <cellStyle name="40% - Accent4 2 8" xfId="810"/>
    <cellStyle name="40% - Accent4 2 9" xfId="811"/>
    <cellStyle name="40% - Accent4 3" xfId="812"/>
    <cellStyle name="40% - Accent4 3 2" xfId="813"/>
    <cellStyle name="40% - Accent4 3 2 2" xfId="814"/>
    <cellStyle name="40% - Accent4 3 2 2 2" xfId="815"/>
    <cellStyle name="40% - Accent4 3 2 3" xfId="816"/>
    <cellStyle name="40% - Accent4 3 2 3 2" xfId="817"/>
    <cellStyle name="40% - Accent4 3 2 4" xfId="818"/>
    <cellStyle name="40% - Accent4 3 3" xfId="819"/>
    <cellStyle name="40% - Accent4 3 3 2" xfId="820"/>
    <cellStyle name="40% - Accent4 3 4" xfId="821"/>
    <cellStyle name="40% - Accent4 3 4 2" xfId="822"/>
    <cellStyle name="40% - Accent4 3 5" xfId="823"/>
    <cellStyle name="40% - Accent4 4" xfId="824"/>
    <cellStyle name="40% - Accent5 2" xfId="825"/>
    <cellStyle name="40% - Accent5 2 10" xfId="826"/>
    <cellStyle name="40% - Accent5 2 2" xfId="827"/>
    <cellStyle name="40% - Accent5 2 2 2" xfId="828"/>
    <cellStyle name="40% - Accent5 2 2 2 2" xfId="829"/>
    <cellStyle name="40% - Accent5 2 2 2 2 2" xfId="830"/>
    <cellStyle name="40% - Accent5 2 2 2 2 2 2" xfId="831"/>
    <cellStyle name="40% - Accent5 2 2 2 2 3" xfId="832"/>
    <cellStyle name="40% - Accent5 2 2 2 2 3 2" xfId="833"/>
    <cellStyle name="40% - Accent5 2 2 2 2 4" xfId="834"/>
    <cellStyle name="40% - Accent5 2 2 2 3" xfId="835"/>
    <cellStyle name="40% - Accent5 2 2 2 3 2" xfId="836"/>
    <cellStyle name="40% - Accent5 2 2 2 4" xfId="837"/>
    <cellStyle name="40% - Accent5 2 2 2 4 2" xfId="838"/>
    <cellStyle name="40% - Accent5 2 2 2 5" xfId="839"/>
    <cellStyle name="40% - Accent5 2 2 3" xfId="840"/>
    <cellStyle name="40% - Accent5 2 2 3 2" xfId="841"/>
    <cellStyle name="40% - Accent5 2 2 3 2 2" xfId="842"/>
    <cellStyle name="40% - Accent5 2 2 3 3" xfId="843"/>
    <cellStyle name="40% - Accent5 2 2 3 3 2" xfId="844"/>
    <cellStyle name="40% - Accent5 2 2 3 4" xfId="845"/>
    <cellStyle name="40% - Accent5 2 2 4" xfId="846"/>
    <cellStyle name="40% - Accent5 2 2 4 2" xfId="847"/>
    <cellStyle name="40% - Accent5 2 2 4 2 2" xfId="848"/>
    <cellStyle name="40% - Accent5 2 2 4 3" xfId="849"/>
    <cellStyle name="40% - Accent5 2 2 5" xfId="850"/>
    <cellStyle name="40% - Accent5 2 2 5 2" xfId="851"/>
    <cellStyle name="40% - Accent5 2 2 6" xfId="852"/>
    <cellStyle name="40% - Accent5 2 2 7" xfId="853"/>
    <cellStyle name="40% - Accent5 2 2 8" xfId="854"/>
    <cellStyle name="40% - Accent5 2 2 9" xfId="855"/>
    <cellStyle name="40% - Accent5 2 3" xfId="856"/>
    <cellStyle name="40% - Accent5 2 3 2" xfId="857"/>
    <cellStyle name="40% - Accent5 2 3 2 2" xfId="858"/>
    <cellStyle name="40% - Accent5 2 3 2 2 2" xfId="859"/>
    <cellStyle name="40% - Accent5 2 3 2 3" xfId="860"/>
    <cellStyle name="40% - Accent5 2 3 2 3 2" xfId="861"/>
    <cellStyle name="40% - Accent5 2 3 2 4" xfId="862"/>
    <cellStyle name="40% - Accent5 2 3 3" xfId="863"/>
    <cellStyle name="40% - Accent5 2 3 3 2" xfId="864"/>
    <cellStyle name="40% - Accent5 2 3 3 2 2" xfId="865"/>
    <cellStyle name="40% - Accent5 2 3 3 3" xfId="866"/>
    <cellStyle name="40% - Accent5 2 3 4" xfId="867"/>
    <cellStyle name="40% - Accent5 2 3 4 2" xfId="868"/>
    <cellStyle name="40% - Accent5 2 3 5" xfId="869"/>
    <cellStyle name="40% - Accent5 2 3 6" xfId="870"/>
    <cellStyle name="40% - Accent5 2 3 7" xfId="871"/>
    <cellStyle name="40% - Accent5 2 3 8" xfId="872"/>
    <cellStyle name="40% - Accent5 2 4" xfId="873"/>
    <cellStyle name="40% - Accent5 2 4 2" xfId="874"/>
    <cellStyle name="40% - Accent5 2 4 2 2" xfId="875"/>
    <cellStyle name="40% - Accent5 2 4 2 2 2" xfId="876"/>
    <cellStyle name="40% - Accent5 2 4 2 3" xfId="877"/>
    <cellStyle name="40% - Accent5 2 4 3" xfId="878"/>
    <cellStyle name="40% - Accent5 2 4 3 2" xfId="879"/>
    <cellStyle name="40% - Accent5 2 4 4" xfId="880"/>
    <cellStyle name="40% - Accent5 2 4 5" xfId="881"/>
    <cellStyle name="40% - Accent5 2 4 6" xfId="882"/>
    <cellStyle name="40% - Accent5 2 4 7" xfId="883"/>
    <cellStyle name="40% - Accent5 2 5" xfId="884"/>
    <cellStyle name="40% - Accent5 2 5 2" xfId="885"/>
    <cellStyle name="40% - Accent5 2 5 2 2" xfId="886"/>
    <cellStyle name="40% - Accent5 2 5 3" xfId="887"/>
    <cellStyle name="40% - Accent5 2 6" xfId="888"/>
    <cellStyle name="40% - Accent5 2 6 2" xfId="889"/>
    <cellStyle name="40% - Accent5 2 7" xfId="890"/>
    <cellStyle name="40% - Accent5 2 8" xfId="891"/>
    <cellStyle name="40% - Accent5 2 9" xfId="892"/>
    <cellStyle name="40% - Accent5 3" xfId="893"/>
    <cellStyle name="40% - Accent5 3 2" xfId="894"/>
    <cellStyle name="40% - Accent5 3 2 2" xfId="895"/>
    <cellStyle name="40% - Accent5 3 2 2 2" xfId="896"/>
    <cellStyle name="40% - Accent5 3 2 3" xfId="897"/>
    <cellStyle name="40% - Accent5 3 2 3 2" xfId="898"/>
    <cellStyle name="40% - Accent5 3 2 4" xfId="899"/>
    <cellStyle name="40% - Accent5 3 3" xfId="900"/>
    <cellStyle name="40% - Accent5 3 3 2" xfId="901"/>
    <cellStyle name="40% - Accent5 3 4" xfId="902"/>
    <cellStyle name="40% - Accent5 3 4 2" xfId="903"/>
    <cellStyle name="40% - Accent5 3 5" xfId="904"/>
    <cellStyle name="40% - Accent5 4" xfId="905"/>
    <cellStyle name="40% - Accent6 2" xfId="906"/>
    <cellStyle name="40% - Accent6 2 10" xfId="907"/>
    <cellStyle name="40% - Accent6 2 2" xfId="908"/>
    <cellStyle name="40% - Accent6 2 2 2" xfId="909"/>
    <cellStyle name="40% - Accent6 2 2 2 2" xfId="910"/>
    <cellStyle name="40% - Accent6 2 2 2 2 2" xfId="911"/>
    <cellStyle name="40% - Accent6 2 2 2 2 2 2" xfId="912"/>
    <cellStyle name="40% - Accent6 2 2 2 2 3" xfId="913"/>
    <cellStyle name="40% - Accent6 2 2 2 2 3 2" xfId="914"/>
    <cellStyle name="40% - Accent6 2 2 2 2 4" xfId="915"/>
    <cellStyle name="40% - Accent6 2 2 2 3" xfId="916"/>
    <cellStyle name="40% - Accent6 2 2 2 3 2" xfId="917"/>
    <cellStyle name="40% - Accent6 2 2 2 4" xfId="918"/>
    <cellStyle name="40% - Accent6 2 2 2 4 2" xfId="919"/>
    <cellStyle name="40% - Accent6 2 2 2 5" xfId="920"/>
    <cellStyle name="40% - Accent6 2 2 3" xfId="921"/>
    <cellStyle name="40% - Accent6 2 2 3 2" xfId="922"/>
    <cellStyle name="40% - Accent6 2 2 3 2 2" xfId="923"/>
    <cellStyle name="40% - Accent6 2 2 3 3" xfId="924"/>
    <cellStyle name="40% - Accent6 2 2 3 3 2" xfId="925"/>
    <cellStyle name="40% - Accent6 2 2 3 4" xfId="926"/>
    <cellStyle name="40% - Accent6 2 2 4" xfId="927"/>
    <cellStyle name="40% - Accent6 2 2 4 2" xfId="928"/>
    <cellStyle name="40% - Accent6 2 2 4 2 2" xfId="929"/>
    <cellStyle name="40% - Accent6 2 2 4 3" xfId="930"/>
    <cellStyle name="40% - Accent6 2 2 5" xfId="931"/>
    <cellStyle name="40% - Accent6 2 2 5 2" xfId="932"/>
    <cellStyle name="40% - Accent6 2 2 6" xfId="933"/>
    <cellStyle name="40% - Accent6 2 2 7" xfId="934"/>
    <cellStyle name="40% - Accent6 2 2 8" xfId="935"/>
    <cellStyle name="40% - Accent6 2 2 9" xfId="936"/>
    <cellStyle name="40% - Accent6 2 3" xfId="937"/>
    <cellStyle name="40% - Accent6 2 3 2" xfId="938"/>
    <cellStyle name="40% - Accent6 2 3 2 2" xfId="939"/>
    <cellStyle name="40% - Accent6 2 3 2 2 2" xfId="940"/>
    <cellStyle name="40% - Accent6 2 3 2 3" xfId="941"/>
    <cellStyle name="40% - Accent6 2 3 2 3 2" xfId="942"/>
    <cellStyle name="40% - Accent6 2 3 2 4" xfId="943"/>
    <cellStyle name="40% - Accent6 2 3 3" xfId="944"/>
    <cellStyle name="40% - Accent6 2 3 3 2" xfId="945"/>
    <cellStyle name="40% - Accent6 2 3 3 2 2" xfId="946"/>
    <cellStyle name="40% - Accent6 2 3 3 3" xfId="947"/>
    <cellStyle name="40% - Accent6 2 3 4" xfId="948"/>
    <cellStyle name="40% - Accent6 2 3 4 2" xfId="949"/>
    <cellStyle name="40% - Accent6 2 3 5" xfId="950"/>
    <cellStyle name="40% - Accent6 2 3 6" xfId="951"/>
    <cellStyle name="40% - Accent6 2 3 7" xfId="952"/>
    <cellStyle name="40% - Accent6 2 3 8" xfId="953"/>
    <cellStyle name="40% - Accent6 2 4" xfId="954"/>
    <cellStyle name="40% - Accent6 2 4 2" xfId="955"/>
    <cellStyle name="40% - Accent6 2 4 2 2" xfId="956"/>
    <cellStyle name="40% - Accent6 2 4 2 2 2" xfId="957"/>
    <cellStyle name="40% - Accent6 2 4 2 3" xfId="958"/>
    <cellStyle name="40% - Accent6 2 4 3" xfId="959"/>
    <cellStyle name="40% - Accent6 2 4 3 2" xfId="960"/>
    <cellStyle name="40% - Accent6 2 4 4" xfId="961"/>
    <cellStyle name="40% - Accent6 2 4 5" xfId="962"/>
    <cellStyle name="40% - Accent6 2 4 6" xfId="963"/>
    <cellStyle name="40% - Accent6 2 4 7" xfId="964"/>
    <cellStyle name="40% - Accent6 2 5" xfId="965"/>
    <cellStyle name="40% - Accent6 2 5 2" xfId="966"/>
    <cellStyle name="40% - Accent6 2 5 2 2" xfId="967"/>
    <cellStyle name="40% - Accent6 2 5 3" xfId="968"/>
    <cellStyle name="40% - Accent6 2 6" xfId="969"/>
    <cellStyle name="40% - Accent6 2 6 2" xfId="970"/>
    <cellStyle name="40% - Accent6 2 7" xfId="971"/>
    <cellStyle name="40% - Accent6 2 8" xfId="972"/>
    <cellStyle name="40% - Accent6 2 9" xfId="973"/>
    <cellStyle name="40% - Accent6 3" xfId="974"/>
    <cellStyle name="40% - Accent6 3 2" xfId="975"/>
    <cellStyle name="40% - Accent6 3 2 2" xfId="976"/>
    <cellStyle name="40% - Accent6 3 2 2 2" xfId="977"/>
    <cellStyle name="40% - Accent6 3 2 3" xfId="978"/>
    <cellStyle name="40% - Accent6 3 2 3 2" xfId="979"/>
    <cellStyle name="40% - Accent6 3 2 4" xfId="980"/>
    <cellStyle name="40% - Accent6 3 3" xfId="981"/>
    <cellStyle name="40% - Accent6 3 3 2" xfId="982"/>
    <cellStyle name="40% - Accent6 3 4" xfId="983"/>
    <cellStyle name="40% - Accent6 3 4 2" xfId="984"/>
    <cellStyle name="40% - Accent6 3 5" xfId="985"/>
    <cellStyle name="40% - Accent6 4" xfId="986"/>
    <cellStyle name="Comma 10" xfId="987"/>
    <cellStyle name="Comma 10 2" xfId="988"/>
    <cellStyle name="Comma 10 2 2" xfId="989"/>
    <cellStyle name="Comma 10 2 2 2" xfId="990"/>
    <cellStyle name="Comma 10 3" xfId="991"/>
    <cellStyle name="Comma 10 4" xfId="992"/>
    <cellStyle name="Comma 11" xfId="993"/>
    <cellStyle name="Comma 11 2" xfId="994"/>
    <cellStyle name="Comma 11 2 2" xfId="995"/>
    <cellStyle name="Comma 11 2 2 2" xfId="996"/>
    <cellStyle name="Comma 11 2 3" xfId="997"/>
    <cellStyle name="Comma 11 3" xfId="998"/>
    <cellStyle name="Comma 11 3 2" xfId="999"/>
    <cellStyle name="Comma 11 4" xfId="1000"/>
    <cellStyle name="Comma 11 4 2" xfId="1001"/>
    <cellStyle name="Comma 11 5" xfId="1002"/>
    <cellStyle name="Comma 11 6" xfId="1003"/>
    <cellStyle name="Comma 11 7" xfId="1004"/>
    <cellStyle name="Comma 11 8" xfId="1005"/>
    <cellStyle name="Comma 12" xfId="1006"/>
    <cellStyle name="Comma 12 2" xfId="1007"/>
    <cellStyle name="Comma 12 2 2" xfId="1008"/>
    <cellStyle name="Comma 12 3" xfId="1009"/>
    <cellStyle name="Comma 12 3 2" xfId="1010"/>
    <cellStyle name="Comma 12 4" xfId="1011"/>
    <cellStyle name="Comma 12 5" xfId="1012"/>
    <cellStyle name="Comma 12 6" xfId="1013"/>
    <cellStyle name="Comma 12 7" xfId="1014"/>
    <cellStyle name="Comma 13" xfId="1015"/>
    <cellStyle name="Comma 13 2" xfId="1016"/>
    <cellStyle name="Comma 13 3" xfId="1017"/>
    <cellStyle name="Comma 13 4" xfId="1018"/>
    <cellStyle name="Comma 14" xfId="1019"/>
    <cellStyle name="Comma 14 2" xfId="1020"/>
    <cellStyle name="Comma 14 3" xfId="1021"/>
    <cellStyle name="Comma 14 4" xfId="1022"/>
    <cellStyle name="Comma 15" xfId="1023"/>
    <cellStyle name="Comma 16" xfId="1024"/>
    <cellStyle name="Comma 17" xfId="1025"/>
    <cellStyle name="Comma 2" xfId="4"/>
    <cellStyle name="Comma 2 2" xfId="1026"/>
    <cellStyle name="Comma 2 3" xfId="1027"/>
    <cellStyle name="Comma 2 3 2" xfId="1028"/>
    <cellStyle name="Comma 2 3 2 2" xfId="1029"/>
    <cellStyle name="Comma 2 4" xfId="1030"/>
    <cellStyle name="Comma 2 4 2" xfId="2402"/>
    <cellStyle name="Comma 2 5" xfId="1031"/>
    <cellStyle name="Comma 2 6" xfId="1032"/>
    <cellStyle name="Comma 3" xfId="1033"/>
    <cellStyle name="Comma 4" xfId="1034"/>
    <cellStyle name="Comma 5" xfId="1035"/>
    <cellStyle name="Comma 5 2" xfId="1036"/>
    <cellStyle name="Comma 5 2 2" xfId="1037"/>
    <cellStyle name="Comma 5 3" xfId="1038"/>
    <cellStyle name="Comma 6" xfId="1039"/>
    <cellStyle name="Comma 6 2" xfId="1040"/>
    <cellStyle name="Comma 7" xfId="1041"/>
    <cellStyle name="Comma 7 2" xfId="1042"/>
    <cellStyle name="Comma 8" xfId="1043"/>
    <cellStyle name="Comma 8 10" xfId="1044"/>
    <cellStyle name="Comma 8 2" xfId="1045"/>
    <cellStyle name="Comma 8 2 2" xfId="1046"/>
    <cellStyle name="Comma 8 2 2 2" xfId="1047"/>
    <cellStyle name="Comma 8 2 2 2 2" xfId="1048"/>
    <cellStyle name="Comma 8 2 2 2 2 2" xfId="1049"/>
    <cellStyle name="Comma 8 2 2 2 3" xfId="1050"/>
    <cellStyle name="Comma 8 2 2 2 3 2" xfId="1051"/>
    <cellStyle name="Comma 8 2 2 2 4" xfId="1052"/>
    <cellStyle name="Comma 8 2 2 3" xfId="1053"/>
    <cellStyle name="Comma 8 2 2 3 2" xfId="1054"/>
    <cellStyle name="Comma 8 2 2 3 2 2" xfId="1055"/>
    <cellStyle name="Comma 8 2 2 3 3" xfId="1056"/>
    <cellStyle name="Comma 8 2 2 4" xfId="1057"/>
    <cellStyle name="Comma 8 2 2 4 2" xfId="1058"/>
    <cellStyle name="Comma 8 2 2 5" xfId="1059"/>
    <cellStyle name="Comma 8 2 2 6" xfId="1060"/>
    <cellStyle name="Comma 8 2 2 7" xfId="1061"/>
    <cellStyle name="Comma 8 2 2 8" xfId="1062"/>
    <cellStyle name="Comma 8 2 3" xfId="1063"/>
    <cellStyle name="Comma 8 2 3 2" xfId="1064"/>
    <cellStyle name="Comma 8 2 3 2 2" xfId="1065"/>
    <cellStyle name="Comma 8 2 3 2 2 2" xfId="1066"/>
    <cellStyle name="Comma 8 2 3 2 3" xfId="1067"/>
    <cellStyle name="Comma 8 2 3 3" xfId="1068"/>
    <cellStyle name="Comma 8 2 3 3 2" xfId="1069"/>
    <cellStyle name="Comma 8 2 3 4" xfId="1070"/>
    <cellStyle name="Comma 8 2 3 5" xfId="1071"/>
    <cellStyle name="Comma 8 2 3 6" xfId="1072"/>
    <cellStyle name="Comma 8 2 3 7" xfId="1073"/>
    <cellStyle name="Comma 8 2 4" xfId="1074"/>
    <cellStyle name="Comma 8 2 4 2" xfId="1075"/>
    <cellStyle name="Comma 8 2 4 2 2" xfId="1076"/>
    <cellStyle name="Comma 8 2 4 3" xfId="1077"/>
    <cellStyle name="Comma 8 2 5" xfId="1078"/>
    <cellStyle name="Comma 8 2 5 2" xfId="1079"/>
    <cellStyle name="Comma 8 2 6" xfId="1080"/>
    <cellStyle name="Comma 8 2 7" xfId="1081"/>
    <cellStyle name="Comma 8 2 8" xfId="1082"/>
    <cellStyle name="Comma 8 2 9" xfId="1083"/>
    <cellStyle name="Comma 8 3" xfId="1084"/>
    <cellStyle name="Comma 8 3 2" xfId="1085"/>
    <cellStyle name="Comma 8 3 2 2" xfId="1086"/>
    <cellStyle name="Comma 8 3 2 2 2" xfId="1087"/>
    <cellStyle name="Comma 8 3 2 2 2 2" xfId="1088"/>
    <cellStyle name="Comma 8 3 2 2 3" xfId="1089"/>
    <cellStyle name="Comma 8 3 2 3" xfId="1090"/>
    <cellStyle name="Comma 8 3 2 3 2" xfId="1091"/>
    <cellStyle name="Comma 8 3 2 4" xfId="1092"/>
    <cellStyle name="Comma 8 3 2 5" xfId="1093"/>
    <cellStyle name="Comma 8 3 2 6" xfId="1094"/>
    <cellStyle name="Comma 8 3 2 7" xfId="1095"/>
    <cellStyle name="Comma 8 3 3" xfId="1096"/>
    <cellStyle name="Comma 8 3 3 2" xfId="1097"/>
    <cellStyle name="Comma 8 3 3 2 2" xfId="1098"/>
    <cellStyle name="Comma 8 3 3 3" xfId="1099"/>
    <cellStyle name="Comma 8 3 4" xfId="1100"/>
    <cellStyle name="Comma 8 3 4 2" xfId="1101"/>
    <cellStyle name="Comma 8 3 5" xfId="1102"/>
    <cellStyle name="Comma 8 3 6" xfId="1103"/>
    <cellStyle name="Comma 8 3 7" xfId="1104"/>
    <cellStyle name="Comma 8 3 8" xfId="1105"/>
    <cellStyle name="Comma 8 4" xfId="1106"/>
    <cellStyle name="Comma 8 4 2" xfId="1107"/>
    <cellStyle name="Comma 8 4 2 2" xfId="1108"/>
    <cellStyle name="Comma 8 4 2 2 2" xfId="1109"/>
    <cellStyle name="Comma 8 4 2 2 2 2" xfId="1110"/>
    <cellStyle name="Comma 8 4 2 2 3" xfId="1111"/>
    <cellStyle name="Comma 8 4 2 3" xfId="1112"/>
    <cellStyle name="Comma 8 4 2 3 2" xfId="1113"/>
    <cellStyle name="Comma 8 4 2 4" xfId="1114"/>
    <cellStyle name="Comma 8 4 2 5" xfId="1115"/>
    <cellStyle name="Comma 8 4 2 6" xfId="1116"/>
    <cellStyle name="Comma 8 4 2 7" xfId="1117"/>
    <cellStyle name="Comma 8 4 3" xfId="1118"/>
    <cellStyle name="Comma 8 4 3 2" xfId="1119"/>
    <cellStyle name="Comma 8 4 3 2 2" xfId="1120"/>
    <cellStyle name="Comma 8 4 3 3" xfId="1121"/>
    <cellStyle name="Comma 8 4 4" xfId="1122"/>
    <cellStyle name="Comma 8 4 4 2" xfId="1123"/>
    <cellStyle name="Comma 8 4 5" xfId="1124"/>
    <cellStyle name="Comma 8 4 6" xfId="1125"/>
    <cellStyle name="Comma 8 4 7" xfId="1126"/>
    <cellStyle name="Comma 8 4 8" xfId="1127"/>
    <cellStyle name="Comma 8 5" xfId="1128"/>
    <cellStyle name="Comma 8 5 2" xfId="1129"/>
    <cellStyle name="Comma 8 5 2 2" xfId="1130"/>
    <cellStyle name="Comma 8 5 2 2 2" xfId="1131"/>
    <cellStyle name="Comma 8 5 2 3" xfId="1132"/>
    <cellStyle name="Comma 8 5 2 3 2" xfId="1133"/>
    <cellStyle name="Comma 8 5 2 4" xfId="1134"/>
    <cellStyle name="Comma 8 5 3" xfId="1135"/>
    <cellStyle name="Comma 8 5 3 2" xfId="1136"/>
    <cellStyle name="Comma 8 5 3 3" xfId="1137"/>
    <cellStyle name="Comma 8 5 4" xfId="1138"/>
    <cellStyle name="Comma 8 5 4 2" xfId="1139"/>
    <cellStyle name="Comma 8 5 5" xfId="1140"/>
    <cellStyle name="Comma 8 6" xfId="1141"/>
    <cellStyle name="Comma 8 6 2" xfId="1142"/>
    <cellStyle name="Comma 8 6 2 2" xfId="1143"/>
    <cellStyle name="Comma 8 6 2 2 2" xfId="1144"/>
    <cellStyle name="Comma 8 6 2 3" xfId="1145"/>
    <cellStyle name="Comma 8 6 2 3 2" xfId="1146"/>
    <cellStyle name="Comma 8 6 2 4" xfId="1147"/>
    <cellStyle name="Comma 8 6 3" xfId="1148"/>
    <cellStyle name="Comma 8 6 3 2" xfId="1149"/>
    <cellStyle name="Comma 8 6 3 2 2" xfId="1150"/>
    <cellStyle name="Comma 8 6 3 3" xfId="1151"/>
    <cellStyle name="Comma 8 6 4" xfId="1152"/>
    <cellStyle name="Comma 8 6 4 2" xfId="1153"/>
    <cellStyle name="Comma 8 6 5" xfId="1154"/>
    <cellStyle name="Comma 8 6 6" xfId="1155"/>
    <cellStyle name="Comma 8 6 7" xfId="1156"/>
    <cellStyle name="Comma 8 6 8" xfId="1157"/>
    <cellStyle name="Comma 8 7" xfId="1158"/>
    <cellStyle name="Comma 8 7 2" xfId="1159"/>
    <cellStyle name="Comma 8 8" xfId="1160"/>
    <cellStyle name="Comma 8 9" xfId="1161"/>
    <cellStyle name="Comma 9" xfId="1162"/>
    <cellStyle name="Comma 9 10" xfId="1163"/>
    <cellStyle name="Comma 9 2" xfId="1164"/>
    <cellStyle name="Comma 9 2 2" xfId="1165"/>
    <cellStyle name="Comma 9 2 2 2" xfId="1166"/>
    <cellStyle name="Comma 9 2 2 2 2" xfId="1167"/>
    <cellStyle name="Comma 9 2 2 2 2 2" xfId="1168"/>
    <cellStyle name="Comma 9 2 2 2 3" xfId="1169"/>
    <cellStyle name="Comma 9 2 2 2 3 2" xfId="1170"/>
    <cellStyle name="Comma 9 2 2 2 4" xfId="1171"/>
    <cellStyle name="Comma 9 2 2 3" xfId="1172"/>
    <cellStyle name="Comma 9 2 2 3 2" xfId="1173"/>
    <cellStyle name="Comma 9 2 2 3 2 2" xfId="1174"/>
    <cellStyle name="Comma 9 2 2 3 3" xfId="1175"/>
    <cellStyle name="Comma 9 2 2 4" xfId="1176"/>
    <cellStyle name="Comma 9 2 2 4 2" xfId="1177"/>
    <cellStyle name="Comma 9 2 2 5" xfId="1178"/>
    <cellStyle name="Comma 9 2 2 6" xfId="1179"/>
    <cellStyle name="Comma 9 2 2 7" xfId="1180"/>
    <cellStyle name="Comma 9 2 2 8" xfId="1181"/>
    <cellStyle name="Comma 9 2 3" xfId="1182"/>
    <cellStyle name="Comma 9 2 3 2" xfId="1183"/>
    <cellStyle name="Comma 9 2 3 2 2" xfId="1184"/>
    <cellStyle name="Comma 9 2 3 2 2 2" xfId="1185"/>
    <cellStyle name="Comma 9 2 3 2 3" xfId="1186"/>
    <cellStyle name="Comma 9 2 3 3" xfId="1187"/>
    <cellStyle name="Comma 9 2 3 3 2" xfId="1188"/>
    <cellStyle name="Comma 9 2 3 4" xfId="1189"/>
    <cellStyle name="Comma 9 2 3 5" xfId="1190"/>
    <cellStyle name="Comma 9 2 3 6" xfId="1191"/>
    <cellStyle name="Comma 9 2 3 7" xfId="1192"/>
    <cellStyle name="Comma 9 2 4" xfId="1193"/>
    <cellStyle name="Comma 9 2 4 2" xfId="1194"/>
    <cellStyle name="Comma 9 2 4 2 2" xfId="1195"/>
    <cellStyle name="Comma 9 2 4 3" xfId="1196"/>
    <cellStyle name="Comma 9 2 5" xfId="1197"/>
    <cellStyle name="Comma 9 2 5 2" xfId="1198"/>
    <cellStyle name="Comma 9 2 6" xfId="1199"/>
    <cellStyle name="Comma 9 2 7" xfId="1200"/>
    <cellStyle name="Comma 9 2 8" xfId="1201"/>
    <cellStyle name="Comma 9 2 9" xfId="1202"/>
    <cellStyle name="Comma 9 3" xfId="1203"/>
    <cellStyle name="Comma 9 3 2" xfId="1204"/>
    <cellStyle name="Comma 9 3 2 2" xfId="1205"/>
    <cellStyle name="Comma 9 3 2 2 2" xfId="1206"/>
    <cellStyle name="Comma 9 3 2 3" xfId="1207"/>
    <cellStyle name="Comma 9 3 2 3 2" xfId="1208"/>
    <cellStyle name="Comma 9 3 2 4" xfId="1209"/>
    <cellStyle name="Comma 9 3 3" xfId="1210"/>
    <cellStyle name="Comma 9 3 3 2" xfId="1211"/>
    <cellStyle name="Comma 9 3 3 2 2" xfId="1212"/>
    <cellStyle name="Comma 9 3 3 3" xfId="1213"/>
    <cellStyle name="Comma 9 3 4" xfId="1214"/>
    <cellStyle name="Comma 9 3 4 2" xfId="1215"/>
    <cellStyle name="Comma 9 3 5" xfId="1216"/>
    <cellStyle name="Comma 9 3 6" xfId="1217"/>
    <cellStyle name="Comma 9 3 7" xfId="1218"/>
    <cellStyle name="Comma 9 3 8" xfId="1219"/>
    <cellStyle name="Comma 9 4" xfId="1220"/>
    <cellStyle name="Comma 9 4 2" xfId="1221"/>
    <cellStyle name="Comma 9 4 2 2" xfId="1222"/>
    <cellStyle name="Comma 9 4 2 2 2" xfId="1223"/>
    <cellStyle name="Comma 9 4 2 3" xfId="1224"/>
    <cellStyle name="Comma 9 4 3" xfId="1225"/>
    <cellStyle name="Comma 9 4 3 2" xfId="1226"/>
    <cellStyle name="Comma 9 4 4" xfId="1227"/>
    <cellStyle name="Comma 9 4 5" xfId="1228"/>
    <cellStyle name="Comma 9 4 6" xfId="1229"/>
    <cellStyle name="Comma 9 4 7" xfId="1230"/>
    <cellStyle name="Comma 9 5" xfId="1231"/>
    <cellStyle name="Comma 9 5 2" xfId="1232"/>
    <cellStyle name="Comma 9 5 2 2" xfId="1233"/>
    <cellStyle name="Comma 9 5 3" xfId="1234"/>
    <cellStyle name="Comma 9 6" xfId="1235"/>
    <cellStyle name="Comma 9 6 2" xfId="1236"/>
    <cellStyle name="Comma 9 7" xfId="1237"/>
    <cellStyle name="Comma 9 8" xfId="1238"/>
    <cellStyle name="Comma 9 9" xfId="1239"/>
    <cellStyle name="Currency 2" xfId="1240"/>
    <cellStyle name="Currency 2 2" xfId="1241"/>
    <cellStyle name="Currency 2 2 2" xfId="1242"/>
    <cellStyle name="Currency 2 2 2 2" xfId="1243"/>
    <cellStyle name="Currency 2 2 2 2 2" xfId="1244"/>
    <cellStyle name="Currency 2 2 2 3" xfId="1245"/>
    <cellStyle name="Currency 2 2 2 3 2" xfId="1246"/>
    <cellStyle name="Currency 2 2 2 4" xfId="1247"/>
    <cellStyle name="Currency 2 2 3" xfId="1248"/>
    <cellStyle name="Currency 2 2 3 2" xfId="1249"/>
    <cellStyle name="Currency 2 2 4" xfId="1250"/>
    <cellStyle name="Currency 2 2 4 2" xfId="1251"/>
    <cellStyle name="Currency 2 2 5" xfId="1252"/>
    <cellStyle name="Currency 2 2 6" xfId="1253"/>
    <cellStyle name="Currency 2 3" xfId="1254"/>
    <cellStyle name="Currency 2 3 2" xfId="1255"/>
    <cellStyle name="Currency 3" xfId="1256"/>
    <cellStyle name="Currency 3 2" xfId="1257"/>
    <cellStyle name="Currency 3 2 2" xfId="1258"/>
    <cellStyle name="Currency 3 2 2 2" xfId="1259"/>
    <cellStyle name="Currency 3 2 3" xfId="1260"/>
    <cellStyle name="Currency 3 3" xfId="1261"/>
    <cellStyle name="Currency 3 3 2" xfId="1262"/>
    <cellStyle name="Currency 3 4" xfId="1263"/>
    <cellStyle name="Currency 3 5" xfId="1264"/>
    <cellStyle name="Currency 3 6" xfId="1265"/>
    <cellStyle name="Currency 4" xfId="1266"/>
    <cellStyle name="Currency 4 2" xfId="1267"/>
    <cellStyle name="Currency 4 2 2" xfId="1268"/>
    <cellStyle name="Currency 4 2 2 2" xfId="1269"/>
    <cellStyle name="Currency 4 2 3" xfId="1270"/>
    <cellStyle name="Currency 4 3" xfId="1271"/>
    <cellStyle name="Currency 4 3 2" xfId="1272"/>
    <cellStyle name="Currency 4 4" xfId="1273"/>
    <cellStyle name="Currency 4 4 2" xfId="1274"/>
    <cellStyle name="Currency 4 5" xfId="1275"/>
    <cellStyle name="Currency 4 6" xfId="1276"/>
    <cellStyle name="Currency 4 7" xfId="1277"/>
    <cellStyle name="Currency 4 8" xfId="1278"/>
    <cellStyle name="Currency 5" xfId="1279"/>
    <cellStyle name="Currency 5 2" xfId="1280"/>
    <cellStyle name="Currency 5 2 2" xfId="1281"/>
    <cellStyle name="Currency 5 3" xfId="1282"/>
    <cellStyle name="Currency 5 4" xfId="1283"/>
    <cellStyle name="Currency 5 5" xfId="1284"/>
    <cellStyle name="Currency 5 6" xfId="1285"/>
    <cellStyle name="Currency 6" xfId="1286"/>
    <cellStyle name="Currency 6 2" xfId="1287"/>
    <cellStyle name="Currency 6 3" xfId="1288"/>
    <cellStyle name="Currency 6 4" xfId="1289"/>
    <cellStyle name="Currency 6 5" xfId="1290"/>
    <cellStyle name="Currency 7" xfId="1291"/>
    <cellStyle name="Currency 8" xfId="1292"/>
    <cellStyle name="Currency 9" xfId="1293"/>
    <cellStyle name="Normal" xfId="0" builtinId="0"/>
    <cellStyle name="Normal - Style1" xfId="1294"/>
    <cellStyle name="Normal 10" xfId="1295"/>
    <cellStyle name="Normal 10 10" xfId="1296"/>
    <cellStyle name="Normal 10 2" xfId="1297"/>
    <cellStyle name="Normal 10 2 2" xfId="1298"/>
    <cellStyle name="Normal 10 2 2 2" xfId="1299"/>
    <cellStyle name="Normal 10 2 2 2 2" xfId="1300"/>
    <cellStyle name="Normal 10 2 2 3" xfId="1301"/>
    <cellStyle name="Normal 10 2 2 3 2" xfId="1302"/>
    <cellStyle name="Normal 10 2 2 4" xfId="1303"/>
    <cellStyle name="Normal 10 2 2 5" xfId="1304"/>
    <cellStyle name="Normal 10 2 2 6" xfId="1305"/>
    <cellStyle name="Normal 10 2 2 7" xfId="1306"/>
    <cellStyle name="Normal 10 2 3" xfId="1307"/>
    <cellStyle name="Normal 10 2 4" xfId="1308"/>
    <cellStyle name="Normal 10 2 5" xfId="1309"/>
    <cellStyle name="Normal 10 3" xfId="1310"/>
    <cellStyle name="Normal 10 3 2" xfId="1311"/>
    <cellStyle name="Normal 10 3 2 2" xfId="1312"/>
    <cellStyle name="Normal 10 3 2 2 2" xfId="1313"/>
    <cellStyle name="Normal 10 3 2 3" xfId="1314"/>
    <cellStyle name="Normal 10 3 2 3 2" xfId="1315"/>
    <cellStyle name="Normal 10 3 2 4" xfId="1316"/>
    <cellStyle name="Normal 10 3 3" xfId="1317"/>
    <cellStyle name="Normal 10 3 3 2" xfId="1318"/>
    <cellStyle name="Normal 10 3 3 2 2" xfId="1319"/>
    <cellStyle name="Normal 10 3 3 3" xfId="1320"/>
    <cellStyle name="Normal 10 3 4" xfId="1321"/>
    <cellStyle name="Normal 10 3 4 2" xfId="1322"/>
    <cellStyle name="Normal 10 3 5" xfId="1323"/>
    <cellStyle name="Normal 10 3 6" xfId="1324"/>
    <cellStyle name="Normal 10 3 7" xfId="1325"/>
    <cellStyle name="Normal 10 3 8" xfId="1326"/>
    <cellStyle name="Normal 10 4" xfId="1327"/>
    <cellStyle name="Normal 10 4 2" xfId="1328"/>
    <cellStyle name="Normal 10 4 2 2" xfId="1329"/>
    <cellStyle name="Normal 10 4 3" xfId="1330"/>
    <cellStyle name="Normal 10 4 3 2" xfId="1331"/>
    <cellStyle name="Normal 10 4 4" xfId="1332"/>
    <cellStyle name="Normal 10 5" xfId="1333"/>
    <cellStyle name="Normal 10 5 2" xfId="1334"/>
    <cellStyle name="Normal 10 6" xfId="1335"/>
    <cellStyle name="Normal 10 6 2" xfId="1336"/>
    <cellStyle name="Normal 10 7" xfId="1337"/>
    <cellStyle name="Normal 10 8" xfId="1338"/>
    <cellStyle name="Normal 10 9" xfId="1339"/>
    <cellStyle name="Normal 11" xfId="1340"/>
    <cellStyle name="Normal 11 2" xfId="1341"/>
    <cellStyle name="Normal 12" xfId="1342"/>
    <cellStyle name="Normal 12 2" xfId="1343"/>
    <cellStyle name="Normal 13" xfId="1344"/>
    <cellStyle name="Normal 13 2" xfId="1345"/>
    <cellStyle name="Normal 13 3" xfId="1346"/>
    <cellStyle name="Normal 13 3 2" xfId="1347"/>
    <cellStyle name="Normal 13 3 2 2" xfId="1348"/>
    <cellStyle name="Normal 13 3 2 2 2" xfId="1349"/>
    <cellStyle name="Normal 13 3 2 3" xfId="1350"/>
    <cellStyle name="Normal 13 3 2 3 2" xfId="1351"/>
    <cellStyle name="Normal 13 3 2 4" xfId="1352"/>
    <cellStyle name="Normal 13 3 3" xfId="1353"/>
    <cellStyle name="Normal 13 3 3 2" xfId="1354"/>
    <cellStyle name="Normal 13 3 3 2 2" xfId="1355"/>
    <cellStyle name="Normal 13 3 3 3" xfId="1356"/>
    <cellStyle name="Normal 13 3 4" xfId="1357"/>
    <cellStyle name="Normal 13 3 4 2" xfId="1358"/>
    <cellStyle name="Normal 13 3 5" xfId="1359"/>
    <cellStyle name="Normal 13 3 6" xfId="1360"/>
    <cellStyle name="Normal 13 3 7" xfId="1361"/>
    <cellStyle name="Normal 13 3 8" xfId="1362"/>
    <cellStyle name="Normal 13 4" xfId="1363"/>
    <cellStyle name="Normal 13 4 2" xfId="1364"/>
    <cellStyle name="Normal 13 4 2 2" xfId="1365"/>
    <cellStyle name="Normal 13 4 2 2 2" xfId="1366"/>
    <cellStyle name="Normal 13 4 2 3" xfId="1367"/>
    <cellStyle name="Normal 13 4 3" xfId="1368"/>
    <cellStyle name="Normal 13 4 3 2" xfId="1369"/>
    <cellStyle name="Normal 13 4 4" xfId="1370"/>
    <cellStyle name="Normal 13 4 5" xfId="1371"/>
    <cellStyle name="Normal 13 4 6" xfId="1372"/>
    <cellStyle name="Normal 13 4 7" xfId="1373"/>
    <cellStyle name="Normal 13 5" xfId="1374"/>
    <cellStyle name="Normal 13 5 2" xfId="1375"/>
    <cellStyle name="Normal 13 5 3" xfId="1376"/>
    <cellStyle name="Normal 13 6" xfId="1377"/>
    <cellStyle name="Normal 13 6 2" xfId="1378"/>
    <cellStyle name="Normal 13 7" xfId="1379"/>
    <cellStyle name="Normal 14" xfId="10"/>
    <cellStyle name="Normal 14 2" xfId="1380"/>
    <cellStyle name="Normal 14 3" xfId="2403"/>
    <cellStyle name="Normal 15" xfId="1381"/>
    <cellStyle name="Normal 15 2" xfId="1382"/>
    <cellStyle name="Normal 15 3" xfId="2404"/>
    <cellStyle name="Normal 16" xfId="1383"/>
    <cellStyle name="Normal 16 2" xfId="1384"/>
    <cellStyle name="Normal 16 3" xfId="1385"/>
    <cellStyle name="Normal 16 3 2" xfId="1386"/>
    <cellStyle name="Normal 17" xfId="1387"/>
    <cellStyle name="Normal 17 2" xfId="1388"/>
    <cellStyle name="Normal 17 3" xfId="1389"/>
    <cellStyle name="Normal 17 3 2" xfId="1390"/>
    <cellStyle name="Normal 18" xfId="1391"/>
    <cellStyle name="Normal 18 2" xfId="1392"/>
    <cellStyle name="Normal 18 3" xfId="1393"/>
    <cellStyle name="Normal 18 3 2" xfId="1394"/>
    <cellStyle name="Normal 19" xfId="1395"/>
    <cellStyle name="Normal 19 2" xfId="1396"/>
    <cellStyle name="Normal 19 3" xfId="1397"/>
    <cellStyle name="Normal 19 3 2" xfId="1398"/>
    <cellStyle name="Normal 2" xfId="3"/>
    <cellStyle name="Normal 2 2" xfId="9"/>
    <cellStyle name="Normal 2 2 2" xfId="1399"/>
    <cellStyle name="Normal 2 2 3" xfId="1400"/>
    <cellStyle name="Normal 2 2 3 10" xfId="1401"/>
    <cellStyle name="Normal 2 2 3 11" xfId="1402"/>
    <cellStyle name="Normal 2 2 3 12" xfId="1403"/>
    <cellStyle name="Normal 2 2 3 2" xfId="1404"/>
    <cellStyle name="Normal 2 2 3 2 2" xfId="1405"/>
    <cellStyle name="Normal 2 2 3 2 2 2" xfId="1406"/>
    <cellStyle name="Normal 2 2 3 2 2 2 2" xfId="1407"/>
    <cellStyle name="Normal 2 2 3 2 2 2 2 2" xfId="1408"/>
    <cellStyle name="Normal 2 2 3 2 2 2 2 2 2" xfId="1409"/>
    <cellStyle name="Normal 2 2 3 2 2 2 2 3" xfId="1410"/>
    <cellStyle name="Normal 2 2 3 2 2 2 3" xfId="1411"/>
    <cellStyle name="Normal 2 2 3 2 2 2 3 2" xfId="1412"/>
    <cellStyle name="Normal 2 2 3 2 2 2 4" xfId="1413"/>
    <cellStyle name="Normal 2 2 3 2 2 2 5" xfId="1414"/>
    <cellStyle name="Normal 2 2 3 2 2 2 6" xfId="1415"/>
    <cellStyle name="Normal 2 2 3 2 2 2 7" xfId="1416"/>
    <cellStyle name="Normal 2 2 3 2 2 3" xfId="1417"/>
    <cellStyle name="Normal 2 2 3 2 2 3 2" xfId="1418"/>
    <cellStyle name="Normal 2 2 3 2 2 3 2 2" xfId="1419"/>
    <cellStyle name="Normal 2 2 3 2 2 3 3" xfId="1420"/>
    <cellStyle name="Normal 2 2 3 2 2 4" xfId="1421"/>
    <cellStyle name="Normal 2 2 3 2 2 4 2" xfId="1422"/>
    <cellStyle name="Normal 2 2 3 2 2 5" xfId="1423"/>
    <cellStyle name="Normal 2 2 3 2 2 6" xfId="1424"/>
    <cellStyle name="Normal 2 2 3 2 2 7" xfId="1425"/>
    <cellStyle name="Normal 2 2 3 2 2 8" xfId="1426"/>
    <cellStyle name="Normal 2 2 3 2 3" xfId="1427"/>
    <cellStyle name="Normal 2 2 3 2 3 2" xfId="1428"/>
    <cellStyle name="Normal 2 2 3 2 3 2 2" xfId="1429"/>
    <cellStyle name="Normal 2 2 3 2 3 2 2 2" xfId="1430"/>
    <cellStyle name="Normal 2 2 3 2 3 2 3" xfId="1431"/>
    <cellStyle name="Normal 2 2 3 2 3 3" xfId="1432"/>
    <cellStyle name="Normal 2 2 3 2 3 3 2" xfId="1433"/>
    <cellStyle name="Normal 2 2 3 2 3 4" xfId="1434"/>
    <cellStyle name="Normal 2 2 3 2 3 5" xfId="1435"/>
    <cellStyle name="Normal 2 2 3 2 3 6" xfId="1436"/>
    <cellStyle name="Normal 2 2 3 2 3 7" xfId="1437"/>
    <cellStyle name="Normal 2 2 3 2 4" xfId="1438"/>
    <cellStyle name="Normal 2 2 3 2 4 2" xfId="1439"/>
    <cellStyle name="Normal 2 2 3 2 4 2 2" xfId="1440"/>
    <cellStyle name="Normal 2 2 3 2 4 3" xfId="1441"/>
    <cellStyle name="Normal 2 2 3 2 5" xfId="1442"/>
    <cellStyle name="Normal 2 2 3 2 5 2" xfId="1443"/>
    <cellStyle name="Normal 2 2 3 2 6" xfId="1444"/>
    <cellStyle name="Normal 2 2 3 2 7" xfId="1445"/>
    <cellStyle name="Normal 2 2 3 2 8" xfId="1446"/>
    <cellStyle name="Normal 2 2 3 2 9" xfId="1447"/>
    <cellStyle name="Normal 2 2 3 3" xfId="1448"/>
    <cellStyle name="Normal 2 2 3 3 2" xfId="1449"/>
    <cellStyle name="Normal 2 2 3 3 2 2" xfId="1450"/>
    <cellStyle name="Normal 2 2 3 3 2 2 2" xfId="1451"/>
    <cellStyle name="Normal 2 2 3 3 2 2 2 2" xfId="1452"/>
    <cellStyle name="Normal 2 2 3 3 2 2 3" xfId="1453"/>
    <cellStyle name="Normal 2 2 3 3 2 3" xfId="1454"/>
    <cellStyle name="Normal 2 2 3 3 2 3 2" xfId="1455"/>
    <cellStyle name="Normal 2 2 3 3 2 4" xfId="1456"/>
    <cellStyle name="Normal 2 2 3 3 2 5" xfId="1457"/>
    <cellStyle name="Normal 2 2 3 3 2 6" xfId="1458"/>
    <cellStyle name="Normal 2 2 3 3 2 7" xfId="1459"/>
    <cellStyle name="Normal 2 2 3 3 3" xfId="1460"/>
    <cellStyle name="Normal 2 2 3 3 3 2" xfId="1461"/>
    <cellStyle name="Normal 2 2 3 3 3 2 2" xfId="1462"/>
    <cellStyle name="Normal 2 2 3 3 3 3" xfId="1463"/>
    <cellStyle name="Normal 2 2 3 3 4" xfId="1464"/>
    <cellStyle name="Normal 2 2 3 3 4 2" xfId="1465"/>
    <cellStyle name="Normal 2 2 3 3 5" xfId="1466"/>
    <cellStyle name="Normal 2 2 3 3 6" xfId="1467"/>
    <cellStyle name="Normal 2 2 3 3 7" xfId="1468"/>
    <cellStyle name="Normal 2 2 3 3 8" xfId="1469"/>
    <cellStyle name="Normal 2 2 3 4" xfId="1470"/>
    <cellStyle name="Normal 2 2 3 4 2" xfId="1471"/>
    <cellStyle name="Normal 2 2 3 4 2 2" xfId="1472"/>
    <cellStyle name="Normal 2 2 3 4 2 2 2" xfId="1473"/>
    <cellStyle name="Normal 2 2 3 4 2 3" xfId="1474"/>
    <cellStyle name="Normal 2 2 3 4 2 3 2" xfId="1475"/>
    <cellStyle name="Normal 2 2 3 4 2 4" xfId="1476"/>
    <cellStyle name="Normal 2 2 3 4 3" xfId="1477"/>
    <cellStyle name="Normal 2 2 3 4 3 2" xfId="1478"/>
    <cellStyle name="Normal 2 2 3 4 3 2 2" xfId="1479"/>
    <cellStyle name="Normal 2 2 3 4 3 3" xfId="1480"/>
    <cellStyle name="Normal 2 2 3 4 4" xfId="1481"/>
    <cellStyle name="Normal 2 2 3 4 4 2" xfId="1482"/>
    <cellStyle name="Normal 2 2 3 4 5" xfId="1483"/>
    <cellStyle name="Normal 2 2 3 4 6" xfId="1484"/>
    <cellStyle name="Normal 2 2 3 4 7" xfId="1485"/>
    <cellStyle name="Normal 2 2 3 4 8" xfId="1486"/>
    <cellStyle name="Normal 2 2 3 5" xfId="1487"/>
    <cellStyle name="Normal 2 2 3 5 2" xfId="1488"/>
    <cellStyle name="Normal 2 2 3 5 2 2" xfId="1489"/>
    <cellStyle name="Normal 2 2 3 5 2 2 2" xfId="1490"/>
    <cellStyle name="Normal 2 2 3 5 2 3" xfId="1491"/>
    <cellStyle name="Normal 2 2 3 5 2 3 2" xfId="1492"/>
    <cellStyle name="Normal 2 2 3 5 2 4" xfId="1493"/>
    <cellStyle name="Normal 2 2 3 5 3" xfId="1494"/>
    <cellStyle name="Normal 2 2 3 5 3 2" xfId="1495"/>
    <cellStyle name="Normal 2 2 3 5 3 2 2" xfId="1496"/>
    <cellStyle name="Normal 2 2 3 5 3 3" xfId="1497"/>
    <cellStyle name="Normal 2 2 3 5 4" xfId="1498"/>
    <cellStyle name="Normal 2 2 3 5 4 2" xfId="1499"/>
    <cellStyle name="Normal 2 2 3 5 5" xfId="1500"/>
    <cellStyle name="Normal 2 2 3 5 6" xfId="1501"/>
    <cellStyle name="Normal 2 2 3 5 7" xfId="1502"/>
    <cellStyle name="Normal 2 2 3 5 8" xfId="1503"/>
    <cellStyle name="Normal 2 2 3 6" xfId="1504"/>
    <cellStyle name="Normal 2 2 3 6 2" xfId="1505"/>
    <cellStyle name="Normal 2 2 3 6 2 2" xfId="1506"/>
    <cellStyle name="Normal 2 2 3 6 3" xfId="1507"/>
    <cellStyle name="Normal 2 2 3 6 3 2" xfId="1508"/>
    <cellStyle name="Normal 2 2 3 6 4" xfId="1509"/>
    <cellStyle name="Normal 2 2 3 7" xfId="1510"/>
    <cellStyle name="Normal 2 2 3 7 2" xfId="1511"/>
    <cellStyle name="Normal 2 2 3 7 2 2" xfId="1512"/>
    <cellStyle name="Normal 2 2 3 7 3" xfId="1513"/>
    <cellStyle name="Normal 2 2 3 8" xfId="1514"/>
    <cellStyle name="Normal 2 2 3 8 2" xfId="1515"/>
    <cellStyle name="Normal 2 2 3 9" xfId="1516"/>
    <cellStyle name="Normal 2 2 4" xfId="1517"/>
    <cellStyle name="Normal 2 2 4 2" xfId="1518"/>
    <cellStyle name="Normal 2 2 4 2 2" xfId="1519"/>
    <cellStyle name="Normal 2 2 4 2 2 2" xfId="1520"/>
    <cellStyle name="Normal 2 2 4 2 2 2 2" xfId="1521"/>
    <cellStyle name="Normal 2 2 4 2 2 3" xfId="1522"/>
    <cellStyle name="Normal 2 2 4 2 2 3 2" xfId="1523"/>
    <cellStyle name="Normal 2 2 4 2 2 4" xfId="1524"/>
    <cellStyle name="Normal 2 2 4 2 3" xfId="1525"/>
    <cellStyle name="Normal 2 2 4 2 3 2" xfId="1526"/>
    <cellStyle name="Normal 2 2 4 2 4" xfId="1527"/>
    <cellStyle name="Normal 2 2 4 2 4 2" xfId="1528"/>
    <cellStyle name="Normal 2 2 4 2 5" xfId="1529"/>
    <cellStyle name="Normal 2 2 4 3" xfId="1530"/>
    <cellStyle name="Normal 2 2 4 3 2" xfId="1531"/>
    <cellStyle name="Normal 2 2 4 3 2 2" xfId="1532"/>
    <cellStyle name="Normal 2 2 4 3 3" xfId="1533"/>
    <cellStyle name="Normal 2 2 4 3 3 2" xfId="1534"/>
    <cellStyle name="Normal 2 2 4 3 4" xfId="1535"/>
    <cellStyle name="Normal 2 2 4 4" xfId="1536"/>
    <cellStyle name="Normal 2 2 4 4 2" xfId="1537"/>
    <cellStyle name="Normal 2 2 4 4 2 2" xfId="1538"/>
    <cellStyle name="Normal 2 2 4 4 3" xfId="1539"/>
    <cellStyle name="Normal 2 2 4 5" xfId="1540"/>
    <cellStyle name="Normal 2 2 4 5 2" xfId="1541"/>
    <cellStyle name="Normal 2 2 4 6" xfId="1542"/>
    <cellStyle name="Normal 2 2 4 7" xfId="1543"/>
    <cellStyle name="Normal 2 2 4 8" xfId="1544"/>
    <cellStyle name="Normal 2 2 4 9" xfId="1545"/>
    <cellStyle name="Normal 2 2 5" xfId="1546"/>
    <cellStyle name="Normal 2 2 5 2" xfId="1547"/>
    <cellStyle name="Normal 2 2 5 2 2" xfId="1548"/>
    <cellStyle name="Normal 2 2 5 2 2 2" xfId="1549"/>
    <cellStyle name="Normal 2 2 5 2 3" xfId="1550"/>
    <cellStyle name="Normal 2 2 5 2 3 2" xfId="1551"/>
    <cellStyle name="Normal 2 2 5 2 4" xfId="1552"/>
    <cellStyle name="Normal 2 2 5 3" xfId="1553"/>
    <cellStyle name="Normal 2 2 5 3 2" xfId="1554"/>
    <cellStyle name="Normal 2 2 5 3 2 2" xfId="1555"/>
    <cellStyle name="Normal 2 2 5 3 3" xfId="1556"/>
    <cellStyle name="Normal 2 2 5 4" xfId="1557"/>
    <cellStyle name="Normal 2 2 5 4 2" xfId="1558"/>
    <cellStyle name="Normal 2 2 5 5" xfId="1559"/>
    <cellStyle name="Normal 2 2 5 6" xfId="1560"/>
    <cellStyle name="Normal 2 2 5 7" xfId="1561"/>
    <cellStyle name="Normal 2 2 5 8" xfId="1562"/>
    <cellStyle name="Normal 2 2 6" xfId="1563"/>
    <cellStyle name="Normal 2 2 6 2" xfId="1564"/>
    <cellStyle name="Normal 2 3" xfId="1565"/>
    <cellStyle name="Normal 2 3 10" xfId="1566"/>
    <cellStyle name="Normal 2 3 2" xfId="1567"/>
    <cellStyle name="Normal 2 3 2 2" xfId="1568"/>
    <cellStyle name="Normal 2 3 2 2 2" xfId="1569"/>
    <cellStyle name="Normal 2 3 2 2 2 2" xfId="1570"/>
    <cellStyle name="Normal 2 3 2 2 2 2 2" xfId="1571"/>
    <cellStyle name="Normal 2 3 2 2 2 3" xfId="1572"/>
    <cellStyle name="Normal 2 3 2 2 2 3 2" xfId="1573"/>
    <cellStyle name="Normal 2 3 2 2 2 4" xfId="1574"/>
    <cellStyle name="Normal 2 3 2 2 3" xfId="1575"/>
    <cellStyle name="Normal 2 3 2 2 3 2" xfId="1576"/>
    <cellStyle name="Normal 2 3 2 2 4" xfId="1577"/>
    <cellStyle name="Normal 2 3 2 2 4 2" xfId="1578"/>
    <cellStyle name="Normal 2 3 2 2 5" xfId="1579"/>
    <cellStyle name="Normal 2 3 2 3" xfId="1580"/>
    <cellStyle name="Normal 2 3 2 3 2" xfId="1581"/>
    <cellStyle name="Normal 2 3 2 3 2 2" xfId="1582"/>
    <cellStyle name="Normal 2 3 2 3 3" xfId="1583"/>
    <cellStyle name="Normal 2 3 2 3 3 2" xfId="1584"/>
    <cellStyle name="Normal 2 3 2 3 4" xfId="1585"/>
    <cellStyle name="Normal 2 3 2 4" xfId="1586"/>
    <cellStyle name="Normal 2 3 2 4 2" xfId="1587"/>
    <cellStyle name="Normal 2 3 2 4 2 2" xfId="1588"/>
    <cellStyle name="Normal 2 3 2 4 3" xfId="1589"/>
    <cellStyle name="Normal 2 3 2 5" xfId="1590"/>
    <cellStyle name="Normal 2 3 2 5 2" xfId="1591"/>
    <cellStyle name="Normal 2 3 2 6" xfId="1592"/>
    <cellStyle name="Normal 2 3 2 7" xfId="1593"/>
    <cellStyle name="Normal 2 3 2 8" xfId="1594"/>
    <cellStyle name="Normal 2 3 2 9" xfId="1595"/>
    <cellStyle name="Normal 2 3 3" xfId="1596"/>
    <cellStyle name="Normal 2 3 3 2" xfId="1597"/>
    <cellStyle name="Normal 2 3 3 2 2" xfId="1598"/>
    <cellStyle name="Normal 2 3 3 2 2 2" xfId="1599"/>
    <cellStyle name="Normal 2 3 3 2 3" xfId="1600"/>
    <cellStyle name="Normal 2 3 3 2 3 2" xfId="1601"/>
    <cellStyle name="Normal 2 3 3 2 4" xfId="1602"/>
    <cellStyle name="Normal 2 3 3 3" xfId="1603"/>
    <cellStyle name="Normal 2 3 3 3 2" xfId="1604"/>
    <cellStyle name="Normal 2 3 3 3 2 2" xfId="1605"/>
    <cellStyle name="Normal 2 3 3 3 3" xfId="1606"/>
    <cellStyle name="Normal 2 3 3 4" xfId="1607"/>
    <cellStyle name="Normal 2 3 3 4 2" xfId="1608"/>
    <cellStyle name="Normal 2 3 3 5" xfId="1609"/>
    <cellStyle name="Normal 2 3 3 6" xfId="1610"/>
    <cellStyle name="Normal 2 3 3 7" xfId="1611"/>
    <cellStyle name="Normal 2 3 3 8" xfId="1612"/>
    <cellStyle name="Normal 2 3 4" xfId="1613"/>
    <cellStyle name="Normal 2 3 4 2" xfId="1614"/>
    <cellStyle name="Normal 2 3 4 2 2" xfId="1615"/>
    <cellStyle name="Normal 2 3 4 2 2 2" xfId="1616"/>
    <cellStyle name="Normal 2 3 4 2 3" xfId="1617"/>
    <cellStyle name="Normal 2 3 4 3" xfId="1618"/>
    <cellStyle name="Normal 2 3 4 3 2" xfId="1619"/>
    <cellStyle name="Normal 2 3 4 4" xfId="1620"/>
    <cellStyle name="Normal 2 3 4 5" xfId="1621"/>
    <cellStyle name="Normal 2 3 4 6" xfId="1622"/>
    <cellStyle name="Normal 2 3 4 7" xfId="1623"/>
    <cellStyle name="Normal 2 3 5" xfId="1624"/>
    <cellStyle name="Normal 2 3 5 2" xfId="1625"/>
    <cellStyle name="Normal 2 3 5 2 2" xfId="1626"/>
    <cellStyle name="Normal 2 3 5 3" xfId="1627"/>
    <cellStyle name="Normal 2 3 6" xfId="1628"/>
    <cellStyle name="Normal 2 3 6 2" xfId="1629"/>
    <cellStyle name="Normal 2 3 7" xfId="1630"/>
    <cellStyle name="Normal 2 3 8" xfId="1631"/>
    <cellStyle name="Normal 2 3 9" xfId="1632"/>
    <cellStyle name="Normal 2 4" xfId="1633"/>
    <cellStyle name="Normal 2 4 2" xfId="1634"/>
    <cellStyle name="Normal 2 4 2 2" xfId="1635"/>
    <cellStyle name="Normal 2 4 2 2 2" xfId="1636"/>
    <cellStyle name="Normal 2 4 2 2 2 2" xfId="1637"/>
    <cellStyle name="Normal 2 4 2 2 2 2 2" xfId="1638"/>
    <cellStyle name="Normal 2 4 2 2 2 3" xfId="1639"/>
    <cellStyle name="Normal 2 4 2 2 2 3 2" xfId="1640"/>
    <cellStyle name="Normal 2 4 2 2 2 4" xfId="1641"/>
    <cellStyle name="Normal 2 4 2 2 3" xfId="1642"/>
    <cellStyle name="Normal 2 4 2 2 3 2" xfId="1643"/>
    <cellStyle name="Normal 2 4 2 2 4" xfId="1644"/>
    <cellStyle name="Normal 2 4 2 2 4 2" xfId="1645"/>
    <cellStyle name="Normal 2 4 2 2 5" xfId="1646"/>
    <cellStyle name="Normal 2 4 2 3" xfId="1647"/>
    <cellStyle name="Normal 2 4 2 3 2" xfId="1648"/>
    <cellStyle name="Normal 2 4 2 3 2 2" xfId="1649"/>
    <cellStyle name="Normal 2 4 2 3 3" xfId="1650"/>
    <cellStyle name="Normal 2 4 2 3 3 2" xfId="1651"/>
    <cellStyle name="Normal 2 4 2 3 4" xfId="1652"/>
    <cellStyle name="Normal 2 4 2 4" xfId="1653"/>
    <cellStyle name="Normal 2 4 2 4 2" xfId="1654"/>
    <cellStyle name="Normal 2 4 2 4 2 2" xfId="1655"/>
    <cellStyle name="Normal 2 4 2 4 3" xfId="1656"/>
    <cellStyle name="Normal 2 4 2 5" xfId="1657"/>
    <cellStyle name="Normal 2 4 2 5 2" xfId="1658"/>
    <cellStyle name="Normal 2 4 2 6" xfId="1659"/>
    <cellStyle name="Normal 2 4 2 7" xfId="1660"/>
    <cellStyle name="Normal 2 4 2 8" xfId="1661"/>
    <cellStyle name="Normal 2 4 2 9" xfId="1662"/>
    <cellStyle name="Normal 2 4 3" xfId="1663"/>
    <cellStyle name="Normal 2 4 3 2" xfId="1664"/>
    <cellStyle name="Normal 2 4 3 2 2" xfId="1665"/>
    <cellStyle name="Normal 2 4 3 2 2 2" xfId="1666"/>
    <cellStyle name="Normal 2 4 3 2 3" xfId="1667"/>
    <cellStyle name="Normal 2 4 3 2 3 2" xfId="1668"/>
    <cellStyle name="Normal 2 4 3 2 4" xfId="1669"/>
    <cellStyle name="Normal 2 4 3 3" xfId="1670"/>
    <cellStyle name="Normal 2 4 3 3 2" xfId="1671"/>
    <cellStyle name="Normal 2 4 3 3 3" xfId="1672"/>
    <cellStyle name="Normal 2 4 3 4" xfId="1673"/>
    <cellStyle name="Normal 2 4 3 4 2" xfId="1674"/>
    <cellStyle name="Normal 2 4 3 5" xfId="1675"/>
    <cellStyle name="Normal 2 4 4" xfId="1676"/>
    <cellStyle name="Normal 2 4 4 2" xfId="1677"/>
    <cellStyle name="Normal 2 4 4 2 2" xfId="1678"/>
    <cellStyle name="Normal 2 4 4 3" xfId="1679"/>
    <cellStyle name="Normal 2 4 4 3 2" xfId="1680"/>
    <cellStyle name="Normal 2 4 4 4" xfId="1681"/>
    <cellStyle name="Normal 2 4 4 5" xfId="1682"/>
    <cellStyle name="Normal 2 4 4 6" xfId="1683"/>
    <cellStyle name="Normal 2 4 4 7" xfId="1684"/>
    <cellStyle name="Normal 2 4 5" xfId="1685"/>
    <cellStyle name="Normal 2 4 5 2" xfId="1686"/>
    <cellStyle name="Normal 2 5" xfId="1687"/>
    <cellStyle name="Normal 2 5 2" xfId="1688"/>
    <cellStyle name="Normal 2 5 2 2" xfId="1689"/>
    <cellStyle name="Normal 2 5 2 2 2" xfId="1690"/>
    <cellStyle name="Normal 2 5 2 2 2 2" xfId="1691"/>
    <cellStyle name="Normal 2 5 2 2 3" xfId="1692"/>
    <cellStyle name="Normal 2 5 2 3" xfId="1693"/>
    <cellStyle name="Normal 2 5 2 3 2" xfId="1694"/>
    <cellStyle name="Normal 2 5 2 4" xfId="1695"/>
    <cellStyle name="Normal 2 5 2 5" xfId="1696"/>
    <cellStyle name="Normal 2 5 2 6" xfId="1697"/>
    <cellStyle name="Normal 2 5 2 7" xfId="1698"/>
    <cellStyle name="Normal 2 5 3" xfId="1699"/>
    <cellStyle name="Normal 2 5 3 2" xfId="1700"/>
    <cellStyle name="Normal 2 5 3 2 2" xfId="1701"/>
    <cellStyle name="Normal 2 5 3 3" xfId="1702"/>
    <cellStyle name="Normal 2 5 3 3 2" xfId="1703"/>
    <cellStyle name="Normal 2 5 3 4" xfId="1704"/>
    <cellStyle name="Normal 2 5 3 5" xfId="1705"/>
    <cellStyle name="Normal 2 5 3 6" xfId="1706"/>
    <cellStyle name="Normal 2 5 3 7" xfId="1707"/>
    <cellStyle name="Normal 2 5 4" xfId="1708"/>
    <cellStyle name="Normal 2 5 4 2" xfId="1709"/>
    <cellStyle name="Normal 2 5 4 2 2" xfId="1710"/>
    <cellStyle name="Normal 2 5 4 3" xfId="1711"/>
    <cellStyle name="Normal 2 5 5" xfId="1712"/>
    <cellStyle name="Normal 2 5 5 2" xfId="1713"/>
    <cellStyle name="Normal 2 5 6" xfId="1714"/>
    <cellStyle name="Normal 2 5 7" xfId="1715"/>
    <cellStyle name="Normal 2 5 8" xfId="1716"/>
    <cellStyle name="Normal 2 5 9" xfId="1717"/>
    <cellStyle name="Normal 2 6" xfId="1718"/>
    <cellStyle name="Normal 2 6 2" xfId="1719"/>
    <cellStyle name="Normal 2 6 2 2" xfId="1720"/>
    <cellStyle name="Normal 2 6 3" xfId="1721"/>
    <cellStyle name="Normal 2 6 3 2" xfId="1722"/>
    <cellStyle name="Normal 2 6 4" xfId="1723"/>
    <cellStyle name="Normal 2 7" xfId="1724"/>
    <cellStyle name="Normal 2 7 2" xfId="1725"/>
    <cellStyle name="Normal 2 8" xfId="1726"/>
    <cellStyle name="Normal 2 8 2" xfId="1727"/>
    <cellStyle name="Normal 2 9" xfId="1728"/>
    <cellStyle name="Normal 20" xfId="1729"/>
    <cellStyle name="Normal 20 2" xfId="1730"/>
    <cellStyle name="Normal 20 3" xfId="1731"/>
    <cellStyle name="Normal 21" xfId="1732"/>
    <cellStyle name="Normal 21 2" xfId="1733"/>
    <cellStyle name="Normal 21 2 2" xfId="1734"/>
    <cellStyle name="Normal 21 3" xfId="1735"/>
    <cellStyle name="Normal 22" xfId="1736"/>
    <cellStyle name="Normal 22 2" xfId="1737"/>
    <cellStyle name="Normal 22 2 2" xfId="1738"/>
    <cellStyle name="Normal 22 2 2 2" xfId="1739"/>
    <cellStyle name="Normal 22 2 2 2 2" xfId="1740"/>
    <cellStyle name="Normal 22 2 2 3" xfId="1741"/>
    <cellStyle name="Normal 22 2 2 3 2" xfId="1742"/>
    <cellStyle name="Normal 22 2 2 4" xfId="1743"/>
    <cellStyle name="Normal 22 2 3" xfId="1744"/>
    <cellStyle name="Normal 22 2 3 2" xfId="1745"/>
    <cellStyle name="Normal 22 2 4" xfId="1746"/>
    <cellStyle name="Normal 22 2 4 2" xfId="1747"/>
    <cellStyle name="Normal 22 2 5" xfId="1748"/>
    <cellStyle name="Normal 22 3" xfId="1749"/>
    <cellStyle name="Normal 22 3 2" xfId="1750"/>
    <cellStyle name="Normal 22 3 2 2" xfId="1751"/>
    <cellStyle name="Normal 22 3 3" xfId="1752"/>
    <cellStyle name="Normal 22 3 3 2" xfId="1753"/>
    <cellStyle name="Normal 22 3 4" xfId="1754"/>
    <cellStyle name="Normal 22 4" xfId="1755"/>
    <cellStyle name="Normal 22 4 2" xfId="1756"/>
    <cellStyle name="Normal 22 4 2 2" xfId="1757"/>
    <cellStyle name="Normal 22 4 3" xfId="1758"/>
    <cellStyle name="Normal 22 5" xfId="1759"/>
    <cellStyle name="Normal 22 5 2" xfId="1760"/>
    <cellStyle name="Normal 22 6" xfId="1761"/>
    <cellStyle name="Normal 22 7" xfId="1762"/>
    <cellStyle name="Normal 22 8" xfId="1763"/>
    <cellStyle name="Normal 22 9" xfId="1764"/>
    <cellStyle name="Normal 23" xfId="1765"/>
    <cellStyle name="Normal 23 2" xfId="1766"/>
    <cellStyle name="Normal 23 2 2" xfId="1767"/>
    <cellStyle name="Normal 23 2 2 2" xfId="1768"/>
    <cellStyle name="Normal 23 2 3" xfId="1769"/>
    <cellStyle name="Normal 23 2 3 2" xfId="1770"/>
    <cellStyle name="Normal 23 2 4" xfId="1771"/>
    <cellStyle name="Normal 23 3" xfId="1772"/>
    <cellStyle name="Normal 23 3 2" xfId="1773"/>
    <cellStyle name="Normal 23 3 3" xfId="1774"/>
    <cellStyle name="Normal 23 4" xfId="1775"/>
    <cellStyle name="Normal 23 4 2" xfId="1776"/>
    <cellStyle name="Normal 23 5" xfId="1777"/>
    <cellStyle name="Normal 24" xfId="1778"/>
    <cellStyle name="Normal 24 2" xfId="1779"/>
    <cellStyle name="Normal 24 2 2" xfId="1780"/>
    <cellStyle name="Normal 24 2 2 2" xfId="1781"/>
    <cellStyle name="Normal 24 2 3" xfId="1782"/>
    <cellStyle name="Normal 24 2 3 2" xfId="1783"/>
    <cellStyle name="Normal 24 2 4" xfId="1784"/>
    <cellStyle name="Normal 24 3" xfId="1785"/>
    <cellStyle name="Normal 24 3 2" xfId="1786"/>
    <cellStyle name="Normal 24 3 3" xfId="1787"/>
    <cellStyle name="Normal 24 4" xfId="1788"/>
    <cellStyle name="Normal 24 4 2" xfId="1789"/>
    <cellStyle name="Normal 24 5" xfId="1790"/>
    <cellStyle name="Normal 25" xfId="1791"/>
    <cellStyle name="Normal 25 2" xfId="1792"/>
    <cellStyle name="Normal 25 2 2" xfId="1793"/>
    <cellStyle name="Normal 25 2 2 2" xfId="1794"/>
    <cellStyle name="Normal 25 2 3" xfId="1795"/>
    <cellStyle name="Normal 25 3" xfId="1796"/>
    <cellStyle name="Normal 26" xfId="1797"/>
    <cellStyle name="Normal 26 2" xfId="1798"/>
    <cellStyle name="Normal 27" xfId="1799"/>
    <cellStyle name="Normal 27 2" xfId="1800"/>
    <cellStyle name="Normal 28" xfId="1801"/>
    <cellStyle name="Normal 28 2" xfId="1802"/>
    <cellStyle name="Normal 29" xfId="1803"/>
    <cellStyle name="Normal 29 2" xfId="1804"/>
    <cellStyle name="Normal 3" xfId="1805"/>
    <cellStyle name="Normal 3 2" xfId="1806"/>
    <cellStyle name="Normal 3 2 2" xfId="1807"/>
    <cellStyle name="Normal 3 2 2 2" xfId="1808"/>
    <cellStyle name="Normal 3 3" xfId="1809"/>
    <cellStyle name="Normal 3 3 10" xfId="1810"/>
    <cellStyle name="Normal 3 3 2" xfId="1811"/>
    <cellStyle name="Normal 3 3 2 2" xfId="1812"/>
    <cellStyle name="Normal 3 3 2 2 2" xfId="1813"/>
    <cellStyle name="Normal 3 3 2 2 2 2" xfId="1814"/>
    <cellStyle name="Normal 3 3 2 2 2 2 2" xfId="1815"/>
    <cellStyle name="Normal 3 3 2 2 2 3" xfId="1816"/>
    <cellStyle name="Normal 3 3 2 2 2 3 2" xfId="1817"/>
    <cellStyle name="Normal 3 3 2 2 2 4" xfId="1818"/>
    <cellStyle name="Normal 3 3 2 2 3" xfId="1819"/>
    <cellStyle name="Normal 3 3 2 2 3 2" xfId="1820"/>
    <cellStyle name="Normal 3 3 2 2 4" xfId="1821"/>
    <cellStyle name="Normal 3 3 2 2 4 2" xfId="1822"/>
    <cellStyle name="Normal 3 3 2 2 5" xfId="1823"/>
    <cellStyle name="Normal 3 3 2 3" xfId="1824"/>
    <cellStyle name="Normal 3 3 2 3 2" xfId="1825"/>
    <cellStyle name="Normal 3 3 2 3 2 2" xfId="1826"/>
    <cellStyle name="Normal 3 3 2 3 3" xfId="1827"/>
    <cellStyle name="Normal 3 3 2 3 3 2" xfId="1828"/>
    <cellStyle name="Normal 3 3 2 3 4" xfId="1829"/>
    <cellStyle name="Normal 3 3 2 4" xfId="1830"/>
    <cellStyle name="Normal 3 3 2 4 2" xfId="1831"/>
    <cellStyle name="Normal 3 3 2 4 2 2" xfId="1832"/>
    <cellStyle name="Normal 3 3 2 4 3" xfId="1833"/>
    <cellStyle name="Normal 3 3 2 5" xfId="1834"/>
    <cellStyle name="Normal 3 3 2 5 2" xfId="1835"/>
    <cellStyle name="Normal 3 3 2 6" xfId="1836"/>
    <cellStyle name="Normal 3 3 2 7" xfId="1837"/>
    <cellStyle name="Normal 3 3 2 8" xfId="1838"/>
    <cellStyle name="Normal 3 3 2 9" xfId="1839"/>
    <cellStyle name="Normal 3 3 3" xfId="1840"/>
    <cellStyle name="Normal 3 3 3 2" xfId="1841"/>
    <cellStyle name="Normal 3 3 3 2 2" xfId="1842"/>
    <cellStyle name="Normal 3 3 3 2 2 2" xfId="1843"/>
    <cellStyle name="Normal 3 3 3 2 3" xfId="1844"/>
    <cellStyle name="Normal 3 3 3 2 3 2" xfId="1845"/>
    <cellStyle name="Normal 3 3 3 2 4" xfId="1846"/>
    <cellStyle name="Normal 3 3 3 3" xfId="1847"/>
    <cellStyle name="Normal 3 3 3 3 2" xfId="1848"/>
    <cellStyle name="Normal 3 3 3 3 2 2" xfId="1849"/>
    <cellStyle name="Normal 3 3 3 3 3" xfId="1850"/>
    <cellStyle name="Normal 3 3 3 4" xfId="1851"/>
    <cellStyle name="Normal 3 3 3 4 2" xfId="1852"/>
    <cellStyle name="Normal 3 3 3 5" xfId="1853"/>
    <cellStyle name="Normal 3 3 3 6" xfId="1854"/>
    <cellStyle name="Normal 3 3 3 7" xfId="1855"/>
    <cellStyle name="Normal 3 3 3 8" xfId="1856"/>
    <cellStyle name="Normal 3 3 4" xfId="1857"/>
    <cellStyle name="Normal 3 3 4 2" xfId="1858"/>
    <cellStyle name="Normal 3 3 4 2 2" xfId="1859"/>
    <cellStyle name="Normal 3 3 4 2 2 2" xfId="1860"/>
    <cellStyle name="Normal 3 3 4 2 3" xfId="1861"/>
    <cellStyle name="Normal 3 3 4 3" xfId="1862"/>
    <cellStyle name="Normal 3 3 4 3 2" xfId="1863"/>
    <cellStyle name="Normal 3 3 4 4" xfId="1864"/>
    <cellStyle name="Normal 3 3 4 5" xfId="1865"/>
    <cellStyle name="Normal 3 3 4 6" xfId="1866"/>
    <cellStyle name="Normal 3 3 4 7" xfId="1867"/>
    <cellStyle name="Normal 3 3 5" xfId="1868"/>
    <cellStyle name="Normal 3 3 5 2" xfId="1869"/>
    <cellStyle name="Normal 3 3 5 2 2" xfId="1870"/>
    <cellStyle name="Normal 3 3 5 3" xfId="1871"/>
    <cellStyle name="Normal 3 3 6" xfId="1872"/>
    <cellStyle name="Normal 3 3 6 2" xfId="1873"/>
    <cellStyle name="Normal 3 3 7" xfId="1874"/>
    <cellStyle name="Normal 3 3 8" xfId="1875"/>
    <cellStyle name="Normal 3 3 9" xfId="1876"/>
    <cellStyle name="Normal 30" xfId="1877"/>
    <cellStyle name="Normal 30 2" xfId="1878"/>
    <cellStyle name="Normal 31" xfId="1879"/>
    <cellStyle name="Normal 31 2" xfId="1880"/>
    <cellStyle name="Normal 32" xfId="1881"/>
    <cellStyle name="Normal 32 2" xfId="1882"/>
    <cellStyle name="Normal 33" xfId="1883"/>
    <cellStyle name="Normal 33 2" xfId="1884"/>
    <cellStyle name="Normal 33 3" xfId="1885"/>
    <cellStyle name="Normal 33 3 2" xfId="1886"/>
    <cellStyle name="Normal 33 4" xfId="1887"/>
    <cellStyle name="Normal 34" xfId="1888"/>
    <cellStyle name="Normal 34 2" xfId="1889"/>
    <cellStyle name="Normal 35" xfId="1890"/>
    <cellStyle name="Normal 35 2" xfId="1891"/>
    <cellStyle name="Normal 36" xfId="1892"/>
    <cellStyle name="Normal 36 2" xfId="1893"/>
    <cellStyle name="Normal 37" xfId="1894"/>
    <cellStyle name="Normal 37 2" xfId="1895"/>
    <cellStyle name="Normal 38" xfId="1896"/>
    <cellStyle name="Normal 39" xfId="1897"/>
    <cellStyle name="Normal 4" xfId="1898"/>
    <cellStyle name="Normal 4 2" xfId="1899"/>
    <cellStyle name="Normal 4 3" xfId="1900"/>
    <cellStyle name="Normal 4 3 2" xfId="1901"/>
    <cellStyle name="Normal 40" xfId="1902"/>
    <cellStyle name="Normal 41" xfId="1903"/>
    <cellStyle name="Normal 42" xfId="1904"/>
    <cellStyle name="Normal 43" xfId="1905"/>
    <cellStyle name="Normal 44" xfId="1906"/>
    <cellStyle name="Normal 45" xfId="1907"/>
    <cellStyle name="Normal 46" xfId="1908"/>
    <cellStyle name="Normal 47" xfId="1909"/>
    <cellStyle name="Normal 48" xfId="1910"/>
    <cellStyle name="Normal 49" xfId="1911"/>
    <cellStyle name="Normal 49 2" xfId="1912"/>
    <cellStyle name="Normal 49 2 2" xfId="1913"/>
    <cellStyle name="Normal 49 3" xfId="1914"/>
    <cellStyle name="Normal 49 3 2" xfId="1915"/>
    <cellStyle name="Normal 49 4" xfId="1916"/>
    <cellStyle name="Normal 49 5" xfId="1917"/>
    <cellStyle name="Normal 49 6" xfId="1918"/>
    <cellStyle name="Normal 49 7" xfId="1919"/>
    <cellStyle name="Normal 5" xfId="1920"/>
    <cellStyle name="Normal 5 2" xfId="1921"/>
    <cellStyle name="Normal 50" xfId="1922"/>
    <cellStyle name="Normal 50 2" xfId="1923"/>
    <cellStyle name="Normal 50 2 2" xfId="1924"/>
    <cellStyle name="Normal 50 3" xfId="1925"/>
    <cellStyle name="Normal 50 3 2" xfId="1926"/>
    <cellStyle name="Normal 50 4" xfId="1927"/>
    <cellStyle name="Normal 50 5" xfId="1928"/>
    <cellStyle name="Normal 50 6" xfId="1929"/>
    <cellStyle name="Normal 50 7" xfId="1930"/>
    <cellStyle name="Normal 51" xfId="1931"/>
    <cellStyle name="Normal 52" xfId="1932"/>
    <cellStyle name="Normal 53" xfId="1933"/>
    <cellStyle name="Normal 53 2" xfId="1934"/>
    <cellStyle name="Normal 53 2 2" xfId="1935"/>
    <cellStyle name="Normal 53 2 2 2" xfId="1936"/>
    <cellStyle name="Normal 53 2 3" xfId="1937"/>
    <cellStyle name="Normal 53 2 3 2" xfId="1938"/>
    <cellStyle name="Normal 53 2 4" xfId="1939"/>
    <cellStyle name="Normal 53 2 5" xfId="1940"/>
    <cellStyle name="Normal 53 2 6" xfId="1941"/>
    <cellStyle name="Normal 53 2 7" xfId="1942"/>
    <cellStyle name="Normal 53 3" xfId="1943"/>
    <cellStyle name="Normal 53 3 2" xfId="1944"/>
    <cellStyle name="Normal 53 4" xfId="1945"/>
    <cellStyle name="Normal 53 4 2" xfId="1946"/>
    <cellStyle name="Normal 53 5" xfId="1947"/>
    <cellStyle name="Normal 53 6" xfId="1948"/>
    <cellStyle name="Normal 53 7" xfId="1949"/>
    <cellStyle name="Normal 53 8" xfId="1950"/>
    <cellStyle name="Normal 54" xfId="1951"/>
    <cellStyle name="Normal 54 2" xfId="1952"/>
    <cellStyle name="Normal 54 2 2" xfId="1953"/>
    <cellStyle name="Normal 54 3" xfId="1954"/>
    <cellStyle name="Normal 54 3 2" xfId="1955"/>
    <cellStyle name="Normal 54 4" xfId="1956"/>
    <cellStyle name="Normal 54 5" xfId="1957"/>
    <cellStyle name="Normal 54 6" xfId="1958"/>
    <cellStyle name="Normal 54 7" xfId="1959"/>
    <cellStyle name="Normal 55" xfId="6"/>
    <cellStyle name="Normal 55 2" xfId="1960"/>
    <cellStyle name="Normal 55 2 2" xfId="1961"/>
    <cellStyle name="Normal 55 3" xfId="1962"/>
    <cellStyle name="Normal 55 3 2" xfId="1963"/>
    <cellStyle name="Normal 55 4" xfId="1964"/>
    <cellStyle name="Normal 55 5" xfId="1965"/>
    <cellStyle name="Normal 55 6" xfId="1966"/>
    <cellStyle name="Normal 55 7" xfId="1967"/>
    <cellStyle name="Normal 56" xfId="1968"/>
    <cellStyle name="Normal 56 2" xfId="1969"/>
    <cellStyle name="Normal 56 3" xfId="1970"/>
    <cellStyle name="Normal 56 4" xfId="1971"/>
    <cellStyle name="Normal 56 5" xfId="1972"/>
    <cellStyle name="Normal 57" xfId="1973"/>
    <cellStyle name="Normal 58" xfId="1974"/>
    <cellStyle name="Normal 58 2" xfId="1975"/>
    <cellStyle name="Normal 58 3" xfId="1976"/>
    <cellStyle name="Normal 58 4" xfId="1977"/>
    <cellStyle name="Normal 59" xfId="1978"/>
    <cellStyle name="Normal 6" xfId="1979"/>
    <cellStyle name="Normal 6 2" xfId="1980"/>
    <cellStyle name="Normal 6 2 2" xfId="1981"/>
    <cellStyle name="Normal 6 3" xfId="1982"/>
    <cellStyle name="Normal 6 3 2" xfId="1983"/>
    <cellStyle name="Normal 6 3 2 2" xfId="1984"/>
    <cellStyle name="Normal 6 3 2 2 2" xfId="1985"/>
    <cellStyle name="Normal 6 3 2 2 2 2" xfId="1986"/>
    <cellStyle name="Normal 6 3 2 2 2 2 2" xfId="1987"/>
    <cellStyle name="Normal 6 3 2 2 2 3" xfId="1988"/>
    <cellStyle name="Normal 6 3 2 2 2 3 2" xfId="1989"/>
    <cellStyle name="Normal 6 3 2 2 2 4" xfId="1990"/>
    <cellStyle name="Normal 6 3 2 2 3" xfId="1991"/>
    <cellStyle name="Normal 6 3 2 2 3 2" xfId="1992"/>
    <cellStyle name="Normal 6 3 2 2 4" xfId="1993"/>
    <cellStyle name="Normal 6 3 2 2 4 2" xfId="1994"/>
    <cellStyle name="Normal 6 3 2 2 5" xfId="1995"/>
    <cellStyle name="Normal 6 3 2 3" xfId="1996"/>
    <cellStyle name="Normal 6 3 2 3 2" xfId="1997"/>
    <cellStyle name="Normal 6 3 2 3 2 2" xfId="1998"/>
    <cellStyle name="Normal 6 3 2 3 3" xfId="1999"/>
    <cellStyle name="Normal 6 3 2 3 3 2" xfId="2000"/>
    <cellStyle name="Normal 6 3 2 3 4" xfId="2001"/>
    <cellStyle name="Normal 6 3 2 4" xfId="2002"/>
    <cellStyle name="Normal 6 3 2 4 2" xfId="2003"/>
    <cellStyle name="Normal 6 3 2 4 2 2" xfId="2004"/>
    <cellStyle name="Normal 6 3 2 4 3" xfId="2005"/>
    <cellStyle name="Normal 6 3 2 5" xfId="2006"/>
    <cellStyle name="Normal 6 3 2 5 2" xfId="2007"/>
    <cellStyle name="Normal 6 3 2 6" xfId="2008"/>
    <cellStyle name="Normal 6 3 2 7" xfId="2009"/>
    <cellStyle name="Normal 6 3 2 8" xfId="2010"/>
    <cellStyle name="Normal 6 3 2 9" xfId="2011"/>
    <cellStyle name="Normal 6 3 3" xfId="2012"/>
    <cellStyle name="Normal 6 3 3 2" xfId="2013"/>
    <cellStyle name="Normal 6 3 3 2 2" xfId="2014"/>
    <cellStyle name="Normal 6 3 3 2 2 2" xfId="2015"/>
    <cellStyle name="Normal 6 3 3 2 3" xfId="2016"/>
    <cellStyle name="Normal 6 3 3 2 3 2" xfId="2017"/>
    <cellStyle name="Normal 6 3 3 2 4" xfId="2018"/>
    <cellStyle name="Normal 6 3 3 3" xfId="2019"/>
    <cellStyle name="Normal 6 3 3 3 2" xfId="2020"/>
    <cellStyle name="Normal 6 3 3 3 3" xfId="2021"/>
    <cellStyle name="Normal 6 3 3 4" xfId="2022"/>
    <cellStyle name="Normal 6 3 3 4 2" xfId="2023"/>
    <cellStyle name="Normal 6 3 3 5" xfId="2024"/>
    <cellStyle name="Normal 6 3 4" xfId="2025"/>
    <cellStyle name="Normal 6 3 4 2" xfId="2026"/>
    <cellStyle name="Normal 6 3 4 2 2" xfId="2027"/>
    <cellStyle name="Normal 6 3 4 3" xfId="2028"/>
    <cellStyle name="Normal 6 3 4 3 2" xfId="2029"/>
    <cellStyle name="Normal 6 3 4 4" xfId="2030"/>
    <cellStyle name="Normal 6 3 4 5" xfId="2031"/>
    <cellStyle name="Normal 6 3 4 6" xfId="2032"/>
    <cellStyle name="Normal 6 3 4 7" xfId="2033"/>
    <cellStyle name="Normal 6 3 5" xfId="2034"/>
    <cellStyle name="Normal 6 3 5 2" xfId="2035"/>
    <cellStyle name="Normal 6 3 6" xfId="2036"/>
    <cellStyle name="Normal 6 3 7" xfId="2037"/>
    <cellStyle name="Normal 6 3 8" xfId="2038"/>
    <cellStyle name="Normal 60" xfId="2039"/>
    <cellStyle name="Normal 61" xfId="2040"/>
    <cellStyle name="Normal 62" xfId="2041"/>
    <cellStyle name="Normal 63" xfId="2042"/>
    <cellStyle name="Normal 64" xfId="2043"/>
    <cellStyle name="Normal 65" xfId="2044"/>
    <cellStyle name="Normal 66" xfId="2045"/>
    <cellStyle name="Normal 67" xfId="2046"/>
    <cellStyle name="Normal 68" xfId="2047"/>
    <cellStyle name="Normal 69" xfId="2048"/>
    <cellStyle name="Normal 7" xfId="2049"/>
    <cellStyle name="Normal 7 2" xfId="2050"/>
    <cellStyle name="Normal 70" xfId="2051"/>
    <cellStyle name="Normal 71" xfId="2052"/>
    <cellStyle name="Normal 72" xfId="2053"/>
    <cellStyle name="Normal 73" xfId="2054"/>
    <cellStyle name="Normal 74" xfId="2055"/>
    <cellStyle name="Normal 75" xfId="2056"/>
    <cellStyle name="Normal 76" xfId="2057"/>
    <cellStyle name="Normal 8" xfId="11"/>
    <cellStyle name="Normal 8 2" xfId="2058"/>
    <cellStyle name="Normal 9" xfId="2059"/>
    <cellStyle name="Normal 9 2" xfId="2060"/>
    <cellStyle name="Normal 9 2 2" xfId="2061"/>
    <cellStyle name="Normal 9 2 2 2" xfId="2062"/>
    <cellStyle name="Normal 9 2 2 2 2" xfId="2063"/>
    <cellStyle name="Normal 9 2 2 2 2 2" xfId="2064"/>
    <cellStyle name="Normal 9 2 2 2 3" xfId="2065"/>
    <cellStyle name="Normal 9 2 2 3" xfId="2066"/>
    <cellStyle name="Normal 9 2 2 3 2" xfId="2067"/>
    <cellStyle name="Normal 9 2 2 4" xfId="2068"/>
    <cellStyle name="Normal 9 2 2 5" xfId="2069"/>
    <cellStyle name="Normal 9 2 2 6" xfId="2070"/>
    <cellStyle name="Normal 9 2 2 7" xfId="2071"/>
    <cellStyle name="Normal 9 2 3" xfId="2072"/>
    <cellStyle name="Normal 9 2 3 2" xfId="2073"/>
    <cellStyle name="Normal 9 2 3 2 2" xfId="2074"/>
    <cellStyle name="Normal 9 2 3 3" xfId="2075"/>
    <cellStyle name="Normal 9 2 4" xfId="2076"/>
    <cellStyle name="Normal 9 2 4 2" xfId="2077"/>
    <cellStyle name="Normal 9 2 5" xfId="2078"/>
    <cellStyle name="Normal 9 2 6" xfId="2079"/>
    <cellStyle name="Normal 9 2 7" xfId="2080"/>
    <cellStyle name="Normal 9 2 8" xfId="2081"/>
    <cellStyle name="Normal 9 3" xfId="2082"/>
    <cellStyle name="Normal 9 3 2" xfId="2083"/>
    <cellStyle name="Normal 9 3 2 2" xfId="2084"/>
    <cellStyle name="Normal 9 3 2 2 2" xfId="2085"/>
    <cellStyle name="Normal 9 3 2 2 2 2" xfId="2086"/>
    <cellStyle name="Normal 9 3 2 2 3" xfId="2087"/>
    <cellStyle name="Normal 9 3 2 3" xfId="2088"/>
    <cellStyle name="Normal 9 3 2 3 2" xfId="2089"/>
    <cellStyle name="Normal 9 3 2 4" xfId="2090"/>
    <cellStyle name="Normal 9 3 2 5" xfId="2091"/>
    <cellStyle name="Normal 9 3 2 6" xfId="2092"/>
    <cellStyle name="Normal 9 3 2 7" xfId="2093"/>
    <cellStyle name="Normal 9 3 3" xfId="2094"/>
    <cellStyle name="Normal 9 3 3 2" xfId="2095"/>
    <cellStyle name="Normal 9 3 3 2 2" xfId="2096"/>
    <cellStyle name="Normal 9 3 3 3" xfId="2097"/>
    <cellStyle name="Normal 9 3 4" xfId="2098"/>
    <cellStyle name="Normal 9 3 4 2" xfId="2099"/>
    <cellStyle name="Normal 9 3 5" xfId="2100"/>
    <cellStyle name="Normal 9 3 6" xfId="2101"/>
    <cellStyle name="Normal 9 3 7" xfId="2102"/>
    <cellStyle name="Normal 9 3 8" xfId="2103"/>
    <cellStyle name="Normal 9 4" xfId="2104"/>
    <cellStyle name="Normal 9 4 2" xfId="2105"/>
    <cellStyle name="Normal 9 5" xfId="2106"/>
    <cellStyle name="Normal 9 5 2" xfId="2107"/>
    <cellStyle name="Normal 9 6" xfId="2108"/>
    <cellStyle name="Normal 9 7" xfId="2109"/>
    <cellStyle name="Normal 9 8" xfId="2110"/>
    <cellStyle name="Normal_billed, ffs, tpl" xfId="12"/>
    <cellStyle name="Normal_prov fee mcare #s" xfId="5"/>
    <cellStyle name="Normal_Sheet1 2" xfId="8"/>
    <cellStyle name="Note 2" xfId="2111"/>
    <cellStyle name="Note 2 10" xfId="2112"/>
    <cellStyle name="Note 2 11" xfId="2113"/>
    <cellStyle name="Note 2 12" xfId="2114"/>
    <cellStyle name="Note 2 2" xfId="2115"/>
    <cellStyle name="Note 2 2 10" xfId="2116"/>
    <cellStyle name="Note 2 2 2" xfId="2117"/>
    <cellStyle name="Note 2 2 2 2" xfId="2118"/>
    <cellStyle name="Note 2 2 2 2 2" xfId="2119"/>
    <cellStyle name="Note 2 2 2 2 2 2" xfId="2120"/>
    <cellStyle name="Note 2 2 2 2 2 2 2" xfId="2121"/>
    <cellStyle name="Note 2 2 2 2 2 3" xfId="2122"/>
    <cellStyle name="Note 2 2 2 2 2 3 2" xfId="2123"/>
    <cellStyle name="Note 2 2 2 2 2 4" xfId="2124"/>
    <cellStyle name="Note 2 2 2 2 3" xfId="2125"/>
    <cellStyle name="Note 2 2 2 2 3 2" xfId="2126"/>
    <cellStyle name="Note 2 2 2 2 4" xfId="2127"/>
    <cellStyle name="Note 2 2 2 2 4 2" xfId="2128"/>
    <cellStyle name="Note 2 2 2 2 5" xfId="2129"/>
    <cellStyle name="Note 2 2 2 3" xfId="2130"/>
    <cellStyle name="Note 2 2 2 3 2" xfId="2131"/>
    <cellStyle name="Note 2 2 2 3 2 2" xfId="2132"/>
    <cellStyle name="Note 2 2 2 3 3" xfId="2133"/>
    <cellStyle name="Note 2 2 2 3 3 2" xfId="2134"/>
    <cellStyle name="Note 2 2 2 3 4" xfId="2135"/>
    <cellStyle name="Note 2 2 2 4" xfId="2136"/>
    <cellStyle name="Note 2 2 2 4 2" xfId="2137"/>
    <cellStyle name="Note 2 2 2 4 2 2" xfId="2138"/>
    <cellStyle name="Note 2 2 2 4 3" xfId="2139"/>
    <cellStyle name="Note 2 2 2 5" xfId="2140"/>
    <cellStyle name="Note 2 2 2 5 2" xfId="2141"/>
    <cellStyle name="Note 2 2 2 6" xfId="2142"/>
    <cellStyle name="Note 2 2 2 7" xfId="2143"/>
    <cellStyle name="Note 2 2 2 8" xfId="2144"/>
    <cellStyle name="Note 2 2 2 9" xfId="2145"/>
    <cellStyle name="Note 2 2 3" xfId="2146"/>
    <cellStyle name="Note 2 2 3 2" xfId="2147"/>
    <cellStyle name="Note 2 2 3 2 2" xfId="2148"/>
    <cellStyle name="Note 2 2 3 2 2 2" xfId="2149"/>
    <cellStyle name="Note 2 2 3 2 3" xfId="2150"/>
    <cellStyle name="Note 2 2 3 2 3 2" xfId="2151"/>
    <cellStyle name="Note 2 2 3 2 4" xfId="2152"/>
    <cellStyle name="Note 2 2 3 3" xfId="2153"/>
    <cellStyle name="Note 2 2 3 3 2" xfId="2154"/>
    <cellStyle name="Note 2 2 3 3 2 2" xfId="2155"/>
    <cellStyle name="Note 2 2 3 3 3" xfId="2156"/>
    <cellStyle name="Note 2 2 3 4" xfId="2157"/>
    <cellStyle name="Note 2 2 3 4 2" xfId="2158"/>
    <cellStyle name="Note 2 2 3 5" xfId="2159"/>
    <cellStyle name="Note 2 2 3 6" xfId="2160"/>
    <cellStyle name="Note 2 2 3 7" xfId="2161"/>
    <cellStyle name="Note 2 2 3 8" xfId="2162"/>
    <cellStyle name="Note 2 2 4" xfId="2163"/>
    <cellStyle name="Note 2 2 4 2" xfId="2164"/>
    <cellStyle name="Note 2 2 4 2 2" xfId="2165"/>
    <cellStyle name="Note 2 2 4 2 2 2" xfId="2166"/>
    <cellStyle name="Note 2 2 4 2 3" xfId="2167"/>
    <cellStyle name="Note 2 2 4 3" xfId="2168"/>
    <cellStyle name="Note 2 2 4 3 2" xfId="2169"/>
    <cellStyle name="Note 2 2 4 4" xfId="2170"/>
    <cellStyle name="Note 2 2 4 5" xfId="2171"/>
    <cellStyle name="Note 2 2 4 6" xfId="2172"/>
    <cellStyle name="Note 2 2 4 7" xfId="2173"/>
    <cellStyle name="Note 2 2 5" xfId="2174"/>
    <cellStyle name="Note 2 2 5 2" xfId="2175"/>
    <cellStyle name="Note 2 2 5 2 2" xfId="2176"/>
    <cellStyle name="Note 2 2 5 3" xfId="2177"/>
    <cellStyle name="Note 2 2 6" xfId="2178"/>
    <cellStyle name="Note 2 2 6 2" xfId="2179"/>
    <cellStyle name="Note 2 2 7" xfId="2180"/>
    <cellStyle name="Note 2 2 8" xfId="2181"/>
    <cellStyle name="Note 2 2 9" xfId="2182"/>
    <cellStyle name="Note 2 3" xfId="2183"/>
    <cellStyle name="Note 2 3 10" xfId="2184"/>
    <cellStyle name="Note 2 3 2" xfId="2185"/>
    <cellStyle name="Note 2 3 2 2" xfId="2186"/>
    <cellStyle name="Note 2 3 2 2 2" xfId="2187"/>
    <cellStyle name="Note 2 3 2 2 2 2" xfId="2188"/>
    <cellStyle name="Note 2 3 2 2 2 2 2" xfId="2189"/>
    <cellStyle name="Note 2 3 2 2 2 3" xfId="2190"/>
    <cellStyle name="Note 2 3 2 2 2 3 2" xfId="2191"/>
    <cellStyle name="Note 2 3 2 2 2 4" xfId="2192"/>
    <cellStyle name="Note 2 3 2 2 3" xfId="2193"/>
    <cellStyle name="Note 2 3 2 2 3 2" xfId="2194"/>
    <cellStyle name="Note 2 3 2 2 4" xfId="2195"/>
    <cellStyle name="Note 2 3 2 2 4 2" xfId="2196"/>
    <cellStyle name="Note 2 3 2 2 5" xfId="2197"/>
    <cellStyle name="Note 2 3 2 3" xfId="2198"/>
    <cellStyle name="Note 2 3 2 3 2" xfId="2199"/>
    <cellStyle name="Note 2 3 2 3 2 2" xfId="2200"/>
    <cellStyle name="Note 2 3 2 3 3" xfId="2201"/>
    <cellStyle name="Note 2 3 2 3 3 2" xfId="2202"/>
    <cellStyle name="Note 2 3 2 3 4" xfId="2203"/>
    <cellStyle name="Note 2 3 2 4" xfId="2204"/>
    <cellStyle name="Note 2 3 2 4 2" xfId="2205"/>
    <cellStyle name="Note 2 3 2 4 2 2" xfId="2206"/>
    <cellStyle name="Note 2 3 2 4 3" xfId="2207"/>
    <cellStyle name="Note 2 3 2 5" xfId="2208"/>
    <cellStyle name="Note 2 3 2 5 2" xfId="2209"/>
    <cellStyle name="Note 2 3 2 6" xfId="2210"/>
    <cellStyle name="Note 2 3 2 7" xfId="2211"/>
    <cellStyle name="Note 2 3 2 8" xfId="2212"/>
    <cellStyle name="Note 2 3 2 9" xfId="2213"/>
    <cellStyle name="Note 2 3 3" xfId="2214"/>
    <cellStyle name="Note 2 3 3 2" xfId="2215"/>
    <cellStyle name="Note 2 3 3 2 2" xfId="2216"/>
    <cellStyle name="Note 2 3 3 2 2 2" xfId="2217"/>
    <cellStyle name="Note 2 3 3 2 3" xfId="2218"/>
    <cellStyle name="Note 2 3 3 2 3 2" xfId="2219"/>
    <cellStyle name="Note 2 3 3 2 4" xfId="2220"/>
    <cellStyle name="Note 2 3 3 3" xfId="2221"/>
    <cellStyle name="Note 2 3 3 3 2" xfId="2222"/>
    <cellStyle name="Note 2 3 3 3 2 2" xfId="2223"/>
    <cellStyle name="Note 2 3 3 3 3" xfId="2224"/>
    <cellStyle name="Note 2 3 3 4" xfId="2225"/>
    <cellStyle name="Note 2 3 3 4 2" xfId="2226"/>
    <cellStyle name="Note 2 3 3 5" xfId="2227"/>
    <cellStyle name="Note 2 3 3 6" xfId="2228"/>
    <cellStyle name="Note 2 3 3 7" xfId="2229"/>
    <cellStyle name="Note 2 3 3 8" xfId="2230"/>
    <cellStyle name="Note 2 3 4" xfId="2231"/>
    <cellStyle name="Note 2 3 4 2" xfId="2232"/>
    <cellStyle name="Note 2 3 4 2 2" xfId="2233"/>
    <cellStyle name="Note 2 3 4 2 2 2" xfId="2234"/>
    <cellStyle name="Note 2 3 4 2 3" xfId="2235"/>
    <cellStyle name="Note 2 3 4 3" xfId="2236"/>
    <cellStyle name="Note 2 3 4 3 2" xfId="2237"/>
    <cellStyle name="Note 2 3 4 4" xfId="2238"/>
    <cellStyle name="Note 2 3 4 5" xfId="2239"/>
    <cellStyle name="Note 2 3 4 6" xfId="2240"/>
    <cellStyle name="Note 2 3 4 7" xfId="2241"/>
    <cellStyle name="Note 2 3 5" xfId="2242"/>
    <cellStyle name="Note 2 3 5 2" xfId="2243"/>
    <cellStyle name="Note 2 3 5 2 2" xfId="2244"/>
    <cellStyle name="Note 2 3 5 3" xfId="2245"/>
    <cellStyle name="Note 2 3 6" xfId="2246"/>
    <cellStyle name="Note 2 3 6 2" xfId="2247"/>
    <cellStyle name="Note 2 3 7" xfId="2248"/>
    <cellStyle name="Note 2 3 8" xfId="2249"/>
    <cellStyle name="Note 2 3 9" xfId="2250"/>
    <cellStyle name="Note 2 4" xfId="2251"/>
    <cellStyle name="Note 2 4 2" xfId="2252"/>
    <cellStyle name="Note 2 4 2 2" xfId="2253"/>
    <cellStyle name="Note 2 4 2 2 2" xfId="2254"/>
    <cellStyle name="Note 2 4 2 2 2 2" xfId="2255"/>
    <cellStyle name="Note 2 4 2 2 3" xfId="2256"/>
    <cellStyle name="Note 2 4 2 2 3 2" xfId="2257"/>
    <cellStyle name="Note 2 4 2 2 4" xfId="2258"/>
    <cellStyle name="Note 2 4 2 3" xfId="2259"/>
    <cellStyle name="Note 2 4 2 3 2" xfId="2260"/>
    <cellStyle name="Note 2 4 2 4" xfId="2261"/>
    <cellStyle name="Note 2 4 2 4 2" xfId="2262"/>
    <cellStyle name="Note 2 4 2 5" xfId="2263"/>
    <cellStyle name="Note 2 4 3" xfId="2264"/>
    <cellStyle name="Note 2 4 3 2" xfId="2265"/>
    <cellStyle name="Note 2 4 3 2 2" xfId="2266"/>
    <cellStyle name="Note 2 4 3 3" xfId="2267"/>
    <cellStyle name="Note 2 4 3 3 2" xfId="2268"/>
    <cellStyle name="Note 2 4 3 4" xfId="2269"/>
    <cellStyle name="Note 2 4 4" xfId="2270"/>
    <cellStyle name="Note 2 4 4 2" xfId="2271"/>
    <cellStyle name="Note 2 4 4 2 2" xfId="2272"/>
    <cellStyle name="Note 2 4 4 3" xfId="2273"/>
    <cellStyle name="Note 2 4 5" xfId="2274"/>
    <cellStyle name="Note 2 4 5 2" xfId="2275"/>
    <cellStyle name="Note 2 4 6" xfId="2276"/>
    <cellStyle name="Note 2 4 7" xfId="2277"/>
    <cellStyle name="Note 2 4 8" xfId="2278"/>
    <cellStyle name="Note 2 4 9" xfId="2279"/>
    <cellStyle name="Note 2 5" xfId="2280"/>
    <cellStyle name="Note 2 5 2" xfId="2281"/>
    <cellStyle name="Note 2 5 2 2" xfId="2282"/>
    <cellStyle name="Note 2 5 2 2 2" xfId="2283"/>
    <cellStyle name="Note 2 5 2 3" xfId="2284"/>
    <cellStyle name="Note 2 5 2 3 2" xfId="2285"/>
    <cellStyle name="Note 2 5 2 4" xfId="2286"/>
    <cellStyle name="Note 2 5 3" xfId="2287"/>
    <cellStyle name="Note 2 5 3 2" xfId="2288"/>
    <cellStyle name="Note 2 5 3 2 2" xfId="2289"/>
    <cellStyle name="Note 2 5 3 3" xfId="2290"/>
    <cellStyle name="Note 2 5 4" xfId="2291"/>
    <cellStyle name="Note 2 5 4 2" xfId="2292"/>
    <cellStyle name="Note 2 5 5" xfId="2293"/>
    <cellStyle name="Note 2 5 6" xfId="2294"/>
    <cellStyle name="Note 2 5 7" xfId="2295"/>
    <cellStyle name="Note 2 5 8" xfId="2296"/>
    <cellStyle name="Note 2 6" xfId="2297"/>
    <cellStyle name="Note 2 6 2" xfId="2298"/>
    <cellStyle name="Note 2 6 2 2" xfId="2299"/>
    <cellStyle name="Note 2 6 2 2 2" xfId="2300"/>
    <cellStyle name="Note 2 6 2 3" xfId="2301"/>
    <cellStyle name="Note 2 6 3" xfId="2302"/>
    <cellStyle name="Note 2 6 3 2" xfId="2303"/>
    <cellStyle name="Note 2 6 4" xfId="2304"/>
    <cellStyle name="Note 2 6 5" xfId="2305"/>
    <cellStyle name="Note 2 6 6" xfId="2306"/>
    <cellStyle name="Note 2 6 7" xfId="2307"/>
    <cellStyle name="Note 2 7" xfId="2308"/>
    <cellStyle name="Note 2 7 2" xfId="2309"/>
    <cellStyle name="Note 2 7 2 2" xfId="2310"/>
    <cellStyle name="Note 2 7 3" xfId="2311"/>
    <cellStyle name="Note 2 8" xfId="2312"/>
    <cellStyle name="Note 2 8 2" xfId="2313"/>
    <cellStyle name="Note 2 9" xfId="2314"/>
    <cellStyle name="Note 3" xfId="2315"/>
    <cellStyle name="Note 3 10" xfId="2316"/>
    <cellStyle name="Note 3 2" xfId="2317"/>
    <cellStyle name="Note 3 2 2" xfId="2318"/>
    <cellStyle name="Note 3 2 2 2" xfId="2319"/>
    <cellStyle name="Note 3 2 2 2 2" xfId="2320"/>
    <cellStyle name="Note 3 2 2 2 2 2" xfId="2321"/>
    <cellStyle name="Note 3 2 2 2 3" xfId="2322"/>
    <cellStyle name="Note 3 2 2 2 3 2" xfId="2323"/>
    <cellStyle name="Note 3 2 2 2 4" xfId="2324"/>
    <cellStyle name="Note 3 2 2 3" xfId="2325"/>
    <cellStyle name="Note 3 2 2 3 2" xfId="2326"/>
    <cellStyle name="Note 3 2 2 4" xfId="2327"/>
    <cellStyle name="Note 3 2 2 4 2" xfId="2328"/>
    <cellStyle name="Note 3 2 2 5" xfId="2329"/>
    <cellStyle name="Note 3 2 3" xfId="2330"/>
    <cellStyle name="Note 3 2 3 2" xfId="2331"/>
    <cellStyle name="Note 3 2 3 2 2" xfId="2332"/>
    <cellStyle name="Note 3 2 3 3" xfId="2333"/>
    <cellStyle name="Note 3 2 3 3 2" xfId="2334"/>
    <cellStyle name="Note 3 2 3 4" xfId="2335"/>
    <cellStyle name="Note 3 2 4" xfId="2336"/>
    <cellStyle name="Note 3 2 4 2" xfId="2337"/>
    <cellStyle name="Note 3 2 4 2 2" xfId="2338"/>
    <cellStyle name="Note 3 2 4 3" xfId="2339"/>
    <cellStyle name="Note 3 2 5" xfId="2340"/>
    <cellStyle name="Note 3 2 5 2" xfId="2341"/>
    <cellStyle name="Note 3 2 6" xfId="2342"/>
    <cellStyle name="Note 3 2 7" xfId="2343"/>
    <cellStyle name="Note 3 2 8" xfId="2344"/>
    <cellStyle name="Note 3 2 9" xfId="2345"/>
    <cellStyle name="Note 3 3" xfId="2346"/>
    <cellStyle name="Note 3 3 2" xfId="2347"/>
    <cellStyle name="Note 3 3 2 2" xfId="2348"/>
    <cellStyle name="Note 3 3 2 2 2" xfId="2349"/>
    <cellStyle name="Note 3 3 2 3" xfId="2350"/>
    <cellStyle name="Note 3 3 2 3 2" xfId="2351"/>
    <cellStyle name="Note 3 3 2 4" xfId="2352"/>
    <cellStyle name="Note 3 3 3" xfId="2353"/>
    <cellStyle name="Note 3 3 3 2" xfId="2354"/>
    <cellStyle name="Note 3 3 3 2 2" xfId="2355"/>
    <cellStyle name="Note 3 3 3 3" xfId="2356"/>
    <cellStyle name="Note 3 3 4" xfId="2357"/>
    <cellStyle name="Note 3 3 4 2" xfId="2358"/>
    <cellStyle name="Note 3 3 5" xfId="2359"/>
    <cellStyle name="Note 3 3 6" xfId="2360"/>
    <cellStyle name="Note 3 3 7" xfId="2361"/>
    <cellStyle name="Note 3 3 8" xfId="2362"/>
    <cellStyle name="Note 3 4" xfId="2363"/>
    <cellStyle name="Note 3 4 2" xfId="2364"/>
    <cellStyle name="Note 3 4 2 2" xfId="2365"/>
    <cellStyle name="Note 3 4 2 2 2" xfId="2366"/>
    <cellStyle name="Note 3 4 2 3" xfId="2367"/>
    <cellStyle name="Note 3 4 3" xfId="2368"/>
    <cellStyle name="Note 3 4 3 2" xfId="2369"/>
    <cellStyle name="Note 3 4 4" xfId="2370"/>
    <cellStyle name="Note 3 4 5" xfId="2371"/>
    <cellStyle name="Note 3 4 6" xfId="2372"/>
    <cellStyle name="Note 3 4 7" xfId="2373"/>
    <cellStyle name="Note 3 5" xfId="2374"/>
    <cellStyle name="Note 3 5 2" xfId="2375"/>
    <cellStyle name="Note 3 5 2 2" xfId="2376"/>
    <cellStyle name="Note 3 5 3" xfId="2377"/>
    <cellStyle name="Note 3 6" xfId="2378"/>
    <cellStyle name="Note 3 6 2" xfId="2379"/>
    <cellStyle name="Note 3 7" xfId="2380"/>
    <cellStyle name="Note 3 8" xfId="2381"/>
    <cellStyle name="Note 3 9" xfId="2382"/>
    <cellStyle name="Percent" xfId="1" builtinId="5"/>
    <cellStyle name="Percent 10" xfId="2383"/>
    <cellStyle name="Percent 11" xfId="2384"/>
    <cellStyle name="Percent 12" xfId="2385"/>
    <cellStyle name="Percent 2" xfId="7"/>
    <cellStyle name="Percent 2 2" xfId="2386"/>
    <cellStyle name="Percent 2 3" xfId="2387"/>
    <cellStyle name="Percent 2 4" xfId="2388"/>
    <cellStyle name="Percent 3" xfId="2389"/>
    <cellStyle name="Percent 3 2" xfId="2390"/>
    <cellStyle name="Percent 4" xfId="2391"/>
    <cellStyle name="Percent 5" xfId="2392"/>
    <cellStyle name="Percent 5 2" xfId="2393"/>
    <cellStyle name="Percent 6" xfId="2394"/>
    <cellStyle name="Percent 6 2" xfId="2395"/>
    <cellStyle name="Percent 7" xfId="2396"/>
    <cellStyle name="Percent 8" xfId="2397"/>
    <cellStyle name="Percent 9" xfId="2398"/>
    <cellStyle name="Percent 9 2" xfId="2399"/>
    <cellStyle name="Percent 9 3" xfId="2400"/>
    <cellStyle name="Percent 9 4" xfId="24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ept\EFI\Shared\Projects\Forecaster\Hospital%20Files\330203v7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Shared\Projects\State%20Assoc%20Clients\2005\Templates\Medicare%20Margins\STATE%20Medicare%20Margins%206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OCUME~1\KKRAWIEC\LOCALS~1\Temp\Temporary%20Directory%201%20for%20HURT%20Analysis%209.0.zip\MA%20Rate%20Growth%201997-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/FINANCIAL%20SERVICES/FINANCIAL%20MANAGEMENT/kellyt/Finance/Hospital/Assessment/SHOPP/SHOPP%20Assessment%20and%20UPL%20Calculations/2018%20SHOPP%20final%20docs/2018%20Hospital%20Assessment%20&amp;%20Payment%20final%20FFY18%20FMAP%20v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/FINANCIAL%20SERVICES/FINANCIAL%20MANAGEMENT/kellyt/Finance/Hospital/Assessment/SHOPP/SHOPP%20Assessment%20and%20UPL%20Calculations/2018%20SHOPP%20final%20docs/2018%20Hospital%20Assessment%20&amp;%20Payment%20final%20FFY19%20FMAP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Ref Data"/>
      <sheetName val="Raw Data"/>
      <sheetName val="Hospital Facility Data"/>
      <sheetName val="CAH Data"/>
      <sheetName val="Post-Acute Care Data"/>
      <sheetName val="Hospital Trends"/>
      <sheetName val="Post-Acute Trends"/>
      <sheetName val="CAH Trends"/>
      <sheetName val="GME Residents"/>
      <sheetName val="CAH-PPS Factors"/>
      <sheetName val="CAH Inpatient"/>
      <sheetName val="CAH Outpatient"/>
      <sheetName val="GME Cap Increase"/>
      <sheetName val="Hospital Medicare Data"/>
      <sheetName val="SNF Medicare Data"/>
      <sheetName val="Inliers"/>
      <sheetName val="Outliers"/>
      <sheetName val="IME"/>
      <sheetName val="DSH"/>
      <sheetName val="Capital Inliers"/>
      <sheetName val="Capital Outliers"/>
      <sheetName val="SCH MDH"/>
      <sheetName val="DME"/>
      <sheetName val="BadDebt"/>
      <sheetName val="Psych"/>
      <sheetName val="Rehab"/>
      <sheetName val="Outpatient"/>
      <sheetName val="Fee Based"/>
      <sheetName val="Ambulance"/>
      <sheetName val="RHC"/>
      <sheetName val="SNF"/>
      <sheetName val="Swingbeds-PPS"/>
      <sheetName val="HomeHealth"/>
      <sheetName val="Network"/>
      <sheetName val="PPS Summary"/>
      <sheetName val="CAH Summary"/>
      <sheetName val="Appendix A"/>
      <sheetName val="Appendix 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Hospital_List"/>
      <sheetName val="Hospital_Services"/>
      <sheetName val="Hospital_Rpt"/>
      <sheetName val="Hospital_Details"/>
      <sheetName val="State_Rpt"/>
      <sheetName val="State_Distribution"/>
      <sheetName val="Custom_Groups"/>
      <sheetName val="Custom_Totals"/>
      <sheetName val="Custom_Rpt1"/>
      <sheetName val="Custom_Rpt2"/>
      <sheetName val="Custom_Rpt3"/>
      <sheetName val="Custom_Rpt4"/>
      <sheetName val="Hospital_Data"/>
      <sheetName val="Margin Data"/>
      <sheetName val="Cost Report Data"/>
    </sheetNames>
    <sheetDataSet>
      <sheetData sheetId="0"/>
      <sheetData sheetId="1"/>
      <sheetData sheetId="2"/>
      <sheetData sheetId="3" refreshError="1"/>
      <sheetData sheetId="4" refreshError="1"/>
      <sheetData sheetId="5" refreshError="1">
        <row r="13">
          <cell r="A13" t="str">
            <v xml:space="preserve">     Revenues</v>
          </cell>
          <cell r="B13" t="str">
            <v>TOT_REV</v>
          </cell>
          <cell r="C13" t="str">
            <v>INP_REV+OUT_REV+GME_REV+ SUB_I_REV+ SUB_II_REV+ SNF_REV+ HHA_REV</v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L13" t="e">
            <v>#VALUE!</v>
          </cell>
          <cell r="M13" t="e">
            <v>#VALUE!</v>
          </cell>
          <cell r="N13" t="e">
            <v>#VALUE!</v>
          </cell>
          <cell r="O13" t="e">
            <v>#VALUE!</v>
          </cell>
          <cell r="P13" t="e">
            <v>#VALUE!</v>
          </cell>
          <cell r="Q13" t="e">
            <v>#VALUE!</v>
          </cell>
          <cell r="R13" t="e">
            <v>#VALUE!</v>
          </cell>
        </row>
        <row r="14">
          <cell r="A14" t="str">
            <v xml:space="preserve">    Costs</v>
          </cell>
          <cell r="B14" t="str">
            <v>TOT_COST</v>
          </cell>
          <cell r="C14" t="str">
            <v>INP_COST+ OUT_COST+ GME_COST+ SUB_I_COST+ SUB_II_COST+ SNF_COST+ HHA_COST</v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L14" t="e">
            <v>#VALUE!</v>
          </cell>
          <cell r="M14" t="e">
            <v>#VALUE!</v>
          </cell>
          <cell r="N14" t="e">
            <v>#VALUE!</v>
          </cell>
          <cell r="O14" t="e">
            <v>#VALUE!</v>
          </cell>
          <cell r="P14" t="e">
            <v>#VALUE!</v>
          </cell>
          <cell r="Q14" t="e">
            <v>#VALUE!</v>
          </cell>
          <cell r="R14" t="e">
            <v>#VALUE!</v>
          </cell>
        </row>
        <row r="15">
          <cell r="A15" t="str">
            <v xml:space="preserve">    Gains/(Losses)</v>
          </cell>
          <cell r="B15" t="str">
            <v>TOT_GL</v>
          </cell>
          <cell r="C15" t="str">
            <v>TOT_REV - TOT_COST</v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L15" t="e">
            <v>#VALUE!</v>
          </cell>
          <cell r="M15" t="e">
            <v>#VALUE!</v>
          </cell>
          <cell r="N15" t="e">
            <v>#VALUE!</v>
          </cell>
          <cell r="O15" t="e">
            <v>#VALUE!</v>
          </cell>
          <cell r="P15" t="e">
            <v>#VALUE!</v>
          </cell>
          <cell r="Q15" t="e">
            <v>#VALUE!</v>
          </cell>
          <cell r="R15" t="e">
            <v>#VALUE!</v>
          </cell>
        </row>
        <row r="19">
          <cell r="A19" t="str">
            <v>Total Inpatient Revenue</v>
          </cell>
          <cell r="B19" t="str">
            <v>INP_REV</v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</row>
        <row r="22">
          <cell r="A22" t="str">
            <v>Total Payments (Lines 8-15)</v>
          </cell>
          <cell r="B22" t="str">
            <v>F1833</v>
          </cell>
          <cell r="C22" t="str">
            <v>Worksheet E, Pt A Column 1, Line 16</v>
          </cell>
          <cell r="D22" t="str">
            <v>No Data</v>
          </cell>
          <cell r="E22" t="str">
            <v>No Data</v>
          </cell>
          <cell r="F22" t="str">
            <v>No Data</v>
          </cell>
          <cell r="G22" t="str">
            <v>No Data</v>
          </cell>
          <cell r="H22" t="str">
            <v>No Data</v>
          </cell>
          <cell r="I22" t="str">
            <v>No Data</v>
          </cell>
          <cell r="J22" t="str">
            <v>No Data</v>
          </cell>
          <cell r="L22" t="str">
            <v>No Data</v>
          </cell>
          <cell r="M22" t="str">
            <v>No Data</v>
          </cell>
          <cell r="N22" t="str">
            <v>No Data</v>
          </cell>
          <cell r="O22" t="str">
            <v>No Data</v>
          </cell>
          <cell r="P22" t="str">
            <v>No Data</v>
          </cell>
          <cell r="Q22" t="str">
            <v>No Data</v>
          </cell>
          <cell r="R22" t="str">
            <v>No Data</v>
          </cell>
        </row>
        <row r="23">
          <cell r="A23" t="str">
            <v>Direct GME Payment</v>
          </cell>
          <cell r="B23" t="str">
            <v>F1828</v>
          </cell>
          <cell r="C23" t="str">
            <v>Worksheet E, Pt A Column 1, Line 11</v>
          </cell>
          <cell r="D23" t="str">
            <v>No Data</v>
          </cell>
          <cell r="E23" t="str">
            <v>No Data</v>
          </cell>
          <cell r="F23" t="str">
            <v>No Data</v>
          </cell>
          <cell r="G23" t="str">
            <v>No Data</v>
          </cell>
          <cell r="H23" t="str">
            <v>No Data</v>
          </cell>
          <cell r="I23" t="str">
            <v>No Data</v>
          </cell>
          <cell r="J23" t="str">
            <v>No Data</v>
          </cell>
          <cell r="L23" t="str">
            <v>No Data</v>
          </cell>
          <cell r="M23" t="str">
            <v>No Data</v>
          </cell>
          <cell r="N23" t="str">
            <v>No Data</v>
          </cell>
          <cell r="O23" t="str">
            <v>No Data</v>
          </cell>
          <cell r="P23" t="str">
            <v>No Data</v>
          </cell>
          <cell r="Q23" t="str">
            <v>No Data</v>
          </cell>
          <cell r="R23" t="str">
            <v>No Data</v>
          </cell>
        </row>
        <row r="24">
          <cell r="A24" t="str">
            <v>Reimbursable Bad Debt</v>
          </cell>
          <cell r="B24" t="str">
            <v>F1838</v>
          </cell>
          <cell r="C24" t="str">
            <v>Worksheet E, Pt A Column 1, Line 21</v>
          </cell>
          <cell r="D24" t="str">
            <v>No Data</v>
          </cell>
          <cell r="E24" t="str">
            <v>No Data</v>
          </cell>
          <cell r="F24" t="str">
            <v>No Data</v>
          </cell>
          <cell r="G24" t="str">
            <v>No Data</v>
          </cell>
          <cell r="H24" t="str">
            <v>No Data</v>
          </cell>
          <cell r="I24" t="str">
            <v>No Data</v>
          </cell>
          <cell r="J24" t="str">
            <v>No Data</v>
          </cell>
          <cell r="L24" t="str">
            <v>No Data</v>
          </cell>
          <cell r="M24" t="str">
            <v>No Data</v>
          </cell>
          <cell r="N24" t="str">
            <v>No Data</v>
          </cell>
          <cell r="O24" t="str">
            <v>No Data</v>
          </cell>
          <cell r="P24" t="str">
            <v>No Data</v>
          </cell>
          <cell r="Q24" t="str">
            <v>No Data</v>
          </cell>
          <cell r="R24" t="str">
            <v>No Data</v>
          </cell>
        </row>
        <row r="25">
          <cell r="A25" t="str">
            <v>Reimbursable Bad Debt Adjustment</v>
          </cell>
          <cell r="B25" t="str">
            <v>F1838A</v>
          </cell>
          <cell r="C25" t="str">
            <v>Worksheet E, Pt A Column 1, Line 21.01</v>
          </cell>
          <cell r="D25" t="str">
            <v>No Data</v>
          </cell>
          <cell r="E25" t="str">
            <v>No Data</v>
          </cell>
          <cell r="F25" t="str">
            <v>No Data</v>
          </cell>
          <cell r="G25" t="str">
            <v>No Data</v>
          </cell>
          <cell r="H25" t="str">
            <v>No Data</v>
          </cell>
          <cell r="I25" t="str">
            <v>No Data</v>
          </cell>
          <cell r="J25" t="str">
            <v>No Data</v>
          </cell>
          <cell r="L25" t="str">
            <v>No Data</v>
          </cell>
          <cell r="M25" t="str">
            <v>No Data</v>
          </cell>
          <cell r="N25" t="str">
            <v>No Data</v>
          </cell>
          <cell r="O25" t="str">
            <v>No Data</v>
          </cell>
          <cell r="P25" t="str">
            <v>No Data</v>
          </cell>
          <cell r="Q25" t="str">
            <v>No Data</v>
          </cell>
          <cell r="R25" t="str">
            <v>No Data</v>
          </cell>
        </row>
        <row r="26">
          <cell r="A26" t="str">
            <v>Payment for Inpatient Program Capital</v>
          </cell>
          <cell r="B26" t="str">
            <v>F1826</v>
          </cell>
          <cell r="C26" t="str">
            <v>Worksheet E, Pt A Column 1, Line 9</v>
          </cell>
          <cell r="D26" t="str">
            <v>No Data</v>
          </cell>
          <cell r="E26" t="str">
            <v>No Data</v>
          </cell>
          <cell r="F26" t="str">
            <v>No Data</v>
          </cell>
          <cell r="G26" t="str">
            <v>No Data</v>
          </cell>
          <cell r="H26" t="str">
            <v>No Data</v>
          </cell>
          <cell r="I26" t="str">
            <v>No Data</v>
          </cell>
          <cell r="J26" t="str">
            <v>No Data</v>
          </cell>
          <cell r="L26" t="str">
            <v>No Data</v>
          </cell>
          <cell r="M26" t="str">
            <v>No Data</v>
          </cell>
          <cell r="N26" t="str">
            <v>No Data</v>
          </cell>
          <cell r="O26" t="str">
            <v>No Data</v>
          </cell>
          <cell r="P26" t="str">
            <v>No Data</v>
          </cell>
          <cell r="Q26" t="str">
            <v>No Data</v>
          </cell>
          <cell r="R26" t="str">
            <v>No Data</v>
          </cell>
        </row>
        <row r="28">
          <cell r="A28" t="str">
            <v>Managed Care IME Payment</v>
          </cell>
          <cell r="B28" t="str">
            <v>FORMULA_T</v>
          </cell>
          <cell r="C28" t="str">
            <v>( [SIM_MC_PMTS] / [INLIER_SIM_MC_PMTS] ) * F_1820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32">
          <cell r="A32" t="str">
            <v>Cost of covered services</v>
          </cell>
          <cell r="B32" t="str">
            <v>H635</v>
          </cell>
          <cell r="C32" t="str">
            <v>Worksheet E-3, Part II Column 1 , Line 19</v>
          </cell>
          <cell r="D32" t="str">
            <v>No Data</v>
          </cell>
          <cell r="E32" t="str">
            <v>No Data</v>
          </cell>
          <cell r="F32" t="str">
            <v>No Data</v>
          </cell>
          <cell r="G32" t="str">
            <v>No Data</v>
          </cell>
          <cell r="H32" t="str">
            <v>No Data</v>
          </cell>
          <cell r="I32" t="str">
            <v>No Data</v>
          </cell>
          <cell r="J32" t="str">
            <v>No Data</v>
          </cell>
          <cell r="L32" t="str">
            <v>No Data</v>
          </cell>
          <cell r="M32" t="str">
            <v>No Data</v>
          </cell>
          <cell r="N32" t="str">
            <v>No Data</v>
          </cell>
          <cell r="O32" t="str">
            <v>No Data</v>
          </cell>
          <cell r="P32" t="str">
            <v>No Data</v>
          </cell>
          <cell r="Q32" t="str">
            <v>No Data</v>
          </cell>
          <cell r="R32" t="str">
            <v>No Data</v>
          </cell>
        </row>
        <row r="35">
          <cell r="A35" t="str">
            <v>Total Inpatient Cost</v>
          </cell>
          <cell r="B35" t="str">
            <v>INP_COST</v>
          </cell>
          <cell r="D35" t="str">
            <v>No Data</v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L35" t="str">
            <v>No Data</v>
          </cell>
          <cell r="M35" t="e">
            <v>#VALUE!</v>
          </cell>
          <cell r="N35" t="e">
            <v>#VALUE!</v>
          </cell>
          <cell r="O35" t="e">
            <v>#VALUE!</v>
          </cell>
          <cell r="P35" t="e">
            <v>#VALUE!</v>
          </cell>
          <cell r="Q35" t="e">
            <v>#VALUE!</v>
          </cell>
          <cell r="R35" t="e">
            <v>#VALUE!</v>
          </cell>
        </row>
        <row r="38">
          <cell r="A38" t="str">
            <v>Total Medicare IP Operating Costs Incl. Pass Throughs</v>
          </cell>
          <cell r="B38" t="str">
            <v>F949</v>
          </cell>
          <cell r="C38" t="str">
            <v>Worksheet D-1, Pt II Column 1, Line 49</v>
          </cell>
          <cell r="D38" t="str">
            <v>No Data</v>
          </cell>
          <cell r="E38" t="str">
            <v>No Data</v>
          </cell>
          <cell r="F38" t="str">
            <v>No Data</v>
          </cell>
          <cell r="G38" t="str">
            <v>No Data</v>
          </cell>
          <cell r="H38" t="str">
            <v>No Data</v>
          </cell>
          <cell r="I38" t="str">
            <v>No Data</v>
          </cell>
          <cell r="J38" t="str">
            <v>No Data</v>
          </cell>
          <cell r="L38" t="str">
            <v>No Data</v>
          </cell>
          <cell r="M38" t="str">
            <v>No Data</v>
          </cell>
          <cell r="N38" t="str">
            <v>No Data</v>
          </cell>
          <cell r="O38" t="str">
            <v>No Data</v>
          </cell>
          <cell r="P38" t="str">
            <v>No Data</v>
          </cell>
          <cell r="Q38" t="str">
            <v>No Data</v>
          </cell>
          <cell r="R38" t="str">
            <v>No Data</v>
          </cell>
        </row>
        <row r="39">
          <cell r="A39" t="str">
            <v>Net Organ Acquisition Cost-kidney</v>
          </cell>
          <cell r="B39" t="str">
            <v>H65</v>
          </cell>
          <cell r="C39" t="str">
            <v>Worksheet D-6, Part III Column 1, Line 61-kidney</v>
          </cell>
          <cell r="D39" t="str">
            <v>No Data</v>
          </cell>
          <cell r="E39" t="str">
            <v>No Data</v>
          </cell>
          <cell r="F39" t="str">
            <v>No Data</v>
          </cell>
          <cell r="G39" t="str">
            <v>No Data</v>
          </cell>
          <cell r="H39" t="str">
            <v>No Data</v>
          </cell>
          <cell r="I39" t="str">
            <v>No Data</v>
          </cell>
          <cell r="J39" t="str">
            <v>No Data</v>
          </cell>
          <cell r="L39" t="str">
            <v>No Data</v>
          </cell>
          <cell r="M39" t="str">
            <v>No Data</v>
          </cell>
          <cell r="N39" t="str">
            <v>No Data</v>
          </cell>
          <cell r="O39" t="str">
            <v>No Data</v>
          </cell>
          <cell r="P39" t="str">
            <v>No Data</v>
          </cell>
          <cell r="Q39" t="str">
            <v>No Data</v>
          </cell>
          <cell r="R39" t="str">
            <v>No Data</v>
          </cell>
        </row>
        <row r="40">
          <cell r="A40" t="str">
            <v>Net Organ Acquisition Cost-heart</v>
          </cell>
          <cell r="B40" t="str">
            <v>H66</v>
          </cell>
          <cell r="C40" t="str">
            <v>Worksheet D-6, Part III Column 1, Line 61-heart</v>
          </cell>
          <cell r="D40" t="str">
            <v>No Data</v>
          </cell>
          <cell r="E40" t="str">
            <v>No Data</v>
          </cell>
          <cell r="F40" t="str">
            <v>No Data</v>
          </cell>
          <cell r="G40" t="str">
            <v>No Data</v>
          </cell>
          <cell r="H40" t="str">
            <v>No Data</v>
          </cell>
          <cell r="I40" t="str">
            <v>No Data</v>
          </cell>
          <cell r="J40" t="str">
            <v>No Data</v>
          </cell>
          <cell r="L40" t="str">
            <v>No Data</v>
          </cell>
          <cell r="M40" t="str">
            <v>No Data</v>
          </cell>
          <cell r="N40" t="str">
            <v>No Data</v>
          </cell>
          <cell r="O40" t="str">
            <v>No Data</v>
          </cell>
          <cell r="P40" t="str">
            <v>No Data</v>
          </cell>
          <cell r="Q40" t="str">
            <v>No Data</v>
          </cell>
          <cell r="R40" t="str">
            <v>No Data</v>
          </cell>
        </row>
        <row r="41">
          <cell r="A41" t="str">
            <v>Net Organ Acquisition Cost-liver</v>
          </cell>
          <cell r="B41" t="str">
            <v>H67</v>
          </cell>
          <cell r="C41" t="str">
            <v>Worksheet D-6, Part III Column 1, Line 61-liver</v>
          </cell>
          <cell r="D41" t="str">
            <v>No Data</v>
          </cell>
          <cell r="E41" t="str">
            <v>No Data</v>
          </cell>
          <cell r="F41" t="str">
            <v>No Data</v>
          </cell>
          <cell r="G41" t="str">
            <v>No Data</v>
          </cell>
          <cell r="H41" t="str">
            <v>No Data</v>
          </cell>
          <cell r="I41" t="str">
            <v>No Data</v>
          </cell>
          <cell r="J41" t="str">
            <v>No Data</v>
          </cell>
          <cell r="L41" t="str">
            <v>No Data</v>
          </cell>
          <cell r="M41" t="str">
            <v>No Data</v>
          </cell>
          <cell r="N41" t="str">
            <v>No Data</v>
          </cell>
          <cell r="O41" t="str">
            <v>No Data</v>
          </cell>
          <cell r="P41" t="str">
            <v>No Data</v>
          </cell>
          <cell r="Q41" t="str">
            <v>No Data</v>
          </cell>
          <cell r="R41" t="str">
            <v>No Data</v>
          </cell>
        </row>
        <row r="42">
          <cell r="A42" t="str">
            <v>Net Organ Acquisition Cost-lung</v>
          </cell>
          <cell r="B42" t="str">
            <v>H68</v>
          </cell>
          <cell r="C42" t="str">
            <v>Worksheet D-6, Part III Column 1, Line 61-lung</v>
          </cell>
          <cell r="D42" t="str">
            <v>No Data</v>
          </cell>
          <cell r="E42" t="str">
            <v>No Data</v>
          </cell>
          <cell r="F42" t="str">
            <v>No Data</v>
          </cell>
          <cell r="G42" t="str">
            <v>No Data</v>
          </cell>
          <cell r="H42" t="str">
            <v>No Data</v>
          </cell>
          <cell r="I42" t="str">
            <v>No Data</v>
          </cell>
          <cell r="J42" t="str">
            <v>No Data</v>
          </cell>
          <cell r="L42" t="str">
            <v>No Data</v>
          </cell>
          <cell r="M42" t="str">
            <v>No Data</v>
          </cell>
          <cell r="N42" t="str">
            <v>No Data</v>
          </cell>
          <cell r="O42" t="str">
            <v>No Data</v>
          </cell>
          <cell r="P42" t="str">
            <v>No Data</v>
          </cell>
          <cell r="Q42" t="str">
            <v>No Data</v>
          </cell>
          <cell r="R42" t="str">
            <v>No Data</v>
          </cell>
        </row>
        <row r="50">
          <cell r="A50" t="str">
            <v>Inpatient Gain/Loss</v>
          </cell>
          <cell r="B50" t="str">
            <v>INP_GL</v>
          </cell>
          <cell r="C50" t="str">
            <v>[INP_REV]-[IP_COST]</v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L50" t="e">
            <v>#VALUE!</v>
          </cell>
          <cell r="M50" t="e">
            <v>#VALUE!</v>
          </cell>
          <cell r="N50" t="e">
            <v>#VALUE!</v>
          </cell>
          <cell r="O50" t="e">
            <v>#VALUE!</v>
          </cell>
          <cell r="P50" t="e">
            <v>#VALUE!</v>
          </cell>
          <cell r="Q50" t="e">
            <v>#VALUE!</v>
          </cell>
          <cell r="R50" t="e">
            <v>#VALUE!</v>
          </cell>
        </row>
        <row r="55">
          <cell r="A55" t="str">
            <v xml:space="preserve">Total Outpatient Revenue </v>
          </cell>
          <cell r="B55" t="str">
            <v>OUT_REV</v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L55" t="e">
            <v>#VALUE!</v>
          </cell>
          <cell r="M55" t="e">
            <v>#VALUE!</v>
          </cell>
          <cell r="N55" t="e">
            <v>#VALUE!</v>
          </cell>
          <cell r="O55" t="e">
            <v>#VALUE!</v>
          </cell>
          <cell r="P55" t="e">
            <v>#VALUE!</v>
          </cell>
          <cell r="Q55" t="e">
            <v>#VALUE!</v>
          </cell>
          <cell r="R55" t="e">
            <v>#VALUE!</v>
          </cell>
        </row>
        <row r="61">
          <cell r="A61" t="str">
            <v>Deductibles &amp; Coinsurance (Col. 1.01, Line 20 for CRs beginning on or after 10/01/1997)</v>
          </cell>
          <cell r="B61" t="str">
            <v>F1912</v>
          </cell>
          <cell r="C61" t="str">
            <v>Worksheet E, Pt C Column 1+1.01,Line 15+20</v>
          </cell>
          <cell r="D61" t="str">
            <v>No Data</v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L61" t="str">
            <v>No Data</v>
          </cell>
        </row>
        <row r="62">
          <cell r="A62" t="str">
            <v>Deductibles &amp; Coinsurance (Col. 1.01, Line 20 for CRs beginning on or after 10/01/1997)</v>
          </cell>
          <cell r="B62" t="str">
            <v>F1917</v>
          </cell>
          <cell r="C62" t="str">
            <v>Worksheet E, Pt D Column 1+1.01,Line 15+20</v>
          </cell>
          <cell r="D62" t="str">
            <v>No Data</v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L62" t="str">
            <v>No Data</v>
          </cell>
        </row>
        <row r="63">
          <cell r="A63" t="str">
            <v>Deductibles &amp; Coinsurance (Col. 1.01, Line 20 for CRs beginning on or after 10/01/1997)</v>
          </cell>
          <cell r="B63" t="str">
            <v>F1922</v>
          </cell>
          <cell r="C63" t="str">
            <v>Worksheet E, Pt E Column 1+1.01,Line 15+20</v>
          </cell>
          <cell r="D63" t="str">
            <v>No Data</v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L63" t="str">
            <v>No Data</v>
          </cell>
        </row>
        <row r="64">
          <cell r="A64" t="str">
            <v>Lesser of Cost or Charges</v>
          </cell>
          <cell r="B64" t="str">
            <v>F1854</v>
          </cell>
          <cell r="C64" t="str">
            <v>Worksheet E, Pt B Column 1, Line 17</v>
          </cell>
          <cell r="D64" t="str">
            <v>No Data</v>
          </cell>
          <cell r="E64" t="str">
            <v>No Data</v>
          </cell>
          <cell r="F64" t="str">
            <v>No Data</v>
          </cell>
          <cell r="G64" t="str">
            <v>No Data</v>
          </cell>
          <cell r="H64" t="str">
            <v>No Data</v>
          </cell>
          <cell r="I64" t="str">
            <v>No Data</v>
          </cell>
          <cell r="J64" t="str">
            <v>No Data</v>
          </cell>
          <cell r="L64" t="str">
            <v>No Data</v>
          </cell>
          <cell r="M64" t="str">
            <v>No Data</v>
          </cell>
          <cell r="N64" t="str">
            <v>No Data</v>
          </cell>
          <cell r="O64" t="str">
            <v>No Data</v>
          </cell>
          <cell r="P64" t="str">
            <v>No Data</v>
          </cell>
          <cell r="Q64" t="str">
            <v>No Data</v>
          </cell>
          <cell r="R64" t="str">
            <v>No Data</v>
          </cell>
        </row>
        <row r="65">
          <cell r="A65" t="str">
            <v>Lesser of Cost or Charges</v>
          </cell>
          <cell r="B65" t="str">
            <v>F1875</v>
          </cell>
          <cell r="C65" t="str">
            <v>Worksheet E, Pt B Column 1, Line 17 Sub I</v>
          </cell>
          <cell r="D65" t="str">
            <v>No Data</v>
          </cell>
          <cell r="E65" t="str">
            <v>No Data</v>
          </cell>
          <cell r="F65" t="str">
            <v>No Data</v>
          </cell>
          <cell r="G65" t="str">
            <v>No Data</v>
          </cell>
          <cell r="H65" t="str">
            <v>No Data</v>
          </cell>
          <cell r="I65" t="str">
            <v>No Data</v>
          </cell>
          <cell r="J65" t="str">
            <v>No Data</v>
          </cell>
          <cell r="L65" t="str">
            <v>No Data</v>
          </cell>
          <cell r="M65" t="str">
            <v>No Data</v>
          </cell>
          <cell r="N65" t="str">
            <v>No Data</v>
          </cell>
          <cell r="O65" t="str">
            <v>No Data</v>
          </cell>
          <cell r="P65" t="str">
            <v>No Data</v>
          </cell>
          <cell r="Q65" t="str">
            <v>No Data</v>
          </cell>
          <cell r="R65" t="str">
            <v>No Data</v>
          </cell>
        </row>
        <row r="66">
          <cell r="A66" t="str">
            <v>Lesser of Cost or Charges</v>
          </cell>
          <cell r="B66" t="str">
            <v>F1896</v>
          </cell>
          <cell r="C66" t="str">
            <v>Worksheet E, Pt B Column 1, Line 17 Sub II</v>
          </cell>
          <cell r="D66" t="str">
            <v>No Data</v>
          </cell>
          <cell r="E66" t="str">
            <v>No Data</v>
          </cell>
          <cell r="F66" t="str">
            <v>No Data</v>
          </cell>
          <cell r="G66" t="str">
            <v>No Data</v>
          </cell>
          <cell r="H66" t="str">
            <v>No Data</v>
          </cell>
          <cell r="I66" t="str">
            <v>No Data</v>
          </cell>
          <cell r="J66" t="str">
            <v>No Data</v>
          </cell>
          <cell r="L66" t="str">
            <v>No Data</v>
          </cell>
          <cell r="M66" t="str">
            <v>No Data</v>
          </cell>
          <cell r="N66" t="str">
            <v>No Data</v>
          </cell>
          <cell r="O66" t="str">
            <v>No Data</v>
          </cell>
          <cell r="P66" t="str">
            <v>No Data</v>
          </cell>
          <cell r="Q66" t="str">
            <v>No Data</v>
          </cell>
          <cell r="R66" t="str">
            <v>No Data</v>
          </cell>
        </row>
        <row r="67">
          <cell r="A67" t="str">
            <v>Total PPS Payments</v>
          </cell>
          <cell r="B67" t="str">
            <v>H336</v>
          </cell>
          <cell r="C67" t="str">
            <v>Worksheet E, Pt B Column 1, Line 17.01</v>
          </cell>
          <cell r="D67" t="str">
            <v>No Data</v>
          </cell>
          <cell r="E67" t="str">
            <v>No Data</v>
          </cell>
          <cell r="F67" t="str">
            <v>No Data</v>
          </cell>
          <cell r="G67" t="str">
            <v>No Data</v>
          </cell>
          <cell r="H67" t="str">
            <v>No Data</v>
          </cell>
          <cell r="I67" t="str">
            <v>No Data</v>
          </cell>
          <cell r="J67" t="str">
            <v>No Data</v>
          </cell>
          <cell r="L67" t="str">
            <v>No Data</v>
          </cell>
          <cell r="M67" t="str">
            <v>No Data</v>
          </cell>
          <cell r="N67" t="str">
            <v>No Data</v>
          </cell>
          <cell r="O67" t="str">
            <v>No Data</v>
          </cell>
          <cell r="P67" t="str">
            <v>No Data</v>
          </cell>
          <cell r="Q67" t="str">
            <v>No Data</v>
          </cell>
          <cell r="R67" t="str">
            <v>No Data</v>
          </cell>
        </row>
        <row r="68">
          <cell r="A68" t="str">
            <v>Total PPS Payments</v>
          </cell>
          <cell r="B68" t="str">
            <v>H337</v>
          </cell>
          <cell r="C68" t="str">
            <v>Worksheet E, Pt B Column 1, Line 17.01 Sub I</v>
          </cell>
          <cell r="D68" t="str">
            <v>No Data</v>
          </cell>
          <cell r="E68" t="str">
            <v>No Data</v>
          </cell>
          <cell r="F68" t="str">
            <v>No Data</v>
          </cell>
          <cell r="G68" t="str">
            <v>No Data</v>
          </cell>
          <cell r="H68" t="str">
            <v>No Data</v>
          </cell>
          <cell r="I68" t="str">
            <v>No Data</v>
          </cell>
          <cell r="J68" t="str">
            <v>No Data</v>
          </cell>
          <cell r="L68" t="str">
            <v>No Data</v>
          </cell>
          <cell r="M68" t="str">
            <v>No Data</v>
          </cell>
          <cell r="N68" t="str">
            <v>No Data</v>
          </cell>
          <cell r="O68" t="str">
            <v>No Data</v>
          </cell>
          <cell r="P68" t="str">
            <v>No Data</v>
          </cell>
          <cell r="Q68" t="str">
            <v>No Data</v>
          </cell>
          <cell r="R68" t="str">
            <v>No Data</v>
          </cell>
        </row>
        <row r="69">
          <cell r="A69" t="str">
            <v>Total PPS Payments</v>
          </cell>
          <cell r="B69" t="str">
            <v>H338</v>
          </cell>
          <cell r="C69" t="str">
            <v>Worksheet E, Pt B Column 1, Line 17.01 Sub II</v>
          </cell>
          <cell r="D69" t="str">
            <v>No Data</v>
          </cell>
          <cell r="E69" t="str">
            <v>No Data</v>
          </cell>
          <cell r="F69" t="str">
            <v>No Data</v>
          </cell>
          <cell r="G69" t="str">
            <v>No Data</v>
          </cell>
          <cell r="H69" t="str">
            <v>No Data</v>
          </cell>
          <cell r="I69" t="str">
            <v>No Data</v>
          </cell>
          <cell r="J69" t="str">
            <v>No Data</v>
          </cell>
          <cell r="L69" t="str">
            <v>No Data</v>
          </cell>
          <cell r="M69" t="str">
            <v>No Data</v>
          </cell>
          <cell r="N69" t="str">
            <v>No Data</v>
          </cell>
          <cell r="O69" t="str">
            <v>No Data</v>
          </cell>
          <cell r="P69" t="str">
            <v>No Data</v>
          </cell>
          <cell r="Q69" t="str">
            <v>No Data</v>
          </cell>
          <cell r="R69" t="str">
            <v>No Data</v>
          </cell>
        </row>
        <row r="70">
          <cell r="A70" t="str">
            <v>All Other Bad Debts</v>
          </cell>
          <cell r="B70" t="str">
            <v>F1861</v>
          </cell>
          <cell r="C70" t="str">
            <v>Worksheet E, Pt B Column 1, Line 27</v>
          </cell>
          <cell r="D70" t="str">
            <v>No Data</v>
          </cell>
          <cell r="E70" t="str">
            <v>No Data</v>
          </cell>
          <cell r="F70" t="str">
            <v>No Data</v>
          </cell>
          <cell r="G70" t="str">
            <v>No Data</v>
          </cell>
          <cell r="H70" t="str">
            <v>No Data</v>
          </cell>
          <cell r="I70" t="str">
            <v>No Data</v>
          </cell>
          <cell r="J70" t="str">
            <v>No Data</v>
          </cell>
          <cell r="L70" t="str">
            <v>No Data</v>
          </cell>
          <cell r="M70" t="str">
            <v>No Data</v>
          </cell>
          <cell r="N70" t="str">
            <v>No Data</v>
          </cell>
          <cell r="O70" t="str">
            <v>No Data</v>
          </cell>
          <cell r="P70" t="str">
            <v>No Data</v>
          </cell>
          <cell r="Q70" t="str">
            <v>No Data</v>
          </cell>
          <cell r="R70" t="str">
            <v>No Data</v>
          </cell>
        </row>
        <row r="71">
          <cell r="A71" t="str">
            <v>Reimbursable Bad Debt Adjustment</v>
          </cell>
          <cell r="B71" t="str">
            <v>F1861A</v>
          </cell>
          <cell r="C71" t="str">
            <v>Worksheet E, Pt B Column 1, Line 27.01</v>
          </cell>
          <cell r="D71" t="str">
            <v>No Data</v>
          </cell>
          <cell r="E71" t="str">
            <v>No Data</v>
          </cell>
          <cell r="F71" t="str">
            <v>No Data</v>
          </cell>
          <cell r="G71" t="str">
            <v>No Data</v>
          </cell>
          <cell r="H71" t="str">
            <v>No Data</v>
          </cell>
          <cell r="I71" t="str">
            <v>No Data</v>
          </cell>
          <cell r="J71" t="str">
            <v>No Data</v>
          </cell>
          <cell r="L71" t="str">
            <v>No Data</v>
          </cell>
          <cell r="M71" t="str">
            <v>No Data</v>
          </cell>
          <cell r="N71" t="str">
            <v>No Data</v>
          </cell>
          <cell r="O71" t="str">
            <v>No Data</v>
          </cell>
          <cell r="P71" t="str">
            <v>No Data</v>
          </cell>
          <cell r="Q71" t="str">
            <v>No Data</v>
          </cell>
          <cell r="R71" t="str">
            <v>No Data</v>
          </cell>
        </row>
        <row r="72">
          <cell r="A72" t="str">
            <v>All Other Bad Debts</v>
          </cell>
          <cell r="B72" t="str">
            <v>F1882</v>
          </cell>
          <cell r="C72" t="str">
            <v>Worksheet E, Pt B Column 1, Line 27 Sub I</v>
          </cell>
          <cell r="D72" t="str">
            <v>No Data</v>
          </cell>
          <cell r="E72" t="str">
            <v>No Data</v>
          </cell>
          <cell r="F72" t="str">
            <v>No Data</v>
          </cell>
          <cell r="G72" t="str">
            <v>No Data</v>
          </cell>
          <cell r="H72" t="str">
            <v>No Data</v>
          </cell>
          <cell r="I72" t="str">
            <v>No Data</v>
          </cell>
          <cell r="J72" t="str">
            <v>No Data</v>
          </cell>
          <cell r="L72" t="str">
            <v>No Data</v>
          </cell>
          <cell r="M72" t="str">
            <v>No Data</v>
          </cell>
          <cell r="N72" t="str">
            <v>No Data</v>
          </cell>
          <cell r="O72" t="str">
            <v>No Data</v>
          </cell>
          <cell r="P72" t="str">
            <v>No Data</v>
          </cell>
          <cell r="Q72" t="str">
            <v>No Data</v>
          </cell>
          <cell r="R72" t="str">
            <v>No Data</v>
          </cell>
        </row>
        <row r="73">
          <cell r="A73" t="str">
            <v>Reimbursable Bad Debt Adjustment</v>
          </cell>
          <cell r="B73" t="str">
            <v>F1882A</v>
          </cell>
          <cell r="C73" t="str">
            <v>Worksheet E, Pt B Column 1, Line 27.01 Sub I</v>
          </cell>
          <cell r="D73" t="str">
            <v>No Data</v>
          </cell>
          <cell r="E73" t="str">
            <v>No Data</v>
          </cell>
          <cell r="F73" t="str">
            <v>No Data</v>
          </cell>
          <cell r="G73" t="str">
            <v>No Data</v>
          </cell>
          <cell r="H73" t="str">
            <v>No Data</v>
          </cell>
          <cell r="I73" t="str">
            <v>No Data</v>
          </cell>
          <cell r="J73" t="str">
            <v>No Data</v>
          </cell>
          <cell r="L73" t="str">
            <v>No Data</v>
          </cell>
          <cell r="M73" t="str">
            <v>No Data</v>
          </cell>
          <cell r="N73" t="str">
            <v>No Data</v>
          </cell>
          <cell r="O73" t="str">
            <v>No Data</v>
          </cell>
          <cell r="P73" t="str">
            <v>No Data</v>
          </cell>
          <cell r="Q73" t="str">
            <v>No Data</v>
          </cell>
          <cell r="R73" t="str">
            <v>No Data</v>
          </cell>
        </row>
        <row r="74">
          <cell r="A74" t="str">
            <v>All Other Bad Debts</v>
          </cell>
          <cell r="B74" t="str">
            <v>F1903</v>
          </cell>
          <cell r="C74" t="str">
            <v>Worksheet E, Pt B Column 1, Line 27 Sub II</v>
          </cell>
          <cell r="D74" t="str">
            <v>No Data</v>
          </cell>
          <cell r="E74" t="str">
            <v>No Data</v>
          </cell>
          <cell r="F74" t="str">
            <v>No Data</v>
          </cell>
          <cell r="G74" t="str">
            <v>No Data</v>
          </cell>
          <cell r="H74" t="str">
            <v>No Data</v>
          </cell>
          <cell r="I74" t="str">
            <v>No Data</v>
          </cell>
          <cell r="J74" t="str">
            <v>No Data</v>
          </cell>
          <cell r="L74" t="str">
            <v>No Data</v>
          </cell>
          <cell r="M74" t="str">
            <v>No Data</v>
          </cell>
          <cell r="N74" t="str">
            <v>No Data</v>
          </cell>
          <cell r="O74" t="str">
            <v>No Data</v>
          </cell>
          <cell r="P74" t="str">
            <v>No Data</v>
          </cell>
          <cell r="Q74" t="str">
            <v>No Data</v>
          </cell>
          <cell r="R74" t="str">
            <v>No Data</v>
          </cell>
        </row>
        <row r="75">
          <cell r="A75" t="str">
            <v>Reimbursable Bad Debt Adjustment</v>
          </cell>
          <cell r="B75" t="str">
            <v>F1903A</v>
          </cell>
          <cell r="C75" t="str">
            <v>Worksheet E, Pt B Column 1, Line 27.01 Sub II</v>
          </cell>
          <cell r="D75" t="str">
            <v>No Data</v>
          </cell>
          <cell r="E75" t="str">
            <v>No Data</v>
          </cell>
          <cell r="F75" t="str">
            <v>No Data</v>
          </cell>
          <cell r="G75" t="str">
            <v>No Data</v>
          </cell>
          <cell r="H75" t="str">
            <v>No Data</v>
          </cell>
          <cell r="I75" t="str">
            <v>No Data</v>
          </cell>
          <cell r="J75" t="str">
            <v>No Data</v>
          </cell>
          <cell r="L75" t="str">
            <v>No Data</v>
          </cell>
          <cell r="M75" t="str">
            <v>No Data</v>
          </cell>
          <cell r="N75" t="str">
            <v>No Data</v>
          </cell>
          <cell r="O75" t="str">
            <v>No Data</v>
          </cell>
          <cell r="P75" t="str">
            <v>No Data</v>
          </cell>
          <cell r="Q75" t="str">
            <v>No Data</v>
          </cell>
          <cell r="R75" t="str">
            <v>No Data</v>
          </cell>
        </row>
        <row r="76">
          <cell r="A76" t="str">
            <v>Lesser of Cost or Charges</v>
          </cell>
          <cell r="B76" t="str">
            <v>H559</v>
          </cell>
          <cell r="C76" t="str">
            <v>Worksheet E, Pt B Column 1.01, Line 17</v>
          </cell>
          <cell r="D76" t="str">
            <v>No Data</v>
          </cell>
          <cell r="E76" t="str">
            <v>No Data</v>
          </cell>
          <cell r="F76" t="str">
            <v>No Data</v>
          </cell>
          <cell r="G76" t="str">
            <v>No Data</v>
          </cell>
          <cell r="H76" t="str">
            <v>No Data</v>
          </cell>
          <cell r="I76" t="str">
            <v>No Data</v>
          </cell>
          <cell r="J76" t="str">
            <v>No Data</v>
          </cell>
          <cell r="L76" t="str">
            <v>No Data</v>
          </cell>
          <cell r="M76" t="str">
            <v>No Data</v>
          </cell>
          <cell r="N76" t="str">
            <v>No Data</v>
          </cell>
          <cell r="O76" t="str">
            <v>No Data</v>
          </cell>
          <cell r="P76" t="str">
            <v>No Data</v>
          </cell>
          <cell r="Q76" t="str">
            <v>No Data</v>
          </cell>
          <cell r="R76" t="str">
            <v>No Data</v>
          </cell>
        </row>
        <row r="77">
          <cell r="A77" t="str">
            <v>Lesser of Cost or Charges - SUB I</v>
          </cell>
          <cell r="B77" t="str">
            <v>H563</v>
          </cell>
          <cell r="C77" t="str">
            <v>Worksheet E, Pt B Column 1.01, Line 17 Sub I</v>
          </cell>
          <cell r="D77" t="str">
            <v>No Data</v>
          </cell>
          <cell r="E77" t="str">
            <v>No Data</v>
          </cell>
          <cell r="F77" t="str">
            <v>No Data</v>
          </cell>
          <cell r="G77" t="str">
            <v>No Data</v>
          </cell>
          <cell r="H77" t="str">
            <v>No Data</v>
          </cell>
          <cell r="I77" t="str">
            <v>No Data</v>
          </cell>
          <cell r="J77" t="str">
            <v>No Data</v>
          </cell>
          <cell r="L77" t="str">
            <v>No Data</v>
          </cell>
          <cell r="M77" t="str">
            <v>No Data</v>
          </cell>
          <cell r="N77" t="str">
            <v>No Data</v>
          </cell>
          <cell r="O77" t="str">
            <v>No Data</v>
          </cell>
          <cell r="P77" t="str">
            <v>No Data</v>
          </cell>
          <cell r="Q77" t="str">
            <v>No Data</v>
          </cell>
          <cell r="R77" t="str">
            <v>No Data</v>
          </cell>
        </row>
        <row r="78">
          <cell r="A78" t="str">
            <v>Lesser of Cost or Charges - SUB II</v>
          </cell>
          <cell r="B78" t="str">
            <v>H567</v>
          </cell>
          <cell r="C78" t="str">
            <v>Worksheet E, Pt B Column 1.01, Line 17 Sub II</v>
          </cell>
          <cell r="D78" t="str">
            <v>No Data</v>
          </cell>
          <cell r="E78" t="str">
            <v>No Data</v>
          </cell>
          <cell r="F78" t="str">
            <v>No Data</v>
          </cell>
          <cell r="G78" t="str">
            <v>No Data</v>
          </cell>
          <cell r="H78" t="str">
            <v>No Data</v>
          </cell>
          <cell r="I78" t="str">
            <v>No Data</v>
          </cell>
          <cell r="J78" t="str">
            <v>No Data</v>
          </cell>
          <cell r="L78" t="str">
            <v>No Data</v>
          </cell>
          <cell r="M78" t="str">
            <v>No Data</v>
          </cell>
          <cell r="N78" t="str">
            <v>No Data</v>
          </cell>
          <cell r="O78" t="str">
            <v>No Data</v>
          </cell>
          <cell r="P78" t="str">
            <v>No Data</v>
          </cell>
          <cell r="Q78" t="str">
            <v>No Data</v>
          </cell>
          <cell r="R78" t="str">
            <v>No Data</v>
          </cell>
        </row>
        <row r="79">
          <cell r="A79" t="str">
            <v>Total PPS Payments</v>
          </cell>
          <cell r="B79" t="str">
            <v>H560</v>
          </cell>
          <cell r="C79" t="str">
            <v>Worksheet E, Pt B Column 1.01, Line 17.01</v>
          </cell>
          <cell r="D79" t="str">
            <v>No Data</v>
          </cell>
          <cell r="E79" t="str">
            <v>No Data</v>
          </cell>
          <cell r="F79" t="str">
            <v>No Data</v>
          </cell>
          <cell r="G79" t="str">
            <v>No Data</v>
          </cell>
          <cell r="H79" t="str">
            <v>No Data</v>
          </cell>
          <cell r="I79" t="str">
            <v>No Data</v>
          </cell>
          <cell r="J79" t="str">
            <v>No Data</v>
          </cell>
          <cell r="L79" t="str">
            <v>No Data</v>
          </cell>
          <cell r="M79" t="str">
            <v>No Data</v>
          </cell>
          <cell r="N79" t="str">
            <v>No Data</v>
          </cell>
          <cell r="O79" t="str">
            <v>No Data</v>
          </cell>
          <cell r="P79" t="str">
            <v>No Data</v>
          </cell>
          <cell r="Q79" t="str">
            <v>No Data</v>
          </cell>
          <cell r="R79" t="str">
            <v>No Data</v>
          </cell>
        </row>
        <row r="80">
          <cell r="A80" t="str">
            <v>Total PPS Payments - SUB I</v>
          </cell>
          <cell r="B80" t="str">
            <v>H564</v>
          </cell>
          <cell r="C80" t="str">
            <v>Worksheet E, Pt B Column 1.01, Line 17.01 Sub I</v>
          </cell>
          <cell r="D80" t="str">
            <v>No Data</v>
          </cell>
          <cell r="E80" t="str">
            <v>No Data</v>
          </cell>
          <cell r="F80" t="str">
            <v>No Data</v>
          </cell>
          <cell r="G80" t="str">
            <v>No Data</v>
          </cell>
          <cell r="H80" t="str">
            <v>No Data</v>
          </cell>
          <cell r="I80" t="str">
            <v>No Data</v>
          </cell>
          <cell r="J80" t="str">
            <v>No Data</v>
          </cell>
          <cell r="L80" t="str">
            <v>No Data</v>
          </cell>
          <cell r="M80" t="str">
            <v>No Data</v>
          </cell>
          <cell r="N80" t="str">
            <v>No Data</v>
          </cell>
          <cell r="O80" t="str">
            <v>No Data</v>
          </cell>
          <cell r="P80" t="str">
            <v>No Data</v>
          </cell>
          <cell r="Q80" t="str">
            <v>No Data</v>
          </cell>
          <cell r="R80" t="str">
            <v>No Data</v>
          </cell>
        </row>
        <row r="81">
          <cell r="A81" t="str">
            <v>Total PPS Payments - SUB II</v>
          </cell>
          <cell r="B81" t="str">
            <v>H568</v>
          </cell>
          <cell r="C81" t="str">
            <v>Worksheet E, Pt B Column 1.01, Line 17.01 Sub II</v>
          </cell>
          <cell r="D81" t="str">
            <v>No Data</v>
          </cell>
          <cell r="E81" t="str">
            <v>No Data</v>
          </cell>
          <cell r="F81" t="str">
            <v>No Data</v>
          </cell>
          <cell r="G81" t="str">
            <v>No Data</v>
          </cell>
          <cell r="H81" t="str">
            <v>No Data</v>
          </cell>
          <cell r="I81" t="str">
            <v>No Data</v>
          </cell>
          <cell r="J81" t="str">
            <v>No Data</v>
          </cell>
          <cell r="L81" t="str">
            <v>No Data</v>
          </cell>
          <cell r="M81" t="str">
            <v>No Data</v>
          </cell>
          <cell r="N81" t="str">
            <v>No Data</v>
          </cell>
          <cell r="O81" t="str">
            <v>No Data</v>
          </cell>
          <cell r="P81" t="str">
            <v>No Data</v>
          </cell>
          <cell r="Q81" t="str">
            <v>No Data</v>
          </cell>
          <cell r="R81" t="str">
            <v>No Data</v>
          </cell>
        </row>
        <row r="82">
          <cell r="A82" t="str">
            <v xml:space="preserve">Bad Debts </v>
          </cell>
          <cell r="B82" t="str">
            <v>H561</v>
          </cell>
          <cell r="C82" t="str">
            <v>Worksheet E, Pt B Column 1.01, Line 27</v>
          </cell>
          <cell r="D82" t="str">
            <v>No Data</v>
          </cell>
          <cell r="E82" t="str">
            <v>No Data</v>
          </cell>
          <cell r="F82" t="str">
            <v>No Data</v>
          </cell>
          <cell r="G82" t="str">
            <v>No Data</v>
          </cell>
          <cell r="H82" t="str">
            <v>No Data</v>
          </cell>
          <cell r="I82" t="str">
            <v>No Data</v>
          </cell>
          <cell r="J82" t="str">
            <v>No Data</v>
          </cell>
          <cell r="L82" t="str">
            <v>No Data</v>
          </cell>
          <cell r="M82" t="str">
            <v>No Data</v>
          </cell>
          <cell r="N82" t="str">
            <v>No Data</v>
          </cell>
          <cell r="O82" t="str">
            <v>No Data</v>
          </cell>
          <cell r="P82" t="str">
            <v>No Data</v>
          </cell>
          <cell r="Q82" t="str">
            <v>No Data</v>
          </cell>
          <cell r="R82" t="str">
            <v>No Data</v>
          </cell>
        </row>
        <row r="83">
          <cell r="A83" t="str">
            <v>Bad Debts - SUB I</v>
          </cell>
          <cell r="B83" t="str">
            <v>H565</v>
          </cell>
          <cell r="C83" t="str">
            <v>Worksheet E, Pt B Column 1.01, Line 27.01</v>
          </cell>
          <cell r="D83" t="str">
            <v>No Data</v>
          </cell>
          <cell r="E83" t="str">
            <v>No Data</v>
          </cell>
          <cell r="F83" t="str">
            <v>No Data</v>
          </cell>
          <cell r="G83" t="str">
            <v>No Data</v>
          </cell>
          <cell r="H83" t="str">
            <v>No Data</v>
          </cell>
          <cell r="I83" t="str">
            <v>No Data</v>
          </cell>
          <cell r="J83" t="str">
            <v>No Data</v>
          </cell>
          <cell r="L83" t="str">
            <v>No Data</v>
          </cell>
          <cell r="M83" t="str">
            <v>No Data</v>
          </cell>
          <cell r="N83" t="str">
            <v>No Data</v>
          </cell>
          <cell r="O83" t="str">
            <v>No Data</v>
          </cell>
          <cell r="P83" t="str">
            <v>No Data</v>
          </cell>
          <cell r="Q83" t="str">
            <v>No Data</v>
          </cell>
          <cell r="R83" t="str">
            <v>No Data</v>
          </cell>
        </row>
        <row r="84">
          <cell r="A84" t="str">
            <v>Bad Debts - SUB II</v>
          </cell>
          <cell r="B84" t="str">
            <v>H569</v>
          </cell>
          <cell r="C84" t="str">
            <v>Worksheet E, Pt B Column 1.01, Line 27 Sub I</v>
          </cell>
          <cell r="D84" t="str">
            <v>No Data</v>
          </cell>
          <cell r="E84" t="str">
            <v>No Data</v>
          </cell>
          <cell r="F84" t="str">
            <v>No Data</v>
          </cell>
          <cell r="G84" t="str">
            <v>No Data</v>
          </cell>
          <cell r="H84" t="str">
            <v>No Data</v>
          </cell>
          <cell r="I84" t="str">
            <v>No Data</v>
          </cell>
          <cell r="J84" t="str">
            <v>No Data</v>
          </cell>
          <cell r="L84" t="str">
            <v>No Data</v>
          </cell>
          <cell r="M84" t="str">
            <v>No Data</v>
          </cell>
          <cell r="N84" t="str">
            <v>No Data</v>
          </cell>
          <cell r="O84" t="str">
            <v>No Data</v>
          </cell>
          <cell r="P84" t="str">
            <v>No Data</v>
          </cell>
          <cell r="Q84" t="str">
            <v>No Data</v>
          </cell>
          <cell r="R84" t="str">
            <v>No Data</v>
          </cell>
        </row>
        <row r="85">
          <cell r="A85" t="str">
            <v xml:space="preserve">Reduced Reimbursable Bad Debts </v>
          </cell>
          <cell r="B85" t="str">
            <v>H562</v>
          </cell>
          <cell r="C85" t="str">
            <v>Worksheet E, Pt B Column 1.01, Line 27.01 Sub I</v>
          </cell>
          <cell r="D85" t="str">
            <v>No Data</v>
          </cell>
          <cell r="E85" t="str">
            <v>No Data</v>
          </cell>
          <cell r="F85" t="str">
            <v>No Data</v>
          </cell>
          <cell r="G85" t="str">
            <v>No Data</v>
          </cell>
          <cell r="H85" t="str">
            <v>No Data</v>
          </cell>
          <cell r="I85" t="str">
            <v>No Data</v>
          </cell>
          <cell r="J85" t="str">
            <v>No Data</v>
          </cell>
          <cell r="L85" t="str">
            <v>No Data</v>
          </cell>
          <cell r="M85" t="str">
            <v>No Data</v>
          </cell>
          <cell r="N85" t="str">
            <v>No Data</v>
          </cell>
          <cell r="O85" t="str">
            <v>No Data</v>
          </cell>
          <cell r="P85" t="str">
            <v>No Data</v>
          </cell>
          <cell r="Q85" t="str">
            <v>No Data</v>
          </cell>
          <cell r="R85" t="str">
            <v>No Data</v>
          </cell>
        </row>
        <row r="86">
          <cell r="A86" t="str">
            <v>Reduced Reimbursable Bad Debts - SUB I</v>
          </cell>
          <cell r="B86" t="str">
            <v>H566</v>
          </cell>
          <cell r="C86" t="str">
            <v>Worksheet E, Pt B Column 1.01, Line 27 Sub II</v>
          </cell>
          <cell r="D86" t="str">
            <v>No Data</v>
          </cell>
          <cell r="E86" t="str">
            <v>No Data</v>
          </cell>
          <cell r="F86" t="str">
            <v>No Data</v>
          </cell>
          <cell r="G86" t="str">
            <v>No Data</v>
          </cell>
          <cell r="H86" t="str">
            <v>No Data</v>
          </cell>
          <cell r="I86" t="str">
            <v>No Data</v>
          </cell>
          <cell r="J86" t="str">
            <v>No Data</v>
          </cell>
          <cell r="L86" t="str">
            <v>No Data</v>
          </cell>
          <cell r="M86" t="str">
            <v>No Data</v>
          </cell>
          <cell r="N86" t="str">
            <v>No Data</v>
          </cell>
          <cell r="O86" t="str">
            <v>No Data</v>
          </cell>
          <cell r="P86" t="str">
            <v>No Data</v>
          </cell>
          <cell r="Q86" t="str">
            <v>No Data</v>
          </cell>
          <cell r="R86" t="str">
            <v>No Data</v>
          </cell>
        </row>
        <row r="87">
          <cell r="A87" t="str">
            <v>Reduced Reimbursable Bad Debts - SUB II</v>
          </cell>
          <cell r="B87" t="str">
            <v>H570</v>
          </cell>
          <cell r="C87" t="str">
            <v>Worksheet E, Pt B Column 1.01, Line 27.01 Sub II</v>
          </cell>
          <cell r="D87" t="str">
            <v>No Data</v>
          </cell>
          <cell r="E87" t="str">
            <v>No Data</v>
          </cell>
          <cell r="F87" t="str">
            <v>No Data</v>
          </cell>
          <cell r="G87" t="str">
            <v>No Data</v>
          </cell>
          <cell r="H87" t="str">
            <v>No Data</v>
          </cell>
          <cell r="I87" t="str">
            <v>No Data</v>
          </cell>
          <cell r="J87" t="str">
            <v>No Data</v>
          </cell>
          <cell r="L87" t="str">
            <v>No Data</v>
          </cell>
          <cell r="M87" t="str">
            <v>No Data</v>
          </cell>
          <cell r="N87" t="str">
            <v>No Data</v>
          </cell>
          <cell r="O87" t="str">
            <v>No Data</v>
          </cell>
          <cell r="P87" t="str">
            <v>No Data</v>
          </cell>
          <cell r="Q87" t="str">
            <v>No Data</v>
          </cell>
          <cell r="R87" t="str">
            <v>No Data</v>
          </cell>
        </row>
        <row r="88">
          <cell r="A88" t="str">
            <v>ASC Reimbursement (Lesser Ln 16 or 18)</v>
          </cell>
          <cell r="B88" t="str">
            <v>F1915</v>
          </cell>
          <cell r="C88" t="str">
            <v>Worksheet E, Pt C Column 1+1.01, Line 19</v>
          </cell>
          <cell r="D88" t="str">
            <v>No Data</v>
          </cell>
          <cell r="E88" t="str">
            <v>No Data</v>
          </cell>
          <cell r="F88" t="str">
            <v>No Data</v>
          </cell>
          <cell r="G88" t="str">
            <v>No Data</v>
          </cell>
          <cell r="H88" t="str">
            <v>No Data</v>
          </cell>
          <cell r="I88" t="str">
            <v>No Data</v>
          </cell>
          <cell r="J88" t="str">
            <v>No Data</v>
          </cell>
          <cell r="L88" t="str">
            <v>No Data</v>
          </cell>
          <cell r="M88" t="str">
            <v>No Data</v>
          </cell>
          <cell r="N88" t="str">
            <v>No Data</v>
          </cell>
          <cell r="O88" t="str">
            <v>No Data</v>
          </cell>
          <cell r="P88" t="str">
            <v>No Data</v>
          </cell>
          <cell r="Q88" t="str">
            <v>No Data</v>
          </cell>
          <cell r="R88" t="str">
            <v>No Data</v>
          </cell>
        </row>
        <row r="89">
          <cell r="A89" t="str">
            <v>Lesser of Line 16 or Line 18</v>
          </cell>
          <cell r="B89" t="str">
            <v>F1920</v>
          </cell>
          <cell r="C89" t="str">
            <v>Worksheet E, Pt D Column 1+1.01, Line 19</v>
          </cell>
          <cell r="D89" t="str">
            <v>No Data</v>
          </cell>
          <cell r="E89" t="str">
            <v>No Data</v>
          </cell>
          <cell r="F89" t="str">
            <v>No Data</v>
          </cell>
          <cell r="G89" t="str">
            <v>No Data</v>
          </cell>
          <cell r="H89" t="str">
            <v>No Data</v>
          </cell>
          <cell r="I89" t="str">
            <v>No Data</v>
          </cell>
          <cell r="J89" t="str">
            <v>No Data</v>
          </cell>
          <cell r="L89" t="str">
            <v>No Data</v>
          </cell>
          <cell r="M89" t="str">
            <v>No Data</v>
          </cell>
          <cell r="N89" t="str">
            <v>No Data</v>
          </cell>
          <cell r="O89" t="str">
            <v>No Data</v>
          </cell>
          <cell r="P89" t="str">
            <v>No Data</v>
          </cell>
          <cell r="Q89" t="str">
            <v>No Data</v>
          </cell>
          <cell r="R89" t="str">
            <v>No Data</v>
          </cell>
        </row>
        <row r="90">
          <cell r="A90" t="str">
            <v>Lesser of Line 16 or Line 18</v>
          </cell>
          <cell r="B90" t="str">
            <v>F1925</v>
          </cell>
          <cell r="C90" t="str">
            <v>Worksheet E, Pt E Column 1+1.01, Line 19</v>
          </cell>
          <cell r="D90" t="str">
            <v>No Data</v>
          </cell>
          <cell r="E90" t="str">
            <v>No Data</v>
          </cell>
          <cell r="F90" t="str">
            <v>No Data</v>
          </cell>
          <cell r="G90" t="str">
            <v>No Data</v>
          </cell>
          <cell r="H90" t="str">
            <v>No Data</v>
          </cell>
          <cell r="I90" t="str">
            <v>No Data</v>
          </cell>
          <cell r="J90" t="str">
            <v>No Data</v>
          </cell>
          <cell r="L90" t="str">
            <v>No Data</v>
          </cell>
          <cell r="M90" t="str">
            <v>No Data</v>
          </cell>
          <cell r="N90" t="str">
            <v>No Data</v>
          </cell>
          <cell r="O90" t="str">
            <v>No Data</v>
          </cell>
          <cell r="P90" t="str">
            <v>No Data</v>
          </cell>
          <cell r="Q90" t="str">
            <v>No Data</v>
          </cell>
          <cell r="R90" t="str">
            <v>No Data</v>
          </cell>
        </row>
        <row r="109">
          <cell r="A109" t="str">
            <v>Total Outpatient Cost</v>
          </cell>
          <cell r="B109" t="str">
            <v>OUT_COST</v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L109" t="e">
            <v>#VALUE!</v>
          </cell>
          <cell r="M109" t="e">
            <v>#VALUE!</v>
          </cell>
          <cell r="N109" t="e">
            <v>#VALUE!</v>
          </cell>
          <cell r="O109" t="e">
            <v>#VALUE!</v>
          </cell>
          <cell r="P109" t="e">
            <v>#VALUE!</v>
          </cell>
          <cell r="Q109" t="e">
            <v>#VALUE!</v>
          </cell>
          <cell r="R109" t="e">
            <v>#VALUE!</v>
          </cell>
        </row>
        <row r="111">
          <cell r="A111" t="str">
            <v>Subtotal Costs-Outpatient ASC-Hospital</v>
          </cell>
          <cell r="B111" t="str">
            <v>H51</v>
          </cell>
          <cell r="C111" t="str">
            <v>Worksheet D, Pt V Column 6, Line 104</v>
          </cell>
          <cell r="D111" t="str">
            <v>No Data</v>
          </cell>
          <cell r="E111" t="str">
            <v>No Data</v>
          </cell>
          <cell r="F111" t="str">
            <v>No Data</v>
          </cell>
          <cell r="G111" t="str">
            <v>No Data</v>
          </cell>
          <cell r="H111" t="str">
            <v>No Data</v>
          </cell>
          <cell r="I111" t="str">
            <v>No Data</v>
          </cell>
          <cell r="J111" t="str">
            <v>No Data</v>
          </cell>
          <cell r="L111" t="str">
            <v>No Data</v>
          </cell>
          <cell r="M111" t="str">
            <v>No Data</v>
          </cell>
          <cell r="N111" t="str">
            <v>No Data</v>
          </cell>
          <cell r="O111" t="str">
            <v>No Data</v>
          </cell>
          <cell r="P111" t="str">
            <v>No Data</v>
          </cell>
          <cell r="Q111" t="str">
            <v>No Data</v>
          </cell>
          <cell r="R111" t="str">
            <v>No Data</v>
          </cell>
        </row>
        <row r="112">
          <cell r="A112" t="str">
            <v>Subtotal Costs-Outpatient Radiology-Hospital</v>
          </cell>
          <cell r="B112" t="str">
            <v>H52</v>
          </cell>
          <cell r="C112" t="str">
            <v>Worksheet D, Pt V Column 7, Line 104</v>
          </cell>
          <cell r="D112" t="str">
            <v>No Data</v>
          </cell>
          <cell r="E112" t="str">
            <v>No Data</v>
          </cell>
          <cell r="F112" t="str">
            <v>No Data</v>
          </cell>
          <cell r="G112" t="str">
            <v>No Data</v>
          </cell>
          <cell r="H112" t="str">
            <v>No Data</v>
          </cell>
          <cell r="I112" t="str">
            <v>No Data</v>
          </cell>
          <cell r="J112" t="str">
            <v>No Data</v>
          </cell>
          <cell r="L112" t="str">
            <v>No Data</v>
          </cell>
          <cell r="M112" t="str">
            <v>No Data</v>
          </cell>
          <cell r="N112" t="str">
            <v>No Data</v>
          </cell>
          <cell r="O112" t="str">
            <v>No Data</v>
          </cell>
          <cell r="P112" t="str">
            <v>No Data</v>
          </cell>
          <cell r="Q112" t="str">
            <v>No Data</v>
          </cell>
          <cell r="R112" t="str">
            <v>No Data</v>
          </cell>
        </row>
        <row r="113">
          <cell r="A113" t="str">
            <v>Subtotal Costs-Other OP Diagnostic-Hospital</v>
          </cell>
          <cell r="B113" t="str">
            <v>H53</v>
          </cell>
          <cell r="C113" t="str">
            <v>Worksheet D, Pt V Column 8, Line 104</v>
          </cell>
          <cell r="D113" t="str">
            <v>No Data</v>
          </cell>
          <cell r="E113" t="str">
            <v>No Data</v>
          </cell>
          <cell r="F113" t="str">
            <v>No Data</v>
          </cell>
          <cell r="G113" t="str">
            <v>No Data</v>
          </cell>
          <cell r="H113" t="str">
            <v>No Data</v>
          </cell>
          <cell r="I113" t="str">
            <v>No Data</v>
          </cell>
          <cell r="J113" t="str">
            <v>No Data</v>
          </cell>
          <cell r="L113" t="str">
            <v>No Data</v>
          </cell>
          <cell r="M113" t="str">
            <v>No Data</v>
          </cell>
          <cell r="N113" t="str">
            <v>No Data</v>
          </cell>
          <cell r="O113" t="str">
            <v>No Data</v>
          </cell>
          <cell r="P113" t="str">
            <v>No Data</v>
          </cell>
          <cell r="Q113" t="str">
            <v>No Data</v>
          </cell>
          <cell r="R113" t="str">
            <v>No Data</v>
          </cell>
        </row>
        <row r="114">
          <cell r="A114" t="str">
            <v>Subtotal Costs-All Other Pt B-Hospital</v>
          </cell>
          <cell r="B114" t="str">
            <v>H56</v>
          </cell>
          <cell r="C114" t="str">
            <v>Worksheet D, Pt V Column 9, Line 104</v>
          </cell>
          <cell r="D114" t="str">
            <v>No Data</v>
          </cell>
          <cell r="E114" t="str">
            <v>No Data</v>
          </cell>
          <cell r="F114" t="str">
            <v>No Data</v>
          </cell>
          <cell r="G114" t="str">
            <v>No Data</v>
          </cell>
          <cell r="H114" t="str">
            <v>No Data</v>
          </cell>
          <cell r="I114" t="str">
            <v>No Data</v>
          </cell>
          <cell r="J114" t="str">
            <v>No Data</v>
          </cell>
          <cell r="L114" t="str">
            <v>No Data</v>
          </cell>
          <cell r="M114" t="str">
            <v>No Data</v>
          </cell>
          <cell r="N114" t="str">
            <v>No Data</v>
          </cell>
          <cell r="O114" t="str">
            <v>No Data</v>
          </cell>
          <cell r="P114" t="str">
            <v>No Data</v>
          </cell>
          <cell r="Q114" t="str">
            <v>No Data</v>
          </cell>
          <cell r="R114" t="str">
            <v>No Data</v>
          </cell>
        </row>
        <row r="115">
          <cell r="A115" t="str">
            <v>Subtotal Costs-PPS services</v>
          </cell>
          <cell r="B115" t="str">
            <v>H331</v>
          </cell>
          <cell r="C115" t="str">
            <v>Worksheet D, Pt V Column 9.01, Line 104</v>
          </cell>
          <cell r="D115" t="str">
            <v>No Data</v>
          </cell>
          <cell r="E115" t="str">
            <v>No Data</v>
          </cell>
          <cell r="F115" t="str">
            <v>No Data</v>
          </cell>
          <cell r="G115" t="str">
            <v>No Data</v>
          </cell>
          <cell r="H115" t="str">
            <v>No Data</v>
          </cell>
          <cell r="I115" t="str">
            <v>No Data</v>
          </cell>
          <cell r="J115" t="str">
            <v>No Data</v>
          </cell>
          <cell r="L115" t="str">
            <v>No Data</v>
          </cell>
          <cell r="M115" t="str">
            <v>No Data</v>
          </cell>
          <cell r="N115" t="str">
            <v>No Data</v>
          </cell>
          <cell r="O115" t="str">
            <v>No Data</v>
          </cell>
          <cell r="P115" t="str">
            <v>No Data</v>
          </cell>
          <cell r="Q115" t="str">
            <v>No Data</v>
          </cell>
          <cell r="R115" t="str">
            <v>No Data</v>
          </cell>
        </row>
        <row r="116">
          <cell r="A116" t="str">
            <v>Program Costs: All Other on or after August 1, 2000 - Hospital</v>
          </cell>
          <cell r="B116" t="str">
            <v>H553</v>
          </cell>
          <cell r="C116" t="str">
            <v>Worksheet D, Pt V Column 9.02, Line 104</v>
          </cell>
          <cell r="D116" t="str">
            <v>No Data</v>
          </cell>
          <cell r="E116" t="str">
            <v>No Data</v>
          </cell>
          <cell r="F116" t="str">
            <v>No Data</v>
          </cell>
          <cell r="G116" t="str">
            <v>No Data</v>
          </cell>
          <cell r="H116" t="str">
            <v>No Data</v>
          </cell>
          <cell r="I116" t="str">
            <v>No Data</v>
          </cell>
          <cell r="J116" t="str">
            <v>No Data</v>
          </cell>
          <cell r="L116" t="str">
            <v>No Data</v>
          </cell>
          <cell r="M116" t="str">
            <v>No Data</v>
          </cell>
          <cell r="N116" t="str">
            <v>No Data</v>
          </cell>
          <cell r="O116" t="str">
            <v>No Data</v>
          </cell>
          <cell r="P116" t="str">
            <v>No Data</v>
          </cell>
          <cell r="Q116" t="str">
            <v>No Data</v>
          </cell>
          <cell r="R116" t="str">
            <v>No Data</v>
          </cell>
        </row>
        <row r="117">
          <cell r="A117" t="str">
            <v>Program Costs: All Other on or after August 1, 2000 - Hospital</v>
          </cell>
          <cell r="B117" t="str">
            <v>H556</v>
          </cell>
          <cell r="C117" t="str">
            <v>Worksheet D, Pt V Column 9.03, Line 104</v>
          </cell>
          <cell r="D117" t="str">
            <v>No Data</v>
          </cell>
          <cell r="E117" t="str">
            <v>No Data</v>
          </cell>
          <cell r="F117" t="str">
            <v>No Data</v>
          </cell>
          <cell r="G117" t="str">
            <v>No Data</v>
          </cell>
          <cell r="H117" t="str">
            <v>No Data</v>
          </cell>
          <cell r="I117" t="str">
            <v>No Data</v>
          </cell>
          <cell r="J117" t="str">
            <v>No Data</v>
          </cell>
          <cell r="L117" t="str">
            <v>No Data</v>
          </cell>
          <cell r="M117" t="str">
            <v>No Data</v>
          </cell>
          <cell r="N117" t="str">
            <v>No Data</v>
          </cell>
          <cell r="O117" t="str">
            <v>No Data</v>
          </cell>
          <cell r="P117" t="str">
            <v>No Data</v>
          </cell>
          <cell r="Q117" t="str">
            <v>No Data</v>
          </cell>
          <cell r="R117" t="str">
            <v>No Data</v>
          </cell>
        </row>
        <row r="118">
          <cell r="A118" t="str">
            <v>Program Costs</v>
          </cell>
          <cell r="B118" t="str">
            <v>H183</v>
          </cell>
          <cell r="C118" t="str">
            <v>Worksheet D, Pt VI Column 1 Line 3</v>
          </cell>
          <cell r="D118" t="str">
            <v>No Data</v>
          </cell>
          <cell r="E118" t="str">
            <v>No Data</v>
          </cell>
          <cell r="F118" t="str">
            <v>No Data</v>
          </cell>
          <cell r="G118" t="str">
            <v>No Data</v>
          </cell>
          <cell r="H118" t="str">
            <v>No Data</v>
          </cell>
          <cell r="I118" t="str">
            <v>No Data</v>
          </cell>
          <cell r="J118" t="str">
            <v>No Data</v>
          </cell>
          <cell r="L118" t="str">
            <v>No Data</v>
          </cell>
          <cell r="M118" t="str">
            <v>No Data</v>
          </cell>
          <cell r="N118" t="str">
            <v>No Data</v>
          </cell>
          <cell r="O118" t="str">
            <v>No Data</v>
          </cell>
          <cell r="P118" t="str">
            <v>No Data</v>
          </cell>
          <cell r="Q118" t="str">
            <v>No Data</v>
          </cell>
          <cell r="R118" t="str">
            <v>No Data</v>
          </cell>
        </row>
        <row r="119">
          <cell r="A119" t="str">
            <v>Subtotal Costs-Outpatient ASC-Subprovider I</v>
          </cell>
          <cell r="B119" t="str">
            <v>H57</v>
          </cell>
          <cell r="C119" t="str">
            <v>Worksheet D, Pt V Column 6, Line 104 Sub I</v>
          </cell>
          <cell r="D119" t="str">
            <v>No Data</v>
          </cell>
          <cell r="E119" t="str">
            <v>No Data</v>
          </cell>
          <cell r="F119" t="str">
            <v>No Data</v>
          </cell>
          <cell r="G119" t="str">
            <v>No Data</v>
          </cell>
          <cell r="H119" t="str">
            <v>No Data</v>
          </cell>
          <cell r="I119" t="str">
            <v>No Data</v>
          </cell>
          <cell r="J119" t="str">
            <v>No Data</v>
          </cell>
          <cell r="L119" t="str">
            <v>No Data</v>
          </cell>
          <cell r="M119" t="str">
            <v>No Data</v>
          </cell>
          <cell r="N119" t="str">
            <v>No Data</v>
          </cell>
          <cell r="O119" t="str">
            <v>No Data</v>
          </cell>
          <cell r="P119" t="str">
            <v>No Data</v>
          </cell>
          <cell r="Q119" t="str">
            <v>No Data</v>
          </cell>
          <cell r="R119" t="str">
            <v>No Data</v>
          </cell>
        </row>
        <row r="120">
          <cell r="A120" t="str">
            <v>Subtotal Costs-Outpatient Radiology-Subprovider I</v>
          </cell>
          <cell r="B120" t="str">
            <v>H58</v>
          </cell>
          <cell r="C120" t="str">
            <v>Worksheet D, Pt V Column 7, Line 104 Sub I</v>
          </cell>
          <cell r="D120" t="str">
            <v>No Data</v>
          </cell>
          <cell r="E120" t="str">
            <v>No Data</v>
          </cell>
          <cell r="F120" t="str">
            <v>No Data</v>
          </cell>
          <cell r="G120" t="str">
            <v>No Data</v>
          </cell>
          <cell r="H120" t="str">
            <v>No Data</v>
          </cell>
          <cell r="I120" t="str">
            <v>No Data</v>
          </cell>
          <cell r="J120" t="str">
            <v>No Data</v>
          </cell>
          <cell r="L120" t="str">
            <v>No Data</v>
          </cell>
          <cell r="M120" t="str">
            <v>No Data</v>
          </cell>
          <cell r="N120" t="str">
            <v>No Data</v>
          </cell>
          <cell r="O120" t="str">
            <v>No Data</v>
          </cell>
          <cell r="P120" t="str">
            <v>No Data</v>
          </cell>
          <cell r="Q120" t="str">
            <v>No Data</v>
          </cell>
          <cell r="R120" t="str">
            <v>No Data</v>
          </cell>
        </row>
        <row r="121">
          <cell r="A121" t="str">
            <v>Subtotal Costs-Other OP Diagnostic-Subprovider I</v>
          </cell>
          <cell r="B121" t="str">
            <v>H59</v>
          </cell>
          <cell r="C121" t="str">
            <v>Worksheet D, Pt V Column 8, Line 104 Sub I</v>
          </cell>
          <cell r="D121" t="str">
            <v>No Data</v>
          </cell>
          <cell r="E121" t="str">
            <v>No Data</v>
          </cell>
          <cell r="F121" t="str">
            <v>No Data</v>
          </cell>
          <cell r="G121" t="str">
            <v>No Data</v>
          </cell>
          <cell r="H121" t="str">
            <v>No Data</v>
          </cell>
          <cell r="I121" t="str">
            <v>No Data</v>
          </cell>
          <cell r="J121" t="str">
            <v>No Data</v>
          </cell>
          <cell r="L121" t="str">
            <v>No Data</v>
          </cell>
          <cell r="M121" t="str">
            <v>No Data</v>
          </cell>
          <cell r="N121" t="str">
            <v>No Data</v>
          </cell>
          <cell r="O121" t="str">
            <v>No Data</v>
          </cell>
          <cell r="P121" t="str">
            <v>No Data</v>
          </cell>
          <cell r="Q121" t="str">
            <v>No Data</v>
          </cell>
          <cell r="R121" t="str">
            <v>No Data</v>
          </cell>
        </row>
        <row r="122">
          <cell r="A122" t="str">
            <v>Program Costs: All Other + PPS Services - SUB I</v>
          </cell>
          <cell r="B122" t="str">
            <v>H60</v>
          </cell>
          <cell r="C122" t="str">
            <v>Worksheet D, Pt V Column 9 + 9.01, Line 104 Sub I</v>
          </cell>
          <cell r="D122" t="str">
            <v>No Data</v>
          </cell>
          <cell r="E122" t="str">
            <v>No Data</v>
          </cell>
          <cell r="F122" t="str">
            <v>No Data</v>
          </cell>
          <cell r="G122" t="str">
            <v>No Data</v>
          </cell>
          <cell r="H122" t="str">
            <v>No Data</v>
          </cell>
          <cell r="I122" t="str">
            <v>No Data</v>
          </cell>
          <cell r="J122" t="str">
            <v>No Data</v>
          </cell>
          <cell r="L122" t="str">
            <v>No Data</v>
          </cell>
          <cell r="M122" t="str">
            <v>No Data</v>
          </cell>
          <cell r="N122" t="str">
            <v>No Data</v>
          </cell>
          <cell r="O122" t="str">
            <v>No Data</v>
          </cell>
          <cell r="P122" t="str">
            <v>No Data</v>
          </cell>
          <cell r="Q122" t="str">
            <v>No Data</v>
          </cell>
          <cell r="R122" t="str">
            <v>No Data</v>
          </cell>
        </row>
        <row r="123">
          <cell r="A123" t="str">
            <v>Subtotal Costs-PPS services</v>
          </cell>
          <cell r="B123" t="str">
            <v>H332</v>
          </cell>
          <cell r="C123" t="str">
            <v>Worksheet D, Pt V Column 9.01, Line 104 Sub I</v>
          </cell>
          <cell r="D123" t="str">
            <v>No Data</v>
          </cell>
          <cell r="E123" t="str">
            <v>No Data</v>
          </cell>
          <cell r="F123" t="str">
            <v>No Data</v>
          </cell>
          <cell r="G123" t="str">
            <v>No Data</v>
          </cell>
          <cell r="H123" t="str">
            <v>No Data</v>
          </cell>
          <cell r="I123" t="str">
            <v>No Data</v>
          </cell>
          <cell r="J123" t="str">
            <v>No Data</v>
          </cell>
          <cell r="L123" t="str">
            <v>No Data</v>
          </cell>
          <cell r="M123" t="str">
            <v>No Data</v>
          </cell>
          <cell r="N123" t="str">
            <v>No Data</v>
          </cell>
          <cell r="O123" t="str">
            <v>No Data</v>
          </cell>
          <cell r="P123" t="str">
            <v>No Data</v>
          </cell>
          <cell r="Q123" t="str">
            <v>No Data</v>
          </cell>
          <cell r="R123" t="str">
            <v>No Data</v>
          </cell>
        </row>
        <row r="124">
          <cell r="A124" t="str">
            <v>Program Costs: All Other on or after August 1, 2000 - SUB I</v>
          </cell>
          <cell r="B124" t="str">
            <v>H554</v>
          </cell>
          <cell r="C124" t="str">
            <v>Worksheet D, Pt V Column 9.02, Line 104 Sub I</v>
          </cell>
          <cell r="D124" t="str">
            <v>No Data</v>
          </cell>
          <cell r="E124" t="str">
            <v>No Data</v>
          </cell>
          <cell r="F124" t="str">
            <v>No Data</v>
          </cell>
          <cell r="G124" t="str">
            <v>No Data</v>
          </cell>
          <cell r="H124" t="str">
            <v>No Data</v>
          </cell>
          <cell r="I124" t="str">
            <v>No Data</v>
          </cell>
          <cell r="J124" t="str">
            <v>No Data</v>
          </cell>
          <cell r="L124" t="str">
            <v>No Data</v>
          </cell>
          <cell r="M124" t="str">
            <v>No Data</v>
          </cell>
          <cell r="N124" t="str">
            <v>No Data</v>
          </cell>
          <cell r="O124" t="str">
            <v>No Data</v>
          </cell>
          <cell r="P124" t="str">
            <v>No Data</v>
          </cell>
          <cell r="Q124" t="str">
            <v>No Data</v>
          </cell>
          <cell r="R124" t="str">
            <v>No Data</v>
          </cell>
        </row>
        <row r="125">
          <cell r="A125" t="str">
            <v>Program Costs: All Other on or after August 1, 2000 - SUB I</v>
          </cell>
          <cell r="B125" t="str">
            <v>H557</v>
          </cell>
          <cell r="C125" t="str">
            <v>Worksheet D, Pt V Column 9.03, Line 104 Sub I</v>
          </cell>
          <cell r="D125" t="str">
            <v>No Data</v>
          </cell>
          <cell r="E125" t="str">
            <v>No Data</v>
          </cell>
          <cell r="F125" t="str">
            <v>No Data</v>
          </cell>
          <cell r="G125" t="str">
            <v>No Data</v>
          </cell>
          <cell r="H125" t="str">
            <v>No Data</v>
          </cell>
          <cell r="I125" t="str">
            <v>No Data</v>
          </cell>
          <cell r="J125" t="str">
            <v>No Data</v>
          </cell>
          <cell r="L125" t="str">
            <v>No Data</v>
          </cell>
          <cell r="M125" t="str">
            <v>No Data</v>
          </cell>
          <cell r="N125" t="str">
            <v>No Data</v>
          </cell>
          <cell r="O125" t="str">
            <v>No Data</v>
          </cell>
          <cell r="P125" t="str">
            <v>No Data</v>
          </cell>
          <cell r="Q125" t="str">
            <v>No Data</v>
          </cell>
          <cell r="R125" t="str">
            <v>No Data</v>
          </cell>
        </row>
        <row r="126">
          <cell r="A126" t="str">
            <v>Subtotal Costs-Outpatient ASC-Subprovider II</v>
          </cell>
          <cell r="B126" t="str">
            <v>H61</v>
          </cell>
          <cell r="C126" t="str">
            <v>Worksheet D, Pt V Column 6, Line 104 Sub II</v>
          </cell>
          <cell r="D126" t="str">
            <v>No Data</v>
          </cell>
          <cell r="E126" t="str">
            <v>No Data</v>
          </cell>
          <cell r="F126" t="str">
            <v>No Data</v>
          </cell>
          <cell r="G126" t="str">
            <v>No Data</v>
          </cell>
          <cell r="H126" t="str">
            <v>No Data</v>
          </cell>
          <cell r="I126" t="str">
            <v>No Data</v>
          </cell>
          <cell r="J126" t="str">
            <v>No Data</v>
          </cell>
          <cell r="L126" t="str">
            <v>No Data</v>
          </cell>
          <cell r="M126" t="str">
            <v>No Data</v>
          </cell>
          <cell r="N126" t="str">
            <v>No Data</v>
          </cell>
          <cell r="O126" t="str">
            <v>No Data</v>
          </cell>
          <cell r="P126" t="str">
            <v>No Data</v>
          </cell>
          <cell r="Q126" t="str">
            <v>No Data</v>
          </cell>
          <cell r="R126" t="str">
            <v>No Data</v>
          </cell>
        </row>
        <row r="127">
          <cell r="A127" t="str">
            <v>Subtotal Costs-Outpatient Radiology-Subprovider II</v>
          </cell>
          <cell r="B127" t="str">
            <v>H62</v>
          </cell>
          <cell r="C127" t="str">
            <v>Worksheet D, Pt V Column 7, Line 104 Sub II</v>
          </cell>
          <cell r="D127" t="str">
            <v>No Data</v>
          </cell>
          <cell r="E127" t="str">
            <v>No Data</v>
          </cell>
          <cell r="F127" t="str">
            <v>No Data</v>
          </cell>
          <cell r="G127" t="str">
            <v>No Data</v>
          </cell>
          <cell r="H127" t="str">
            <v>No Data</v>
          </cell>
          <cell r="I127" t="str">
            <v>No Data</v>
          </cell>
          <cell r="J127" t="str">
            <v>No Data</v>
          </cell>
          <cell r="L127" t="str">
            <v>No Data</v>
          </cell>
          <cell r="M127" t="str">
            <v>No Data</v>
          </cell>
          <cell r="N127" t="str">
            <v>No Data</v>
          </cell>
          <cell r="O127" t="str">
            <v>No Data</v>
          </cell>
          <cell r="P127" t="str">
            <v>No Data</v>
          </cell>
          <cell r="Q127" t="str">
            <v>No Data</v>
          </cell>
          <cell r="R127" t="str">
            <v>No Data</v>
          </cell>
        </row>
        <row r="128">
          <cell r="A128" t="str">
            <v>Subtotal Costs-Other OP Diagnostic-Subprovider II</v>
          </cell>
          <cell r="B128" t="str">
            <v>H63</v>
          </cell>
          <cell r="C128" t="str">
            <v>Worksheet D, Pt V Column 8, Line 104 Sub II</v>
          </cell>
          <cell r="D128" t="str">
            <v>No Data</v>
          </cell>
          <cell r="E128" t="str">
            <v>No Data</v>
          </cell>
          <cell r="F128" t="str">
            <v>No Data</v>
          </cell>
          <cell r="G128" t="str">
            <v>No Data</v>
          </cell>
          <cell r="H128" t="str">
            <v>No Data</v>
          </cell>
          <cell r="I128" t="str">
            <v>No Data</v>
          </cell>
          <cell r="J128" t="str">
            <v>No Data</v>
          </cell>
          <cell r="L128" t="str">
            <v>No Data</v>
          </cell>
          <cell r="M128" t="str">
            <v>No Data</v>
          </cell>
          <cell r="N128" t="str">
            <v>No Data</v>
          </cell>
          <cell r="O128" t="str">
            <v>No Data</v>
          </cell>
          <cell r="P128" t="str">
            <v>No Data</v>
          </cell>
          <cell r="Q128" t="str">
            <v>No Data</v>
          </cell>
          <cell r="R128" t="str">
            <v>No Data</v>
          </cell>
        </row>
        <row r="129">
          <cell r="A129" t="str">
            <v>Program Costs: All Other + PPS Services - SUB II</v>
          </cell>
          <cell r="B129" t="str">
            <v>H64</v>
          </cell>
          <cell r="C129" t="str">
            <v>Worksheet D, Pt V Column 9 + 9.01, Line 104 Sub II</v>
          </cell>
          <cell r="D129" t="str">
            <v>No Data</v>
          </cell>
          <cell r="E129" t="str">
            <v>No Data</v>
          </cell>
          <cell r="F129" t="str">
            <v>No Data</v>
          </cell>
          <cell r="G129" t="str">
            <v>No Data</v>
          </cell>
          <cell r="H129" t="str">
            <v>No Data</v>
          </cell>
          <cell r="I129" t="str">
            <v>No Data</v>
          </cell>
          <cell r="J129" t="str">
            <v>No Data</v>
          </cell>
          <cell r="L129" t="str">
            <v>No Data</v>
          </cell>
          <cell r="M129" t="str">
            <v>No Data</v>
          </cell>
          <cell r="N129" t="str">
            <v>No Data</v>
          </cell>
          <cell r="O129" t="str">
            <v>No Data</v>
          </cell>
          <cell r="P129" t="str">
            <v>No Data</v>
          </cell>
          <cell r="Q129" t="str">
            <v>No Data</v>
          </cell>
          <cell r="R129" t="str">
            <v>No Data</v>
          </cell>
        </row>
        <row r="130">
          <cell r="A130" t="str">
            <v>Subtotal Costs-PPS services</v>
          </cell>
          <cell r="B130" t="str">
            <v>H333</v>
          </cell>
          <cell r="C130" t="str">
            <v>Worksheet D, Pt V Column 9.01, Line 104 Sub II</v>
          </cell>
          <cell r="D130" t="str">
            <v>No Data</v>
          </cell>
          <cell r="E130" t="str">
            <v>No Data</v>
          </cell>
          <cell r="F130" t="str">
            <v>No Data</v>
          </cell>
          <cell r="G130" t="str">
            <v>No Data</v>
          </cell>
          <cell r="H130" t="str">
            <v>No Data</v>
          </cell>
          <cell r="I130" t="str">
            <v>No Data</v>
          </cell>
          <cell r="J130" t="str">
            <v>No Data</v>
          </cell>
          <cell r="L130" t="str">
            <v>No Data</v>
          </cell>
          <cell r="M130" t="str">
            <v>No Data</v>
          </cell>
          <cell r="N130" t="str">
            <v>No Data</v>
          </cell>
          <cell r="O130" t="str">
            <v>No Data</v>
          </cell>
          <cell r="P130" t="str">
            <v>No Data</v>
          </cell>
          <cell r="Q130" t="str">
            <v>No Data</v>
          </cell>
          <cell r="R130" t="str">
            <v>No Data</v>
          </cell>
        </row>
        <row r="131">
          <cell r="A131" t="str">
            <v>Program Costs: All Other on or after August 1, 2000 - SUB II</v>
          </cell>
          <cell r="B131" t="str">
            <v>H555</v>
          </cell>
          <cell r="C131" t="str">
            <v>Worksheet D, Pt V Column 9.02, Line 104 Sub II</v>
          </cell>
          <cell r="D131" t="str">
            <v>No Data</v>
          </cell>
          <cell r="E131" t="str">
            <v>No Data</v>
          </cell>
          <cell r="F131" t="str">
            <v>No Data</v>
          </cell>
          <cell r="G131" t="str">
            <v>No Data</v>
          </cell>
          <cell r="H131" t="str">
            <v>No Data</v>
          </cell>
          <cell r="I131" t="str">
            <v>No Data</v>
          </cell>
          <cell r="J131" t="str">
            <v>No Data</v>
          </cell>
          <cell r="L131" t="str">
            <v>No Data</v>
          </cell>
          <cell r="M131" t="str">
            <v>No Data</v>
          </cell>
          <cell r="N131" t="str">
            <v>No Data</v>
          </cell>
          <cell r="O131" t="str">
            <v>No Data</v>
          </cell>
          <cell r="P131" t="str">
            <v>No Data</v>
          </cell>
          <cell r="Q131" t="str">
            <v>No Data</v>
          </cell>
          <cell r="R131" t="str">
            <v>No Data</v>
          </cell>
        </row>
        <row r="132">
          <cell r="A132" t="str">
            <v>Program Costs: All Other on or after August 1, 2000 - SUB II</v>
          </cell>
          <cell r="B132" t="str">
            <v>H558</v>
          </cell>
          <cell r="C132" t="str">
            <v>Worksheet D, Pt V Column 9.03, Line 104 Sub II</v>
          </cell>
          <cell r="D132" t="str">
            <v>No Data</v>
          </cell>
          <cell r="E132" t="str">
            <v>No Data</v>
          </cell>
          <cell r="F132" t="str">
            <v>No Data</v>
          </cell>
          <cell r="G132" t="str">
            <v>No Data</v>
          </cell>
          <cell r="H132" t="str">
            <v>No Data</v>
          </cell>
          <cell r="I132" t="str">
            <v>No Data</v>
          </cell>
          <cell r="J132" t="str">
            <v>No Data</v>
          </cell>
          <cell r="L132" t="str">
            <v>No Data</v>
          </cell>
          <cell r="M132" t="str">
            <v>No Data</v>
          </cell>
          <cell r="N132" t="str">
            <v>No Data</v>
          </cell>
          <cell r="O132" t="str">
            <v>No Data</v>
          </cell>
          <cell r="P132" t="str">
            <v>No Data</v>
          </cell>
          <cell r="Q132" t="str">
            <v>No Data</v>
          </cell>
          <cell r="R132" t="str">
            <v>No Data</v>
          </cell>
        </row>
        <row r="133">
          <cell r="A133" t="str">
            <v>Inpatient Part B Costs - Hospital</v>
          </cell>
          <cell r="B133" t="str">
            <v>H580</v>
          </cell>
          <cell r="C133" t="str">
            <v>Worksheet D, Pt V Column 11, Line 104</v>
          </cell>
          <cell r="D133" t="str">
            <v>No Data</v>
          </cell>
          <cell r="E133" t="str">
            <v>No Data</v>
          </cell>
          <cell r="F133" t="str">
            <v>No Data</v>
          </cell>
          <cell r="G133" t="str">
            <v>No Data</v>
          </cell>
          <cell r="H133" t="str">
            <v>No Data</v>
          </cell>
          <cell r="I133" t="str">
            <v>No Data</v>
          </cell>
          <cell r="J133" t="str">
            <v>No Data</v>
          </cell>
          <cell r="L133" t="str">
            <v>No Data</v>
          </cell>
          <cell r="M133" t="str">
            <v>No Data</v>
          </cell>
          <cell r="N133" t="str">
            <v>No Data</v>
          </cell>
          <cell r="O133" t="str">
            <v>No Data</v>
          </cell>
          <cell r="P133" t="str">
            <v>No Data</v>
          </cell>
          <cell r="Q133" t="str">
            <v>No Data</v>
          </cell>
          <cell r="R133" t="str">
            <v>No Data</v>
          </cell>
        </row>
        <row r="134">
          <cell r="A134" t="str">
            <v>Total Cost-Wksht B Pt I Col. 27</v>
          </cell>
          <cell r="B134" t="str">
            <v>H33</v>
          </cell>
          <cell r="C134" t="str">
            <v>Worksheet C, Part II Column 1, Line 103</v>
          </cell>
          <cell r="D134" t="str">
            <v>No Data</v>
          </cell>
          <cell r="E134" t="str">
            <v>No Data</v>
          </cell>
          <cell r="F134" t="str">
            <v>No Data</v>
          </cell>
          <cell r="G134" t="str">
            <v>No Data</v>
          </cell>
          <cell r="H134" t="str">
            <v>No Data</v>
          </cell>
          <cell r="I134" t="str">
            <v>No Data</v>
          </cell>
          <cell r="J134" t="str">
            <v>No Data</v>
          </cell>
          <cell r="L134" t="str">
            <v>No Data</v>
          </cell>
          <cell r="M134" t="str">
            <v>No Data</v>
          </cell>
          <cell r="N134" t="str">
            <v>No Data</v>
          </cell>
          <cell r="O134" t="str">
            <v>No Data</v>
          </cell>
          <cell r="P134" t="str">
            <v>No Data</v>
          </cell>
          <cell r="Q134" t="str">
            <v>No Data</v>
          </cell>
          <cell r="R134" t="str">
            <v>No Data</v>
          </cell>
        </row>
        <row r="135">
          <cell r="A135" t="str">
            <v>Total Cost Net of Capital &amp; Operating Reduction</v>
          </cell>
          <cell r="B135" t="str">
            <v>H36</v>
          </cell>
          <cell r="C135" t="str">
            <v>Worksheet C, Part II Column 6, Line 103</v>
          </cell>
          <cell r="D135" t="str">
            <v>No Data</v>
          </cell>
          <cell r="E135" t="str">
            <v>No Data</v>
          </cell>
          <cell r="F135" t="str">
            <v>No Data</v>
          </cell>
          <cell r="G135" t="str">
            <v>No Data</v>
          </cell>
          <cell r="H135" t="str">
            <v>No Data</v>
          </cell>
          <cell r="I135" t="str">
            <v>No Data</v>
          </cell>
          <cell r="J135" t="str">
            <v>No Data</v>
          </cell>
          <cell r="L135" t="str">
            <v>No Data</v>
          </cell>
          <cell r="M135" t="str">
            <v>No Data</v>
          </cell>
          <cell r="N135" t="str">
            <v>No Data</v>
          </cell>
          <cell r="O135" t="str">
            <v>No Data</v>
          </cell>
          <cell r="P135" t="str">
            <v>No Data</v>
          </cell>
          <cell r="Q135" t="str">
            <v>No Data</v>
          </cell>
          <cell r="R135" t="str">
            <v>No Data</v>
          </cell>
        </row>
        <row r="137">
          <cell r="A137" t="str">
            <v>Cost Reduction Factor</v>
          </cell>
          <cell r="B137" t="str">
            <v>Cost _Red_Factor</v>
          </cell>
          <cell r="C137" t="str">
            <v>(H33/H36)-1</v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L137" t="e">
            <v>#VALUE!</v>
          </cell>
          <cell r="M137" t="e">
            <v>#VALUE!</v>
          </cell>
          <cell r="N137" t="e">
            <v>#VALUE!</v>
          </cell>
          <cell r="O137" t="e">
            <v>#VALUE!</v>
          </cell>
          <cell r="P137" t="e">
            <v>#VALUE!</v>
          </cell>
          <cell r="Q137" t="e">
            <v>#VALUE!</v>
          </cell>
          <cell r="R137" t="e">
            <v>#VALUE!</v>
          </cell>
        </row>
        <row r="138">
          <cell r="A138" t="str">
            <v>Cost Add Back Amount</v>
          </cell>
          <cell r="B138" t="str">
            <v>Cost_Add_Back</v>
          </cell>
          <cell r="C138" t="str">
            <v>([H51]+[H52]+[H53]+[H56]+[H183]+[H57]+[H58]+[H59]+[H60]+[H61]+   [H62]+[H63]+[H64]+[H331]+[H332]+[H333])*(Cost_Red_Factor)</v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L138" t="e">
            <v>#VALUE!</v>
          </cell>
          <cell r="M138" t="e">
            <v>#VALUE!</v>
          </cell>
          <cell r="N138" t="e">
            <v>#VALUE!</v>
          </cell>
          <cell r="O138" t="e">
            <v>#VALUE!</v>
          </cell>
          <cell r="P138" t="e">
            <v>#VALUE!</v>
          </cell>
          <cell r="Q138" t="e">
            <v>#VALUE!</v>
          </cell>
          <cell r="R138" t="e">
            <v>#VALUE!</v>
          </cell>
        </row>
        <row r="148">
          <cell r="A148" t="str">
            <v>Outpatient Gain/Loss</v>
          </cell>
          <cell r="B148" t="str">
            <v>OUT_GL</v>
          </cell>
          <cell r="C148" t="str">
            <v>[OUT_REV]-[OUT_COST]</v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L148" t="e">
            <v>#VALUE!</v>
          </cell>
          <cell r="M148" t="e">
            <v>#VALUE!</v>
          </cell>
          <cell r="N148" t="e">
            <v>#VALUE!</v>
          </cell>
          <cell r="O148" t="e">
            <v>#VALUE!</v>
          </cell>
          <cell r="P148" t="e">
            <v>#VALUE!</v>
          </cell>
          <cell r="Q148" t="e">
            <v>#VALUE!</v>
          </cell>
          <cell r="R148" t="e">
            <v>#VALUE!</v>
          </cell>
        </row>
        <row r="153">
          <cell r="A153" t="str">
            <v>Direct Graduate Medical Education Revenue</v>
          </cell>
          <cell r="B153" t="str">
            <v>GME_REV</v>
          </cell>
          <cell r="C153" t="str">
            <v>[A_GME_wo_MC] + [B_GME_wo_MC]</v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L153" t="e">
            <v>#VALUE!</v>
          </cell>
          <cell r="M153" t="e">
            <v>#VALUE!</v>
          </cell>
          <cell r="N153" t="e">
            <v>#VALUE!</v>
          </cell>
          <cell r="O153" t="e">
            <v>#VALUE!</v>
          </cell>
          <cell r="P153" t="e">
            <v>#VALUE!</v>
          </cell>
          <cell r="Q153" t="e">
            <v>#VALUE!</v>
          </cell>
          <cell r="R153" t="e">
            <v>#VALUE!</v>
          </cell>
        </row>
        <row r="155">
          <cell r="A155" t="str">
            <v>Pt A Medicare GME Payment-Title XVIII Only</v>
          </cell>
          <cell r="B155" t="str">
            <v>H136</v>
          </cell>
          <cell r="C155" t="str">
            <v>Worksheet E-3, Pt IV Column 1, Line 24</v>
          </cell>
          <cell r="D155" t="str">
            <v>No Data</v>
          </cell>
          <cell r="E155" t="str">
            <v>No Data</v>
          </cell>
          <cell r="F155" t="str">
            <v>No Data</v>
          </cell>
          <cell r="G155" t="str">
            <v>No Data</v>
          </cell>
          <cell r="H155" t="str">
            <v>No Data</v>
          </cell>
          <cell r="I155" t="str">
            <v>No Data</v>
          </cell>
          <cell r="J155" t="str">
            <v>No Data</v>
          </cell>
          <cell r="L155" t="str">
            <v>No Data</v>
          </cell>
          <cell r="M155" t="str">
            <v>No Data</v>
          </cell>
          <cell r="N155" t="str">
            <v>No Data</v>
          </cell>
          <cell r="O155" t="str">
            <v>No Data</v>
          </cell>
          <cell r="P155" t="str">
            <v>No Data</v>
          </cell>
          <cell r="Q155" t="str">
            <v>No Data</v>
          </cell>
          <cell r="R155" t="str">
            <v>No Data</v>
          </cell>
        </row>
        <row r="156">
          <cell r="A156" t="str">
            <v>Pt B Medicare GME Payment-Title XVIII Only</v>
          </cell>
          <cell r="B156" t="str">
            <v>H137</v>
          </cell>
          <cell r="C156" t="str">
            <v>Worksheet E-3, Pt IV Column 1, Line 25</v>
          </cell>
          <cell r="D156" t="str">
            <v>No Data</v>
          </cell>
          <cell r="E156" t="str">
            <v>No Data</v>
          </cell>
          <cell r="F156" t="str">
            <v>No Data</v>
          </cell>
          <cell r="G156" t="str">
            <v>No Data</v>
          </cell>
          <cell r="H156" t="str">
            <v>No Data</v>
          </cell>
          <cell r="I156" t="str">
            <v>No Data</v>
          </cell>
          <cell r="J156" t="str">
            <v>No Data</v>
          </cell>
          <cell r="L156" t="str">
            <v>No Data</v>
          </cell>
          <cell r="M156" t="str">
            <v>No Data</v>
          </cell>
          <cell r="N156" t="str">
            <v>No Data</v>
          </cell>
          <cell r="O156" t="str">
            <v>No Data</v>
          </cell>
          <cell r="P156" t="str">
            <v>No Data</v>
          </cell>
          <cell r="Q156" t="str">
            <v>No Data</v>
          </cell>
          <cell r="R156" t="str">
            <v>No Data</v>
          </cell>
        </row>
        <row r="157">
          <cell r="A157" t="str">
            <v>Total Medicare GME Payment w/out Managed Care-Title XVIII Only</v>
          </cell>
          <cell r="B157" t="str">
            <v>H581</v>
          </cell>
          <cell r="C157" t="str">
            <v>Worksheet E-3, Pt IV Column 1, Line 6.01</v>
          </cell>
          <cell r="D157" t="str">
            <v>No Data</v>
          </cell>
          <cell r="E157" t="str">
            <v>No Data</v>
          </cell>
          <cell r="F157" t="str">
            <v>No Data</v>
          </cell>
          <cell r="G157" t="str">
            <v>No Data</v>
          </cell>
          <cell r="H157" t="str">
            <v>No Data</v>
          </cell>
          <cell r="I157" t="str">
            <v>No Data</v>
          </cell>
          <cell r="J157" t="str">
            <v>No Data</v>
          </cell>
          <cell r="L157" t="str">
            <v>No Data</v>
          </cell>
          <cell r="M157" t="str">
            <v>No Data</v>
          </cell>
          <cell r="N157" t="str">
            <v>No Data</v>
          </cell>
          <cell r="O157" t="str">
            <v>No Data</v>
          </cell>
          <cell r="P157" t="str">
            <v>No Data</v>
          </cell>
          <cell r="Q157" t="str">
            <v>No Data</v>
          </cell>
          <cell r="R157" t="str">
            <v>No Data</v>
          </cell>
        </row>
        <row r="158">
          <cell r="A158" t="str">
            <v>Pt A Medicare GME Payment w/out Managed Care-Title XVIII Only</v>
          </cell>
          <cell r="B158" t="str">
            <v>A_GME_wo_MC</v>
          </cell>
          <cell r="C158" t="str">
            <v>( [H581] / ([H136] + [H137] ) ) * [H136]</v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L158" t="e">
            <v>#VALUE!</v>
          </cell>
          <cell r="M158" t="e">
            <v>#VALUE!</v>
          </cell>
          <cell r="N158" t="e">
            <v>#VALUE!</v>
          </cell>
          <cell r="O158" t="e">
            <v>#VALUE!</v>
          </cell>
          <cell r="P158" t="e">
            <v>#VALUE!</v>
          </cell>
          <cell r="Q158" t="e">
            <v>#VALUE!</v>
          </cell>
          <cell r="R158" t="e">
            <v>#VALUE!</v>
          </cell>
        </row>
        <row r="159">
          <cell r="A159" t="str">
            <v>Pt B Medicare GME Payment w/out Managed Care-Title XVIII Only</v>
          </cell>
          <cell r="B159" t="str">
            <v>B_GME_wo_MC</v>
          </cell>
          <cell r="C159" t="str">
            <v>( [H581] / ([H136] + [H137] ) ) * [H137]</v>
          </cell>
          <cell r="D159" t="str">
            <v/>
          </cell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L159" t="e">
            <v>#VALUE!</v>
          </cell>
          <cell r="M159" t="e">
            <v>#VALUE!</v>
          </cell>
          <cell r="N159" t="e">
            <v>#VALUE!</v>
          </cell>
          <cell r="O159" t="e">
            <v>#VALUE!</v>
          </cell>
          <cell r="P159" t="e">
            <v>#VALUE!</v>
          </cell>
          <cell r="Q159" t="e">
            <v>#VALUE!</v>
          </cell>
          <cell r="R159" t="e">
            <v>#VALUE!</v>
          </cell>
        </row>
        <row r="161">
          <cell r="A161" t="str">
            <v>Direct Graduate Medical Education Cost</v>
          </cell>
          <cell r="B161" t="str">
            <v>GME_COST</v>
          </cell>
          <cell r="C161" t="str">
            <v>FORMULA_A + FORMULA_B + FORMULA_C</v>
          </cell>
          <cell r="D161" t="str">
            <v/>
          </cell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L161" t="e">
            <v>#VALUE!</v>
          </cell>
          <cell r="M161" t="e">
            <v>#VALUE!</v>
          </cell>
          <cell r="N161" t="e">
            <v>#VALUE!</v>
          </cell>
          <cell r="O161" t="e">
            <v>#VALUE!</v>
          </cell>
          <cell r="P161" t="e">
            <v>#VALUE!</v>
          </cell>
          <cell r="Q161" t="e">
            <v>#VALUE!</v>
          </cell>
          <cell r="R161" t="e">
            <v>#VALUE!</v>
          </cell>
        </row>
        <row r="163">
          <cell r="A163" t="str">
            <v xml:space="preserve">Medicare Inpatient Routine DGME Costs </v>
          </cell>
          <cell r="B163" t="str">
            <v>FORMULA_A</v>
          </cell>
          <cell r="C163" t="str">
            <v>[H133]*[EY11a]</v>
          </cell>
          <cell r="D163" t="str">
            <v/>
          </cell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L163" t="e">
            <v>#VALUE!</v>
          </cell>
          <cell r="M163" t="e">
            <v>#VALUE!</v>
          </cell>
          <cell r="N163" t="e">
            <v>#VALUE!</v>
          </cell>
          <cell r="O163" t="e">
            <v>#VALUE!</v>
          </cell>
          <cell r="P163" t="e">
            <v>#VALUE!</v>
          </cell>
          <cell r="Q163" t="e">
            <v>#VALUE!</v>
          </cell>
          <cell r="R163" t="e">
            <v>#VALUE!</v>
          </cell>
        </row>
        <row r="164">
          <cell r="A164" t="str">
            <v xml:space="preserve">Medicare Inpatient Ancillary DGME Costs </v>
          </cell>
          <cell r="B164" t="str">
            <v>FORMULA_B</v>
          </cell>
          <cell r="C164" t="str">
            <v>[EY11]*([EY27]/[EY18])</v>
          </cell>
          <cell r="D164" t="str">
            <v/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L164" t="e">
            <v>#VALUE!</v>
          </cell>
          <cell r="M164" t="e">
            <v>#VALUE!</v>
          </cell>
          <cell r="N164" t="e">
            <v>#VALUE!</v>
          </cell>
          <cell r="O164" t="e">
            <v>#VALUE!</v>
          </cell>
          <cell r="P164" t="e">
            <v>#VALUE!</v>
          </cell>
          <cell r="Q164" t="e">
            <v>#VALUE!</v>
          </cell>
          <cell r="R164" t="e">
            <v>#VALUE!</v>
          </cell>
        </row>
        <row r="165">
          <cell r="A165" t="str">
            <v xml:space="preserve">Medicare Outpatient Ancillary DGME Costs </v>
          </cell>
          <cell r="B165" t="str">
            <v>FORMULA_C</v>
          </cell>
          <cell r="C165" t="str">
            <v>([EY11]*([EY29]/[EY18])</v>
          </cell>
          <cell r="D165" t="str">
            <v/>
          </cell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L165" t="e">
            <v>#VALUE!</v>
          </cell>
          <cell r="M165" t="e">
            <v>#VALUE!</v>
          </cell>
          <cell r="N165" t="e">
            <v>#VALUE!</v>
          </cell>
          <cell r="O165" t="e">
            <v>#VALUE!</v>
          </cell>
          <cell r="P165" t="e">
            <v>#VALUE!</v>
          </cell>
          <cell r="Q165" t="e">
            <v>#VALUE!</v>
          </cell>
          <cell r="R165" t="e">
            <v>#VALUE!</v>
          </cell>
        </row>
        <row r="167">
          <cell r="A167" t="str">
            <v>Ratio Of Pgm IP Dys To Total IP Dys</v>
          </cell>
          <cell r="B167" t="str">
            <v>H133</v>
          </cell>
          <cell r="C167" t="str">
            <v>Worksheet E-3, Pt IV Column 1, Line 6</v>
          </cell>
          <cell r="D167" t="str">
            <v>No Data</v>
          </cell>
          <cell r="E167" t="str">
            <v>No Data</v>
          </cell>
          <cell r="F167" t="str">
            <v>No Data</v>
          </cell>
          <cell r="G167" t="str">
            <v>No Data</v>
          </cell>
          <cell r="H167" t="str">
            <v>No Data</v>
          </cell>
          <cell r="I167" t="str">
            <v>No Data</v>
          </cell>
          <cell r="J167" t="str">
            <v>No Data</v>
          </cell>
          <cell r="L167" t="str">
            <v>No Data</v>
          </cell>
          <cell r="M167" t="str">
            <v>No Data</v>
          </cell>
          <cell r="N167" t="str">
            <v>No Data</v>
          </cell>
          <cell r="O167" t="str">
            <v>No Data</v>
          </cell>
          <cell r="P167" t="str">
            <v>No Data</v>
          </cell>
          <cell r="Q167" t="str">
            <v>No Data</v>
          </cell>
          <cell r="R167" t="str">
            <v>No Data</v>
          </cell>
        </row>
        <row r="168">
          <cell r="A168" t="str">
            <v>Total IP Routine GME Costs</v>
          </cell>
          <cell r="B168" t="str">
            <v>EY11A</v>
          </cell>
          <cell r="C168" t="str">
            <v>Worksheet B, Part I Columns 22+23, Lines 25-36</v>
          </cell>
          <cell r="D168" t="str">
            <v>No Data</v>
          </cell>
          <cell r="E168" t="str">
            <v>No Data</v>
          </cell>
          <cell r="F168" t="str">
            <v>No Data</v>
          </cell>
          <cell r="G168" t="str">
            <v>No Data</v>
          </cell>
          <cell r="H168" t="str">
            <v>No Data</v>
          </cell>
          <cell r="I168" t="str">
            <v>No Data</v>
          </cell>
          <cell r="J168" t="str">
            <v>No Data</v>
          </cell>
          <cell r="L168" t="str">
            <v>No Data</v>
          </cell>
          <cell r="M168" t="str">
            <v>No Data</v>
          </cell>
          <cell r="N168" t="str">
            <v>No Data</v>
          </cell>
          <cell r="O168" t="str">
            <v>No Data</v>
          </cell>
          <cell r="P168" t="str">
            <v>No Data</v>
          </cell>
          <cell r="Q168" t="str">
            <v>No Data</v>
          </cell>
          <cell r="R168" t="str">
            <v>No Data</v>
          </cell>
        </row>
        <row r="169">
          <cell r="A169" t="str">
            <v>Total Ancillary GME Costs</v>
          </cell>
          <cell r="B169" t="str">
            <v>EY11</v>
          </cell>
          <cell r="C169" t="str">
            <v>Worksheet B, Part I Columns 22+23, Lines 37-94</v>
          </cell>
          <cell r="D169" t="str">
            <v>No Data</v>
          </cell>
          <cell r="E169" t="str">
            <v>No Data</v>
          </cell>
          <cell r="F169" t="str">
            <v>No Data</v>
          </cell>
          <cell r="G169" t="str">
            <v>No Data</v>
          </cell>
          <cell r="H169" t="str">
            <v>No Data</v>
          </cell>
          <cell r="I169" t="str">
            <v>No Data</v>
          </cell>
          <cell r="J169" t="str">
            <v>No Data</v>
          </cell>
          <cell r="L169" t="str">
            <v>No Data</v>
          </cell>
          <cell r="M169" t="str">
            <v>No Data</v>
          </cell>
          <cell r="N169" t="str">
            <v>No Data</v>
          </cell>
          <cell r="O169" t="str">
            <v>No Data</v>
          </cell>
          <cell r="P169" t="str">
            <v>No Data</v>
          </cell>
          <cell r="Q169" t="str">
            <v>No Data</v>
          </cell>
          <cell r="R169" t="str">
            <v>No Data</v>
          </cell>
        </row>
        <row r="170">
          <cell r="A170" t="str">
            <v>Total Medicare Pt A Ancillary Charges (Facility)</v>
          </cell>
          <cell r="B170" t="str">
            <v>EY27</v>
          </cell>
          <cell r="C170" t="str">
            <v>Worksheet D-4 Column 2, Lines 37-94</v>
          </cell>
          <cell r="D170" t="str">
            <v>No Data</v>
          </cell>
          <cell r="E170" t="str">
            <v>No Data</v>
          </cell>
          <cell r="F170" t="str">
            <v>No Data</v>
          </cell>
          <cell r="G170" t="str">
            <v>No Data</v>
          </cell>
          <cell r="H170" t="str">
            <v>No Data</v>
          </cell>
          <cell r="I170" t="str">
            <v>No Data</v>
          </cell>
          <cell r="J170" t="str">
            <v>No Data</v>
          </cell>
          <cell r="L170" t="str">
            <v>No Data</v>
          </cell>
          <cell r="M170" t="str">
            <v>No Data</v>
          </cell>
          <cell r="N170" t="str">
            <v>No Data</v>
          </cell>
          <cell r="O170" t="str">
            <v>No Data</v>
          </cell>
          <cell r="P170" t="str">
            <v>No Data</v>
          </cell>
          <cell r="Q170" t="str">
            <v>No Data</v>
          </cell>
          <cell r="R170" t="str">
            <v>No Data</v>
          </cell>
        </row>
        <row r="171">
          <cell r="A171" t="str">
            <v>Total Medicare OP Charges (Facility)</v>
          </cell>
          <cell r="B171" t="str">
            <v>EY29</v>
          </cell>
          <cell r="C171" t="str">
            <v>Worksheet D, Pt V Columns 2-5.04, Line 101</v>
          </cell>
          <cell r="D171" t="str">
            <v>No Data</v>
          </cell>
          <cell r="E171" t="str">
            <v>No Data</v>
          </cell>
          <cell r="F171" t="str">
            <v>No Data</v>
          </cell>
          <cell r="G171" t="str">
            <v>No Data</v>
          </cell>
          <cell r="H171" t="str">
            <v>No Data</v>
          </cell>
          <cell r="I171" t="str">
            <v>No Data</v>
          </cell>
          <cell r="J171" t="str">
            <v>No Data</v>
          </cell>
          <cell r="L171" t="str">
            <v>No Data</v>
          </cell>
          <cell r="M171" t="str">
            <v>No Data</v>
          </cell>
          <cell r="N171" t="str">
            <v>No Data</v>
          </cell>
          <cell r="O171" t="str">
            <v>No Data</v>
          </cell>
          <cell r="P171" t="str">
            <v>No Data</v>
          </cell>
          <cell r="Q171" t="str">
            <v>No Data</v>
          </cell>
          <cell r="R171" t="str">
            <v>No Data</v>
          </cell>
        </row>
        <row r="172">
          <cell r="A172" t="str">
            <v>Total Ancillary Charges</v>
          </cell>
          <cell r="B172" t="str">
            <v>EY18</v>
          </cell>
          <cell r="C172" t="str">
            <v>Worksheet C, Part I Columns 6+7, Lines 37-94</v>
          </cell>
          <cell r="D172" t="str">
            <v>No Data</v>
          </cell>
          <cell r="E172" t="str">
            <v>No Data</v>
          </cell>
          <cell r="F172" t="str">
            <v>No Data</v>
          </cell>
          <cell r="G172" t="str">
            <v>No Data</v>
          </cell>
          <cell r="H172" t="str">
            <v>No Data</v>
          </cell>
          <cell r="I172" t="str">
            <v>No Data</v>
          </cell>
          <cell r="J172" t="str">
            <v>No Data</v>
          </cell>
          <cell r="L172" t="str">
            <v>No Data</v>
          </cell>
          <cell r="M172" t="str">
            <v>No Data</v>
          </cell>
          <cell r="N172" t="str">
            <v>No Data</v>
          </cell>
          <cell r="O172" t="str">
            <v>No Data</v>
          </cell>
          <cell r="P172" t="str">
            <v>No Data</v>
          </cell>
          <cell r="Q172" t="str">
            <v>No Data</v>
          </cell>
          <cell r="R172" t="str">
            <v>No Data</v>
          </cell>
        </row>
        <row r="174">
          <cell r="A174" t="str">
            <v>GME cost associated with Managed Care patients</v>
          </cell>
          <cell r="B174" t="str">
            <v>FORMULA_D</v>
          </cell>
          <cell r="C174" t="str">
            <v>((([H134]+[H135])/[H187])*[EY11A])</v>
          </cell>
          <cell r="D174" t="str">
            <v/>
          </cell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L174" t="e">
            <v>#VALUE!</v>
          </cell>
          <cell r="M174" t="e">
            <v>#VALUE!</v>
          </cell>
          <cell r="N174" t="e">
            <v>#VALUE!</v>
          </cell>
          <cell r="O174" t="e">
            <v>#VALUE!</v>
          </cell>
          <cell r="P174" t="e">
            <v>#VALUE!</v>
          </cell>
          <cell r="Q174" t="e">
            <v>#VALUE!</v>
          </cell>
          <cell r="R174" t="e">
            <v>#VALUE!</v>
          </cell>
        </row>
        <row r="175">
          <cell r="A175" t="str">
            <v>Pgm Managed Care Dys Occurring On Or After 1/1 Of This CR Period</v>
          </cell>
          <cell r="B175" t="str">
            <v>H134</v>
          </cell>
          <cell r="C175" t="str">
            <v>Worksheet E-3, Pt IV Column 1, Line 6.02</v>
          </cell>
          <cell r="D175" t="str">
            <v>No Data</v>
          </cell>
          <cell r="E175" t="str">
            <v>No Data</v>
          </cell>
          <cell r="F175" t="str">
            <v>No Data</v>
          </cell>
          <cell r="G175" t="str">
            <v>No Data</v>
          </cell>
          <cell r="H175" t="str">
            <v>No Data</v>
          </cell>
          <cell r="I175" t="str">
            <v>No Data</v>
          </cell>
          <cell r="J175" t="str">
            <v>No Data</v>
          </cell>
          <cell r="L175" t="str">
            <v>No Data</v>
          </cell>
          <cell r="M175" t="str">
            <v>No Data</v>
          </cell>
          <cell r="N175" t="str">
            <v>No Data</v>
          </cell>
          <cell r="O175" t="str">
            <v>No Data</v>
          </cell>
          <cell r="P175" t="str">
            <v>No Data</v>
          </cell>
          <cell r="Q175" t="str">
            <v>No Data</v>
          </cell>
          <cell r="R175" t="str">
            <v>No Data</v>
          </cell>
        </row>
        <row r="176">
          <cell r="A176" t="str">
            <v>Pgm Managed Care Dys Occurring Before 1/1 Of This CR Yr.</v>
          </cell>
          <cell r="B176" t="str">
            <v>H135</v>
          </cell>
          <cell r="C176" t="str">
            <v>Worksheet E-3, Pt IV Column 1, Line 6.06</v>
          </cell>
          <cell r="D176" t="str">
            <v>No Data</v>
          </cell>
          <cell r="E176" t="str">
            <v>No Data</v>
          </cell>
          <cell r="F176" t="str">
            <v>No Data</v>
          </cell>
          <cell r="G176" t="str">
            <v>No Data</v>
          </cell>
          <cell r="H176" t="str">
            <v>No Data</v>
          </cell>
          <cell r="I176" t="str">
            <v>No Data</v>
          </cell>
          <cell r="J176" t="str">
            <v>No Data</v>
          </cell>
          <cell r="L176" t="str">
            <v>No Data</v>
          </cell>
          <cell r="M176" t="str">
            <v>No Data</v>
          </cell>
          <cell r="N176" t="str">
            <v>No Data</v>
          </cell>
          <cell r="O176" t="str">
            <v>No Data</v>
          </cell>
          <cell r="P176" t="str">
            <v>No Data</v>
          </cell>
          <cell r="Q176" t="str">
            <v>No Data</v>
          </cell>
          <cell r="R176" t="str">
            <v>No Data</v>
          </cell>
        </row>
        <row r="177">
          <cell r="A177" t="str">
            <v>Total Inpatient Days</v>
          </cell>
          <cell r="B177" t="str">
            <v>H187</v>
          </cell>
          <cell r="C177" t="str">
            <v>Worksheet E-3, Pt IV Column 1, Line 5</v>
          </cell>
          <cell r="D177" t="str">
            <v>No Data</v>
          </cell>
          <cell r="E177" t="str">
            <v>No Data</v>
          </cell>
          <cell r="F177" t="str">
            <v>No Data</v>
          </cell>
          <cell r="G177" t="str">
            <v>No Data</v>
          </cell>
          <cell r="H177" t="str">
            <v>No Data</v>
          </cell>
          <cell r="I177" t="str">
            <v>No Data</v>
          </cell>
          <cell r="J177" t="str">
            <v>No Data</v>
          </cell>
          <cell r="L177" t="str">
            <v>No Data</v>
          </cell>
          <cell r="M177" t="str">
            <v>No Data</v>
          </cell>
          <cell r="N177" t="str">
            <v>No Data</v>
          </cell>
          <cell r="O177" t="str">
            <v>No Data</v>
          </cell>
          <cell r="P177" t="str">
            <v>No Data</v>
          </cell>
          <cell r="Q177" t="str">
            <v>No Data</v>
          </cell>
          <cell r="R177" t="str">
            <v>No Data</v>
          </cell>
        </row>
        <row r="179">
          <cell r="A179" t="str">
            <v>Direct Graduate Medical Education Gain/Loss</v>
          </cell>
          <cell r="B179" t="str">
            <v>GME_GL</v>
          </cell>
          <cell r="C179" t="str">
            <v>[GME_REV]-[GME_COST]</v>
          </cell>
          <cell r="D179" t="str">
            <v/>
          </cell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L179" t="e">
            <v>#VALUE!</v>
          </cell>
          <cell r="M179" t="e">
            <v>#VALUE!</v>
          </cell>
          <cell r="N179" t="e">
            <v>#VALUE!</v>
          </cell>
          <cell r="O179" t="e">
            <v>#VALUE!</v>
          </cell>
          <cell r="P179" t="e">
            <v>#VALUE!</v>
          </cell>
          <cell r="Q179" t="e">
            <v>#VALUE!</v>
          </cell>
          <cell r="R179" t="e">
            <v>#VALUE!</v>
          </cell>
        </row>
        <row r="181">
          <cell r="A181" t="str">
            <v>Direct Graduate Medical Education Medicare Margin</v>
          </cell>
          <cell r="B181" t="str">
            <v>GME_MGN</v>
          </cell>
          <cell r="C181" t="str">
            <v>[GME_GL]/[GME_REV]</v>
          </cell>
          <cell r="D181" t="str">
            <v/>
          </cell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L181" t="e">
            <v>#VALUE!</v>
          </cell>
          <cell r="M181" t="e">
            <v>#VALUE!</v>
          </cell>
          <cell r="N181" t="e">
            <v>#VALUE!</v>
          </cell>
          <cell r="O181" t="e">
            <v>#VALUE!</v>
          </cell>
          <cell r="P181" t="e">
            <v>#VALUE!</v>
          </cell>
          <cell r="Q181" t="e">
            <v>#VALUE!</v>
          </cell>
          <cell r="R181" t="e">
            <v>#VALUE!</v>
          </cell>
        </row>
        <row r="184">
          <cell r="A184" t="e">
            <v>#N/A</v>
          </cell>
          <cell r="B184" t="str">
            <v>SUB_I_REV</v>
          </cell>
          <cell r="C184" t="str">
            <v>[F1946]-[F1950]+[F1950A]</v>
          </cell>
          <cell r="D184" t="str">
            <v/>
          </cell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L184" t="e">
            <v>#VALUE!</v>
          </cell>
          <cell r="M184" t="e">
            <v>#VALUE!</v>
          </cell>
          <cell r="N184" t="e">
            <v>#VALUE!</v>
          </cell>
          <cell r="O184" t="e">
            <v>#VALUE!</v>
          </cell>
          <cell r="P184" t="e">
            <v>#VALUE!</v>
          </cell>
          <cell r="Q184" t="e">
            <v>#VALUE!</v>
          </cell>
          <cell r="R184" t="e">
            <v>#VALUE!</v>
          </cell>
        </row>
        <row r="187">
          <cell r="A187" t="str">
            <v>Sum of Lines 1-3</v>
          </cell>
          <cell r="B187" t="str">
            <v>F1946</v>
          </cell>
          <cell r="C187" t="str">
            <v>Worksheet E-3, Pt I Column 1, Line 4 Sub I</v>
          </cell>
          <cell r="D187" t="str">
            <v>No Data</v>
          </cell>
          <cell r="E187" t="str">
            <v>No Data</v>
          </cell>
          <cell r="F187" t="str">
            <v>No Data</v>
          </cell>
          <cell r="G187" t="str">
            <v>No Data</v>
          </cell>
          <cell r="H187" t="str">
            <v>No Data</v>
          </cell>
          <cell r="I187" t="str">
            <v>No Data</v>
          </cell>
          <cell r="J187" t="str">
            <v>No Data</v>
          </cell>
          <cell r="L187" t="str">
            <v>No Data</v>
          </cell>
          <cell r="M187" t="str">
            <v>No Data</v>
          </cell>
          <cell r="N187" t="str">
            <v>No Data</v>
          </cell>
          <cell r="O187" t="str">
            <v>No Data</v>
          </cell>
          <cell r="P187" t="str">
            <v>No Data</v>
          </cell>
          <cell r="Q187" t="str">
            <v>No Data</v>
          </cell>
          <cell r="R187" t="str">
            <v>No Data</v>
          </cell>
        </row>
        <row r="188">
          <cell r="A188" t="str">
            <v/>
          </cell>
          <cell r="B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Q188" t="str">
            <v>No Data</v>
          </cell>
          <cell r="R188" t="str">
            <v>No Data</v>
          </cell>
        </row>
        <row r="189">
          <cell r="A189" t="str">
            <v>Reimbursable Bad Debts (Excl those for Prof Services)</v>
          </cell>
          <cell r="B189" t="str">
            <v>F1950</v>
          </cell>
          <cell r="C189" t="str">
            <v>Worksheet E-3, Pt I Column 1, Line 11 Sub I</v>
          </cell>
          <cell r="D189" t="str">
            <v>No Data</v>
          </cell>
          <cell r="E189" t="str">
            <v>No Data</v>
          </cell>
          <cell r="F189" t="str">
            <v>No Data</v>
          </cell>
          <cell r="G189" t="str">
            <v>No Data</v>
          </cell>
          <cell r="H189" t="str">
            <v>No Data</v>
          </cell>
          <cell r="I189" t="str">
            <v>No Data</v>
          </cell>
          <cell r="J189" t="str">
            <v>No Data</v>
          </cell>
          <cell r="L189" t="str">
            <v>No Data</v>
          </cell>
          <cell r="M189" t="str">
            <v>No Data</v>
          </cell>
          <cell r="N189" t="str">
            <v>No Data</v>
          </cell>
          <cell r="O189" t="str">
            <v>No Data</v>
          </cell>
          <cell r="P189" t="str">
            <v>No Data</v>
          </cell>
          <cell r="Q189" t="str">
            <v>No Data</v>
          </cell>
          <cell r="R189" t="str">
            <v>No Data</v>
          </cell>
        </row>
        <row r="190">
          <cell r="A190" t="str">
            <v>Reimbursable Bad Debt Adjustment</v>
          </cell>
          <cell r="B190" t="str">
            <v>F1950A</v>
          </cell>
          <cell r="C190" t="str">
            <v>Worksheet E-3, Pt I Column 1, Line 11.01 Sub I</v>
          </cell>
          <cell r="D190" t="str">
            <v>No Data</v>
          </cell>
          <cell r="E190" t="str">
            <v>No Data</v>
          </cell>
          <cell r="F190" t="str">
            <v>No Data</v>
          </cell>
          <cell r="G190" t="str">
            <v>No Data</v>
          </cell>
          <cell r="H190" t="str">
            <v>No Data</v>
          </cell>
          <cell r="I190" t="str">
            <v>No Data</v>
          </cell>
          <cell r="J190" t="str">
            <v>No Data</v>
          </cell>
          <cell r="L190" t="str">
            <v>No Data</v>
          </cell>
          <cell r="M190" t="str">
            <v>No Data</v>
          </cell>
          <cell r="N190" t="str">
            <v>No Data</v>
          </cell>
          <cell r="O190" t="str">
            <v>No Data</v>
          </cell>
          <cell r="P190" t="str">
            <v>No Data</v>
          </cell>
          <cell r="Q190" t="str">
            <v>No Data</v>
          </cell>
          <cell r="R190" t="str">
            <v>No Data</v>
          </cell>
        </row>
        <row r="192">
          <cell r="A192" t="e">
            <v>#N/A</v>
          </cell>
          <cell r="B192" t="str">
            <v>SUB_I_COST</v>
          </cell>
          <cell r="C192" t="str">
            <v>[F995]</v>
          </cell>
          <cell r="D192" t="str">
            <v>No Data</v>
          </cell>
          <cell r="E192" t="str">
            <v>No Data</v>
          </cell>
          <cell r="F192" t="str">
            <v>No Data</v>
          </cell>
          <cell r="G192" t="str">
            <v>No Data</v>
          </cell>
          <cell r="H192" t="str">
            <v>No Data</v>
          </cell>
          <cell r="I192" t="str">
            <v>No Data</v>
          </cell>
          <cell r="J192" t="str">
            <v>No Data</v>
          </cell>
          <cell r="L192" t="str">
            <v>No Data</v>
          </cell>
          <cell r="M192" t="str">
            <v>No Data</v>
          </cell>
          <cell r="N192" t="str">
            <v>No Data</v>
          </cell>
          <cell r="O192" t="str">
            <v>No Data</v>
          </cell>
          <cell r="P192" t="str">
            <v>No Data</v>
          </cell>
          <cell r="Q192" t="str">
            <v>No Data</v>
          </cell>
          <cell r="R192" t="str">
            <v>No Data</v>
          </cell>
        </row>
        <row r="194">
          <cell r="A194" t="str">
            <v>Total Medicare IP Operating Costs</v>
          </cell>
          <cell r="B194" t="str">
            <v>F995</v>
          </cell>
          <cell r="C194" t="str">
            <v>Worksheet D-1, Pt II Column 1, Line 49 Sub I</v>
          </cell>
          <cell r="D194" t="str">
            <v>No Data</v>
          </cell>
          <cell r="E194" t="str">
            <v>No Data</v>
          </cell>
          <cell r="F194" t="str">
            <v>No Data</v>
          </cell>
          <cell r="G194" t="str">
            <v>No Data</v>
          </cell>
          <cell r="H194" t="str">
            <v>No Data</v>
          </cell>
          <cell r="I194" t="str">
            <v>No Data</v>
          </cell>
          <cell r="J194" t="str">
            <v>No Data</v>
          </cell>
          <cell r="L194" t="str">
            <v>No Data</v>
          </cell>
          <cell r="M194" t="str">
            <v>No Data</v>
          </cell>
          <cell r="N194" t="str">
            <v>No Data</v>
          </cell>
          <cell r="O194" t="str">
            <v>No Data</v>
          </cell>
          <cell r="P194" t="str">
            <v>No Data</v>
          </cell>
          <cell r="Q194" t="str">
            <v>No Data</v>
          </cell>
          <cell r="R194" t="str">
            <v>No Data</v>
          </cell>
        </row>
        <row r="196">
          <cell r="A196" t="e">
            <v>#N/A</v>
          </cell>
          <cell r="B196" t="str">
            <v>SUB_I_GL</v>
          </cell>
          <cell r="C196" t="str">
            <v>[SUB_I_REV]-[SUB_I_COST]</v>
          </cell>
          <cell r="D196" t="str">
            <v/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L196" t="e">
            <v>#VALUE!</v>
          </cell>
          <cell r="M196" t="e">
            <v>#VALUE!</v>
          </cell>
          <cell r="N196" t="e">
            <v>#VALUE!</v>
          </cell>
          <cell r="O196" t="e">
            <v>#VALUE!</v>
          </cell>
          <cell r="P196" t="e">
            <v>#VALUE!</v>
          </cell>
          <cell r="Q196" t="e">
            <v>#VALUE!</v>
          </cell>
          <cell r="R196" t="e">
            <v>#VALUE!</v>
          </cell>
        </row>
        <row r="201">
          <cell r="A201" t="e">
            <v>#N/A</v>
          </cell>
          <cell r="B201" t="str">
            <v>SUB_II_REV</v>
          </cell>
          <cell r="C201" t="str">
            <v>[F1962]-[F1966]+[F1966A]</v>
          </cell>
          <cell r="D201" t="str">
            <v/>
          </cell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L201" t="e">
            <v>#VALUE!</v>
          </cell>
          <cell r="M201" t="e">
            <v>#VALUE!</v>
          </cell>
          <cell r="N201" t="e">
            <v>#VALUE!</v>
          </cell>
          <cell r="O201" t="e">
            <v>#VALUE!</v>
          </cell>
          <cell r="P201" t="e">
            <v>#VALUE!</v>
          </cell>
          <cell r="Q201" t="e">
            <v>#VALUE!</v>
          </cell>
          <cell r="R201" t="e">
            <v>#VALUE!</v>
          </cell>
        </row>
        <row r="204">
          <cell r="A204" t="str">
            <v>Sum of Lines 1-3</v>
          </cell>
          <cell r="B204" t="str">
            <v>F1962</v>
          </cell>
          <cell r="C204" t="str">
            <v>Worksheet E-3, Pt I Column 1, Line 4 Sub II</v>
          </cell>
          <cell r="D204" t="str">
            <v>No Data</v>
          </cell>
          <cell r="E204" t="str">
            <v>No Data</v>
          </cell>
          <cell r="F204" t="str">
            <v>No Data</v>
          </cell>
          <cell r="G204" t="str">
            <v>No Data</v>
          </cell>
          <cell r="H204" t="str">
            <v>No Data</v>
          </cell>
          <cell r="I204" t="str">
            <v>No Data</v>
          </cell>
          <cell r="J204" t="str">
            <v>No Data</v>
          </cell>
          <cell r="L204" t="str">
            <v>No Data</v>
          </cell>
          <cell r="M204" t="str">
            <v>No Data</v>
          </cell>
          <cell r="N204" t="str">
            <v>No Data</v>
          </cell>
          <cell r="O204" t="str">
            <v>No Data</v>
          </cell>
          <cell r="P204" t="str">
            <v>No Data</v>
          </cell>
          <cell r="Q204" t="str">
            <v>No Data</v>
          </cell>
          <cell r="R204" t="str">
            <v>No Data</v>
          </cell>
        </row>
        <row r="205">
          <cell r="A205" t="str">
            <v/>
          </cell>
          <cell r="B205" t="str">
            <v/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Q205" t="str">
            <v>No Data</v>
          </cell>
          <cell r="R205" t="str">
            <v>No Data</v>
          </cell>
        </row>
        <row r="206">
          <cell r="A206" t="str">
            <v>Reimbursable Bad Debts (Excl those for Prof Services)</v>
          </cell>
          <cell r="B206" t="str">
            <v>F1966</v>
          </cell>
          <cell r="C206" t="str">
            <v>Worksheet E-3, Pt I Column 1, Line 11 Sub II</v>
          </cell>
          <cell r="D206" t="str">
            <v>No Data</v>
          </cell>
          <cell r="E206" t="str">
            <v>No Data</v>
          </cell>
          <cell r="F206" t="str">
            <v>No Data</v>
          </cell>
          <cell r="G206" t="str">
            <v>No Data</v>
          </cell>
          <cell r="H206" t="str">
            <v>No Data</v>
          </cell>
          <cell r="I206" t="str">
            <v>No Data</v>
          </cell>
          <cell r="J206" t="str">
            <v>No Data</v>
          </cell>
          <cell r="L206" t="str">
            <v>No Data</v>
          </cell>
          <cell r="M206" t="str">
            <v>No Data</v>
          </cell>
          <cell r="N206" t="str">
            <v>No Data</v>
          </cell>
          <cell r="O206" t="str">
            <v>No Data</v>
          </cell>
          <cell r="P206" t="str">
            <v>No Data</v>
          </cell>
          <cell r="Q206" t="str">
            <v>No Data</v>
          </cell>
          <cell r="R206" t="str">
            <v>No Data</v>
          </cell>
        </row>
        <row r="207">
          <cell r="A207" t="str">
            <v>Reimbursable Bad Debt Adjustment</v>
          </cell>
          <cell r="B207" t="str">
            <v>F1966A</v>
          </cell>
          <cell r="C207" t="str">
            <v>Worksheet E-3, Pt I Column 1, Line 11.01 Sub II</v>
          </cell>
          <cell r="D207" t="str">
            <v>No Data</v>
          </cell>
          <cell r="E207" t="str">
            <v>No Data</v>
          </cell>
          <cell r="F207" t="str">
            <v>No Data</v>
          </cell>
          <cell r="G207" t="str">
            <v>No Data</v>
          </cell>
          <cell r="H207" t="str">
            <v>No Data</v>
          </cell>
          <cell r="I207" t="str">
            <v>No Data</v>
          </cell>
          <cell r="J207" t="str">
            <v>No Data</v>
          </cell>
          <cell r="L207" t="str">
            <v>No Data</v>
          </cell>
          <cell r="M207" t="str">
            <v>No Data</v>
          </cell>
          <cell r="N207" t="str">
            <v>No Data</v>
          </cell>
          <cell r="O207" t="str">
            <v>No Data</v>
          </cell>
          <cell r="P207" t="str">
            <v>No Data</v>
          </cell>
          <cell r="Q207" t="str">
            <v>No Data</v>
          </cell>
          <cell r="R207" t="str">
            <v>No Data</v>
          </cell>
        </row>
        <row r="209">
          <cell r="A209" t="e">
            <v>#N/A</v>
          </cell>
          <cell r="B209" t="str">
            <v>SUB_II_COST</v>
          </cell>
          <cell r="C209" t="str">
            <v>[F1041]</v>
          </cell>
          <cell r="D209" t="str">
            <v>No Data</v>
          </cell>
          <cell r="E209" t="str">
            <v>No Data</v>
          </cell>
          <cell r="F209" t="str">
            <v>No Data</v>
          </cell>
          <cell r="G209" t="str">
            <v>No Data</v>
          </cell>
          <cell r="H209" t="str">
            <v>No Data</v>
          </cell>
          <cell r="I209" t="str">
            <v>No Data</v>
          </cell>
          <cell r="J209" t="str">
            <v>No Data</v>
          </cell>
          <cell r="L209" t="str">
            <v>No Data</v>
          </cell>
          <cell r="M209" t="str">
            <v>No Data</v>
          </cell>
          <cell r="N209" t="str">
            <v>No Data</v>
          </cell>
          <cell r="O209" t="str">
            <v>No Data</v>
          </cell>
          <cell r="P209" t="str">
            <v>No Data</v>
          </cell>
          <cell r="Q209" t="str">
            <v>No Data</v>
          </cell>
          <cell r="R209" t="str">
            <v>No Data</v>
          </cell>
        </row>
        <row r="211">
          <cell r="A211" t="str">
            <v>Total Medicare IP Operating Costs</v>
          </cell>
          <cell r="B211" t="str">
            <v>F1041</v>
          </cell>
          <cell r="C211" t="str">
            <v>Worksheet D-1, Pt I Column 1, Line 49 Sub II</v>
          </cell>
          <cell r="D211" t="str">
            <v>No Data</v>
          </cell>
          <cell r="E211" t="str">
            <v>No Data</v>
          </cell>
          <cell r="F211" t="str">
            <v>No Data</v>
          </cell>
          <cell r="G211" t="str">
            <v>No Data</v>
          </cell>
          <cell r="H211" t="str">
            <v>No Data</v>
          </cell>
          <cell r="I211" t="str">
            <v>No Data</v>
          </cell>
          <cell r="J211" t="str">
            <v>No Data</v>
          </cell>
          <cell r="L211" t="str">
            <v>No Data</v>
          </cell>
          <cell r="M211" t="str">
            <v>No Data</v>
          </cell>
          <cell r="N211" t="str">
            <v>No Data</v>
          </cell>
          <cell r="O211" t="str">
            <v>No Data</v>
          </cell>
          <cell r="P211" t="str">
            <v>No Data</v>
          </cell>
          <cell r="Q211" t="str">
            <v>No Data</v>
          </cell>
          <cell r="R211" t="str">
            <v>No Data</v>
          </cell>
        </row>
        <row r="213">
          <cell r="A213" t="e">
            <v>#N/A</v>
          </cell>
          <cell r="B213" t="str">
            <v>SUB_II_GL</v>
          </cell>
          <cell r="C213" t="str">
            <v>[SUB_II_REV]-[SUB_II_COST]</v>
          </cell>
          <cell r="D213" t="str">
            <v/>
          </cell>
          <cell r="E213" t="str">
            <v/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  <cell r="J213" t="str">
            <v/>
          </cell>
          <cell r="L213" t="e">
            <v>#VALUE!</v>
          </cell>
          <cell r="M213" t="e">
            <v>#VALUE!</v>
          </cell>
          <cell r="N213" t="e">
            <v>#VALUE!</v>
          </cell>
          <cell r="O213" t="e">
            <v>#VALUE!</v>
          </cell>
          <cell r="P213" t="e">
            <v>#VALUE!</v>
          </cell>
          <cell r="Q213" t="e">
            <v>#VALUE!</v>
          </cell>
          <cell r="R213" t="e">
            <v>#VALUE!</v>
          </cell>
        </row>
        <row r="218">
          <cell r="A218" t="str">
            <v>Skilled Nursing Facility Revenue</v>
          </cell>
          <cell r="B218" t="str">
            <v>SNF_REV</v>
          </cell>
          <cell r="C218" t="str">
            <v>IIf([H109]+[H110]=0,[H111],[H109]+[H110])</v>
          </cell>
          <cell r="D218" t="str">
            <v/>
          </cell>
          <cell r="E218" t="str">
            <v/>
          </cell>
          <cell r="F218" t="str">
            <v/>
          </cell>
          <cell r="G218" t="str">
            <v/>
          </cell>
          <cell r="H218" t="str">
            <v/>
          </cell>
          <cell r="I218" t="str">
            <v/>
          </cell>
          <cell r="J218" t="str">
            <v/>
          </cell>
          <cell r="L218" t="e">
            <v>#VALUE!</v>
          </cell>
          <cell r="M218" t="e">
            <v>#VALUE!</v>
          </cell>
          <cell r="N218" t="e">
            <v>#VALUE!</v>
          </cell>
          <cell r="O218" t="e">
            <v>#VALUE!</v>
          </cell>
          <cell r="P218" t="e">
            <v>#VALUE!</v>
          </cell>
          <cell r="Q218" t="e">
            <v>#VALUE!</v>
          </cell>
          <cell r="R218" t="e">
            <v>#VALUE!</v>
          </cell>
        </row>
        <row r="220">
          <cell r="A220" t="str">
            <v>Deductibles (SNF)</v>
          </cell>
          <cell r="B220" t="str">
            <v>H109</v>
          </cell>
          <cell r="C220" t="str">
            <v>Worksheet E-3 Pt II, Column 6, Line 20</v>
          </cell>
          <cell r="D220" t="str">
            <v>No Data</v>
          </cell>
          <cell r="E220" t="str">
            <v>No Data</v>
          </cell>
          <cell r="F220" t="str">
            <v>No Data</v>
          </cell>
          <cell r="G220" t="str">
            <v>No Data</v>
          </cell>
          <cell r="H220" t="str">
            <v>No Data</v>
          </cell>
          <cell r="I220" t="str">
            <v>No Data</v>
          </cell>
          <cell r="J220" t="str">
            <v>No Data</v>
          </cell>
          <cell r="L220" t="str">
            <v>No Data</v>
          </cell>
          <cell r="M220" t="str">
            <v>No Data</v>
          </cell>
          <cell r="N220" t="str">
            <v>No Data</v>
          </cell>
          <cell r="O220" t="str">
            <v>No Data</v>
          </cell>
          <cell r="P220" t="str">
            <v>No Data</v>
          </cell>
          <cell r="Q220" t="str">
            <v>No Data</v>
          </cell>
          <cell r="R220" t="str">
            <v>No Data</v>
          </cell>
        </row>
        <row r="221">
          <cell r="A221" t="str">
            <v>Subtotal (SNF)</v>
          </cell>
          <cell r="B221" t="str">
            <v>H110</v>
          </cell>
          <cell r="C221" t="str">
            <v>Worksheet E-3 Pt II, Column 6, Line 22</v>
          </cell>
          <cell r="D221" t="str">
            <v>No Data</v>
          </cell>
          <cell r="E221" t="str">
            <v>No Data</v>
          </cell>
          <cell r="F221" t="str">
            <v>No Data</v>
          </cell>
          <cell r="G221" t="str">
            <v>No Data</v>
          </cell>
          <cell r="H221" t="str">
            <v>No Data</v>
          </cell>
          <cell r="I221" t="str">
            <v>No Data</v>
          </cell>
          <cell r="J221" t="str">
            <v>No Data</v>
          </cell>
          <cell r="L221" t="str">
            <v>No Data</v>
          </cell>
          <cell r="M221" t="str">
            <v>No Data</v>
          </cell>
          <cell r="N221" t="str">
            <v>No Data</v>
          </cell>
          <cell r="O221" t="str">
            <v>No Data</v>
          </cell>
          <cell r="P221" t="str">
            <v>No Data</v>
          </cell>
          <cell r="Q221" t="str">
            <v>No Data</v>
          </cell>
          <cell r="R221" t="str">
            <v>No Data</v>
          </cell>
        </row>
        <row r="222">
          <cell r="A222" t="str">
            <v>Lesser of Lns 30 or 31</v>
          </cell>
          <cell r="B222" t="str">
            <v>H111</v>
          </cell>
          <cell r="C222" t="str">
            <v>Worksheet E-3 Pt III, Column 2, Line 32</v>
          </cell>
          <cell r="D222" t="str">
            <v>No Data</v>
          </cell>
          <cell r="E222" t="str">
            <v>No Data</v>
          </cell>
          <cell r="F222" t="str">
            <v>No Data</v>
          </cell>
          <cell r="G222" t="str">
            <v>No Data</v>
          </cell>
          <cell r="H222" t="str">
            <v>No Data</v>
          </cell>
          <cell r="I222" t="str">
            <v>No Data</v>
          </cell>
          <cell r="J222" t="str">
            <v>No Data</v>
          </cell>
          <cell r="L222" t="str">
            <v>No Data</v>
          </cell>
          <cell r="M222" t="str">
            <v>No Data</v>
          </cell>
          <cell r="N222" t="str">
            <v>No Data</v>
          </cell>
          <cell r="O222" t="str">
            <v>No Data</v>
          </cell>
          <cell r="P222" t="str">
            <v>No Data</v>
          </cell>
          <cell r="Q222" t="str">
            <v>No Data</v>
          </cell>
          <cell r="R222" t="str">
            <v>No Data</v>
          </cell>
        </row>
        <row r="224">
          <cell r="A224" t="str">
            <v>Skilled Nursing Facility Cost</v>
          </cell>
          <cell r="B224" t="str">
            <v>SNF_COST</v>
          </cell>
          <cell r="C224" t="str">
            <v>[H47]+[H48]</v>
          </cell>
          <cell r="D224" t="str">
            <v/>
          </cell>
          <cell r="E224" t="str">
            <v/>
          </cell>
          <cell r="F224" t="str">
            <v/>
          </cell>
          <cell r="G224" t="str">
            <v/>
          </cell>
          <cell r="H224" t="str">
            <v/>
          </cell>
          <cell r="I224" t="str">
            <v/>
          </cell>
          <cell r="J224" t="str">
            <v/>
          </cell>
          <cell r="L224" t="e">
            <v>#VALUE!</v>
          </cell>
          <cell r="M224" t="e">
            <v>#VALUE!</v>
          </cell>
          <cell r="N224" t="e">
            <v>#VALUE!</v>
          </cell>
          <cell r="O224" t="e">
            <v>#VALUE!</v>
          </cell>
          <cell r="P224" t="e">
            <v>#VALUE!</v>
          </cell>
          <cell r="Q224" t="e">
            <v>#VALUE!</v>
          </cell>
          <cell r="R224" t="e">
            <v>#VALUE!</v>
          </cell>
        </row>
        <row r="226">
          <cell r="A226" t="str">
            <v>Total Pgm General IP Routine Service Costs</v>
          </cell>
          <cell r="B226" t="str">
            <v>H47</v>
          </cell>
          <cell r="C226" t="str">
            <v>Worksheet D-1, Part III Column 1, Line 70</v>
          </cell>
          <cell r="D226" t="str">
            <v>No Data</v>
          </cell>
          <cell r="E226" t="str">
            <v>No Data</v>
          </cell>
          <cell r="F226" t="str">
            <v>No Data</v>
          </cell>
          <cell r="G226" t="str">
            <v>No Data</v>
          </cell>
          <cell r="H226" t="str">
            <v>No Data</v>
          </cell>
          <cell r="I226" t="str">
            <v>No Data</v>
          </cell>
          <cell r="J226" t="str">
            <v>No Data</v>
          </cell>
          <cell r="L226" t="str">
            <v>No Data</v>
          </cell>
          <cell r="M226" t="str">
            <v>No Data</v>
          </cell>
          <cell r="N226" t="str">
            <v>No Data</v>
          </cell>
          <cell r="O226" t="str">
            <v>No Data</v>
          </cell>
          <cell r="P226" t="str">
            <v>No Data</v>
          </cell>
          <cell r="Q226" t="str">
            <v>No Data</v>
          </cell>
          <cell r="R226" t="str">
            <v>No Data</v>
          </cell>
        </row>
        <row r="227">
          <cell r="A227" t="str">
            <v>Pgm IP Ancillary Services</v>
          </cell>
          <cell r="B227" t="str">
            <v>H48</v>
          </cell>
          <cell r="C227" t="str">
            <v>Worksheet D-1, Part III Column 1, Line 80</v>
          </cell>
          <cell r="D227" t="str">
            <v>No Data</v>
          </cell>
          <cell r="E227" t="str">
            <v>No Data</v>
          </cell>
          <cell r="F227" t="str">
            <v>No Data</v>
          </cell>
          <cell r="G227" t="str">
            <v>No Data</v>
          </cell>
          <cell r="H227" t="str">
            <v>No Data</v>
          </cell>
          <cell r="I227" t="str">
            <v>No Data</v>
          </cell>
          <cell r="J227" t="str">
            <v>No Data</v>
          </cell>
          <cell r="L227" t="str">
            <v>No Data</v>
          </cell>
          <cell r="M227" t="str">
            <v>No Data</v>
          </cell>
          <cell r="N227" t="str">
            <v>No Data</v>
          </cell>
          <cell r="O227" t="str">
            <v>No Data</v>
          </cell>
          <cell r="P227" t="str">
            <v>No Data</v>
          </cell>
          <cell r="Q227" t="str">
            <v>No Data</v>
          </cell>
          <cell r="R227" t="str">
            <v>No Data</v>
          </cell>
        </row>
        <row r="229">
          <cell r="A229" t="str">
            <v>Skilled Nursing Facility Gain/Loss</v>
          </cell>
          <cell r="B229" t="str">
            <v>SNF_GL</v>
          </cell>
          <cell r="C229" t="str">
            <v>[SNF_REV]-[SNF_COST]</v>
          </cell>
          <cell r="D229" t="str">
            <v/>
          </cell>
          <cell r="E229" t="str">
            <v/>
          </cell>
          <cell r="F229" t="str">
            <v/>
          </cell>
          <cell r="G229" t="str">
            <v/>
          </cell>
          <cell r="H229" t="str">
            <v/>
          </cell>
          <cell r="I229" t="str">
            <v/>
          </cell>
          <cell r="J229" t="str">
            <v/>
          </cell>
          <cell r="L229" t="e">
            <v>#VALUE!</v>
          </cell>
          <cell r="M229" t="e">
            <v>#VALUE!</v>
          </cell>
          <cell r="N229" t="e">
            <v>#VALUE!</v>
          </cell>
          <cell r="O229" t="e">
            <v>#VALUE!</v>
          </cell>
          <cell r="P229" t="e">
            <v>#VALUE!</v>
          </cell>
          <cell r="Q229" t="e">
            <v>#VALUE!</v>
          </cell>
          <cell r="R229" t="e">
            <v>#VALUE!</v>
          </cell>
        </row>
        <row r="234">
          <cell r="A234" t="str">
            <v>Home Health Agency Revenue</v>
          </cell>
          <cell r="B234" t="str">
            <v>HHA_REV</v>
          </cell>
          <cell r="C234" t="str">
            <v>1997-1999</v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  <cell r="J234" t="str">
            <v/>
          </cell>
          <cell r="L234" t="e">
            <v>#VALUE!</v>
          </cell>
          <cell r="M234" t="e">
            <v>#VALUE!</v>
          </cell>
          <cell r="N234" t="e">
            <v>#VALUE!</v>
          </cell>
          <cell r="O234" t="e">
            <v>#VALUE!</v>
          </cell>
          <cell r="P234" t="e">
            <v>#VALUE!</v>
          </cell>
          <cell r="Q234" t="e">
            <v>#VALUE!</v>
          </cell>
          <cell r="R234" t="e">
            <v>#VALUE!</v>
          </cell>
        </row>
        <row r="239">
          <cell r="A239" t="str">
            <v>Lesser of Reasonable Cost or Customary Charges-Pt A</v>
          </cell>
          <cell r="B239" t="str">
            <v>H173</v>
          </cell>
          <cell r="C239" t="str">
            <v>Worksheet H-7, Pt I Column 1, Lines 1 or 6</v>
          </cell>
          <cell r="D239" t="str">
            <v>No Data</v>
          </cell>
          <cell r="E239" t="str">
            <v>No Data</v>
          </cell>
          <cell r="F239" t="str">
            <v>No Data</v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  <cell r="L239" t="str">
            <v>No Data</v>
          </cell>
          <cell r="M239" t="str">
            <v>No Data</v>
          </cell>
          <cell r="N239" t="str">
            <v>No Data</v>
          </cell>
        </row>
        <row r="240">
          <cell r="A240" t="str">
            <v>Lesser of Reasonable Cost or Customary Charges-Pt B (not subj to ded)</v>
          </cell>
          <cell r="B240" t="str">
            <v>H174</v>
          </cell>
          <cell r="C240" t="str">
            <v>Worksheet H-7, Pt I Column 2, Lines 1 or  6</v>
          </cell>
          <cell r="D240" t="str">
            <v>No Data</v>
          </cell>
          <cell r="E240" t="str">
            <v>No Data</v>
          </cell>
          <cell r="F240" t="str">
            <v>No Data</v>
          </cell>
          <cell r="G240" t="str">
            <v/>
          </cell>
          <cell r="H240" t="str">
            <v/>
          </cell>
          <cell r="I240" t="str">
            <v/>
          </cell>
          <cell r="J240" t="str">
            <v/>
          </cell>
          <cell r="L240" t="str">
            <v>No Data</v>
          </cell>
          <cell r="M240" t="str">
            <v>No Data</v>
          </cell>
          <cell r="N240" t="str">
            <v>No Data</v>
          </cell>
        </row>
        <row r="241">
          <cell r="A241" t="str">
            <v>Lesser of Reasonable Cost or Customary Charges-Pt B (subj to ded)</v>
          </cell>
          <cell r="B241" t="str">
            <v>H190</v>
          </cell>
          <cell r="C241" t="str">
            <v>Worksheet H-7, Pt I Column 3, Lines 1 or  6</v>
          </cell>
          <cell r="D241" t="str">
            <v>No Data</v>
          </cell>
          <cell r="E241" t="str">
            <v>No Data</v>
          </cell>
          <cell r="F241" t="str">
            <v>No Data</v>
          </cell>
          <cell r="G241" t="str">
            <v/>
          </cell>
          <cell r="H241" t="str">
            <v/>
          </cell>
          <cell r="I241" t="str">
            <v/>
          </cell>
          <cell r="J241" t="str">
            <v/>
          </cell>
          <cell r="L241" t="str">
            <v>No Data</v>
          </cell>
          <cell r="M241" t="str">
            <v>No Data</v>
          </cell>
          <cell r="N241" t="str">
            <v>No Data</v>
          </cell>
        </row>
        <row r="242">
          <cell r="A242" t="str">
            <v>HHA Payments - Part A Services</v>
          </cell>
          <cell r="B242" t="str">
            <v>H237</v>
          </cell>
          <cell r="C242" t="str">
            <v>Worksheet H-7, Pt II, Column 1, Line 22</v>
          </cell>
          <cell r="D242" t="str">
            <v/>
          </cell>
          <cell r="E242" t="str">
            <v/>
          </cell>
          <cell r="F242" t="str">
            <v/>
          </cell>
          <cell r="G242" t="str">
            <v>No Data</v>
          </cell>
          <cell r="H242" t="str">
            <v>No Data</v>
          </cell>
          <cell r="I242" t="str">
            <v>No Data</v>
          </cell>
          <cell r="J242" t="str">
            <v>No Data</v>
          </cell>
          <cell r="O242" t="str">
            <v>No Data</v>
          </cell>
          <cell r="P242" t="str">
            <v>No Data</v>
          </cell>
          <cell r="Q242" t="str">
            <v>No Data</v>
          </cell>
          <cell r="R242" t="str">
            <v>No Data</v>
          </cell>
        </row>
        <row r="243">
          <cell r="A243" t="str">
            <v>HHA Payments - Part B Services</v>
          </cell>
          <cell r="B243" t="str">
            <v>H238</v>
          </cell>
          <cell r="C243" t="str">
            <v>Worksheet H-7, Pt II, Column 2, Line 22</v>
          </cell>
          <cell r="D243" t="str">
            <v/>
          </cell>
          <cell r="E243" t="str">
            <v/>
          </cell>
          <cell r="F243" t="str">
            <v/>
          </cell>
          <cell r="G243" t="str">
            <v>No Data</v>
          </cell>
          <cell r="H243" t="str">
            <v>No Data</v>
          </cell>
          <cell r="I243" t="str">
            <v>No Data</v>
          </cell>
          <cell r="J243" t="str">
            <v>No Data</v>
          </cell>
          <cell r="O243" t="str">
            <v>No Data</v>
          </cell>
          <cell r="P243" t="str">
            <v>No Data</v>
          </cell>
          <cell r="Q243" t="str">
            <v>No Data</v>
          </cell>
          <cell r="R243" t="str">
            <v>No Data</v>
          </cell>
        </row>
        <row r="245">
          <cell r="A245" t="str">
            <v>Home Health Agency Cost</v>
          </cell>
          <cell r="B245" t="str">
            <v>HHA_COST</v>
          </cell>
          <cell r="C245" t="str">
            <v>[H170]+[H171]+[H172]</v>
          </cell>
          <cell r="D245" t="str">
            <v/>
          </cell>
          <cell r="E245" t="str">
            <v/>
          </cell>
          <cell r="F245" t="str">
            <v/>
          </cell>
          <cell r="G245" t="str">
            <v/>
          </cell>
          <cell r="H245" t="str">
            <v/>
          </cell>
          <cell r="I245" t="str">
            <v/>
          </cell>
          <cell r="J245" t="str">
            <v/>
          </cell>
          <cell r="L245" t="e">
            <v>#VALUE!</v>
          </cell>
          <cell r="M245" t="e">
            <v>#VALUE!</v>
          </cell>
          <cell r="N245" t="e">
            <v>#VALUE!</v>
          </cell>
          <cell r="O245" t="e">
            <v>#VALUE!</v>
          </cell>
          <cell r="P245" t="e">
            <v>#VALUE!</v>
          </cell>
          <cell r="Q245" t="e">
            <v>#VALUE!</v>
          </cell>
          <cell r="R245" t="e">
            <v>#VALUE!</v>
          </cell>
        </row>
        <row r="247">
          <cell r="A247" t="str">
            <v>Total Cost of Services</v>
          </cell>
          <cell r="B247" t="str">
            <v>H170</v>
          </cell>
          <cell r="C247" t="str">
            <v>Worksheet H-6, Pt I Cols 9+9.01+10+10.01, Line 7</v>
          </cell>
          <cell r="D247" t="str">
            <v>No Data</v>
          </cell>
          <cell r="E247" t="str">
            <v>No Data</v>
          </cell>
          <cell r="F247" t="str">
            <v>No Data</v>
          </cell>
          <cell r="G247" t="str">
            <v>No Data</v>
          </cell>
          <cell r="H247" t="str">
            <v>No Data</v>
          </cell>
          <cell r="I247" t="str">
            <v>No Data</v>
          </cell>
          <cell r="J247" t="str">
            <v>No Data</v>
          </cell>
          <cell r="L247" t="str">
            <v>No Data</v>
          </cell>
          <cell r="M247" t="str">
            <v>No Data</v>
          </cell>
          <cell r="N247" t="str">
            <v>No Data</v>
          </cell>
          <cell r="O247" t="str">
            <v>No Data</v>
          </cell>
          <cell r="P247" t="str">
            <v>No Data</v>
          </cell>
          <cell r="Q247" t="str">
            <v>No Data</v>
          </cell>
          <cell r="R247" t="str">
            <v>No Data</v>
          </cell>
        </row>
        <row r="248">
          <cell r="A248" t="str">
            <v>Cost of Medical Supplies</v>
          </cell>
          <cell r="B248" t="str">
            <v>H171</v>
          </cell>
          <cell r="C248" t="str">
            <v>Worksheet H-6, Pt I Cols 9+10+11, Line 15+15.01</v>
          </cell>
          <cell r="D248" t="str">
            <v>No Data</v>
          </cell>
          <cell r="E248" t="str">
            <v>No Data</v>
          </cell>
          <cell r="F248" t="str">
            <v>No Data</v>
          </cell>
          <cell r="G248" t="str">
            <v>No Data</v>
          </cell>
          <cell r="H248" t="str">
            <v>No Data</v>
          </cell>
          <cell r="I248" t="str">
            <v>No Data</v>
          </cell>
          <cell r="J248" t="str">
            <v>No Data</v>
          </cell>
          <cell r="L248" t="str">
            <v>No Data</v>
          </cell>
          <cell r="M248" t="str">
            <v>No Data</v>
          </cell>
          <cell r="N248" t="str">
            <v>No Data</v>
          </cell>
          <cell r="O248" t="str">
            <v>No Data</v>
          </cell>
          <cell r="P248" t="str">
            <v>No Data</v>
          </cell>
          <cell r="Q248" t="str">
            <v>No Data</v>
          </cell>
          <cell r="R248" t="str">
            <v>No Data</v>
          </cell>
        </row>
        <row r="249">
          <cell r="A249" t="str">
            <v>Cost of Drugs</v>
          </cell>
          <cell r="B249" t="str">
            <v>H172</v>
          </cell>
          <cell r="C249" t="str">
            <v>Worksheet H-6, Pt I Cols 9+10+11, Line 16+16.01</v>
          </cell>
          <cell r="D249" t="str">
            <v>No Data</v>
          </cell>
          <cell r="E249" t="str">
            <v>No Data</v>
          </cell>
          <cell r="F249" t="str">
            <v>No Data</v>
          </cell>
          <cell r="G249" t="str">
            <v>No Data</v>
          </cell>
          <cell r="H249" t="str">
            <v>No Data</v>
          </cell>
          <cell r="I249" t="str">
            <v>No Data</v>
          </cell>
          <cell r="J249" t="str">
            <v>No Data</v>
          </cell>
          <cell r="L249" t="str">
            <v>No Data</v>
          </cell>
          <cell r="M249" t="str">
            <v>No Data</v>
          </cell>
          <cell r="N249" t="str">
            <v>No Data</v>
          </cell>
          <cell r="O249" t="str">
            <v>No Data</v>
          </cell>
          <cell r="P249" t="str">
            <v>No Data</v>
          </cell>
          <cell r="Q249" t="str">
            <v>No Data</v>
          </cell>
          <cell r="R249" t="str">
            <v>No Data</v>
          </cell>
        </row>
        <row r="251">
          <cell r="A251" t="str">
            <v>Home Health Agency Gain/Loss</v>
          </cell>
          <cell r="B251" t="str">
            <v>HHA_GL</v>
          </cell>
          <cell r="C251" t="str">
            <v>[HHA_REV]-[HHA_COST]</v>
          </cell>
          <cell r="D251" t="str">
            <v/>
          </cell>
          <cell r="E251" t="str">
            <v/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L251" t="e">
            <v>#VALUE!</v>
          </cell>
          <cell r="M251" t="e">
            <v>#VALUE!</v>
          </cell>
          <cell r="N251" t="e">
            <v>#VALUE!</v>
          </cell>
          <cell r="O251" t="e">
            <v>#VALUE!</v>
          </cell>
          <cell r="P251" t="e">
            <v>#VALUE!</v>
          </cell>
          <cell r="Q251" t="e">
            <v>#VALUE!</v>
          </cell>
          <cell r="R251" t="e">
            <v>#VALUE!</v>
          </cell>
        </row>
        <row r="256">
          <cell r="A256" t="str">
            <v>Swing Bed Revenue</v>
          </cell>
          <cell r="B256" t="str">
            <v>SWING_REV</v>
          </cell>
          <cell r="C256" t="str">
            <v>[H219] + [H532]</v>
          </cell>
          <cell r="D256" t="str">
            <v/>
          </cell>
          <cell r="E256" t="str">
            <v/>
          </cell>
          <cell r="F256" t="str">
            <v/>
          </cell>
          <cell r="G256" t="str">
            <v/>
          </cell>
          <cell r="H256" t="str">
            <v/>
          </cell>
          <cell r="I256" t="str">
            <v/>
          </cell>
          <cell r="J256" t="str">
            <v/>
          </cell>
          <cell r="L256" t="e">
            <v>#VALUE!</v>
          </cell>
          <cell r="M256" t="e">
            <v>#VALUE!</v>
          </cell>
          <cell r="N256" t="e">
            <v>#VALUE!</v>
          </cell>
          <cell r="O256" t="e">
            <v>#VALUE!</v>
          </cell>
          <cell r="P256" t="e">
            <v>#VALUE!</v>
          </cell>
          <cell r="Q256" t="e">
            <v>#VALUE!</v>
          </cell>
          <cell r="R256" t="e">
            <v>#VALUE!</v>
          </cell>
        </row>
        <row r="258">
          <cell r="A258" t="str">
            <v>Swing Bed Pt A Net Cost - Subtotal</v>
          </cell>
          <cell r="B258" t="str">
            <v>H219</v>
          </cell>
          <cell r="C258" t="str">
            <v>E-2, Column 1, Line 8</v>
          </cell>
          <cell r="D258" t="str">
            <v>No Data</v>
          </cell>
          <cell r="E258" t="str">
            <v>No Data</v>
          </cell>
          <cell r="F258" t="str">
            <v>No Data</v>
          </cell>
          <cell r="G258" t="str">
            <v>No Data</v>
          </cell>
          <cell r="H258" t="str">
            <v>No Data</v>
          </cell>
          <cell r="I258" t="str">
            <v>No Data</v>
          </cell>
          <cell r="J258" t="str">
            <v>No Data</v>
          </cell>
          <cell r="L258" t="str">
            <v>No Data</v>
          </cell>
          <cell r="M258" t="str">
            <v>No Data</v>
          </cell>
          <cell r="N258" t="str">
            <v>No Data</v>
          </cell>
          <cell r="O258" t="str">
            <v>No Data</v>
          </cell>
          <cell r="P258" t="str">
            <v>No Data</v>
          </cell>
          <cell r="Q258" t="str">
            <v>No Data</v>
          </cell>
          <cell r="R258" t="str">
            <v>No Data</v>
          </cell>
        </row>
        <row r="259">
          <cell r="A259" t="str">
            <v>Swing Bed Pt B Net Cost - Subtotal</v>
          </cell>
          <cell r="B259" t="str">
            <v>H532</v>
          </cell>
          <cell r="C259" t="str">
            <v>E-2, Column 2, Line 8</v>
          </cell>
          <cell r="D259" t="str">
            <v>No Data</v>
          </cell>
          <cell r="E259" t="str">
            <v>No Data</v>
          </cell>
          <cell r="F259" t="str">
            <v>No Data</v>
          </cell>
          <cell r="G259" t="str">
            <v>No Data</v>
          </cell>
          <cell r="H259" t="str">
            <v>No Data</v>
          </cell>
          <cell r="I259" t="str">
            <v>No Data</v>
          </cell>
          <cell r="J259" t="str">
            <v>No Data</v>
          </cell>
          <cell r="L259" t="str">
            <v>No Data</v>
          </cell>
          <cell r="M259" t="str">
            <v>No Data</v>
          </cell>
          <cell r="N259" t="str">
            <v>No Data</v>
          </cell>
          <cell r="O259" t="str">
            <v>No Data</v>
          </cell>
          <cell r="P259" t="str">
            <v>No Data</v>
          </cell>
          <cell r="Q259" t="str">
            <v>No Data</v>
          </cell>
          <cell r="R259" t="str">
            <v>No Data</v>
          </cell>
        </row>
        <row r="261">
          <cell r="A261" t="str">
            <v>Swing Bed Cost</v>
          </cell>
          <cell r="B261" t="str">
            <v>SWING_COST</v>
          </cell>
          <cell r="D261" t="str">
            <v/>
          </cell>
          <cell r="E261" t="str">
            <v/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  <cell r="J261" t="str">
            <v/>
          </cell>
          <cell r="L261" t="e">
            <v>#VALUE!</v>
          </cell>
          <cell r="M261" t="e">
            <v>#VALUE!</v>
          </cell>
          <cell r="N261" t="e">
            <v>#VALUE!</v>
          </cell>
          <cell r="O261" t="e">
            <v>#VALUE!</v>
          </cell>
          <cell r="P261" t="e">
            <v>#VALUE!</v>
          </cell>
          <cell r="Q261" t="e">
            <v>#VALUE!</v>
          </cell>
          <cell r="R261" t="e">
            <v>#VALUE!</v>
          </cell>
        </row>
        <row r="281">
          <cell r="A281" t="str">
            <v>Swing Bed Gain/Loss</v>
          </cell>
          <cell r="B281" t="str">
            <v>SWING_GL</v>
          </cell>
          <cell r="C281" t="str">
            <v>[SWING_REV]-[SWING_COST]</v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  <cell r="L281" t="e">
            <v>#VALUE!</v>
          </cell>
          <cell r="M281" t="e">
            <v>#VALUE!</v>
          </cell>
          <cell r="N281" t="e">
            <v>#VALUE!</v>
          </cell>
          <cell r="O281" t="e">
            <v>#VALUE!</v>
          </cell>
          <cell r="P281" t="e">
            <v>#VALUE!</v>
          </cell>
          <cell r="Q281" t="e">
            <v>#VALUE!</v>
          </cell>
          <cell r="R281" t="e">
            <v>#VALUE!</v>
          </cell>
        </row>
        <row r="283">
          <cell r="A283" t="str">
            <v>Swing Bed Medicare Margin</v>
          </cell>
          <cell r="B283" t="str">
            <v>SWING_MGN</v>
          </cell>
          <cell r="C283" t="str">
            <v>[SWING_GL]/[SWING_REV]</v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  <cell r="I283" t="str">
            <v/>
          </cell>
          <cell r="J283" t="str">
            <v/>
          </cell>
          <cell r="L283" t="e">
            <v>#VALUE!</v>
          </cell>
          <cell r="M283" t="e">
            <v>#VALUE!</v>
          </cell>
          <cell r="N283" t="e">
            <v>#VALUE!</v>
          </cell>
          <cell r="O283" t="e">
            <v>#VALUE!</v>
          </cell>
          <cell r="P283" t="e">
            <v>#VALUE!</v>
          </cell>
          <cell r="Q283" t="e">
            <v>#VALUE!</v>
          </cell>
          <cell r="R283" t="e">
            <v>#VALUE!</v>
          </cell>
        </row>
        <row r="286">
          <cell r="A286" t="str">
            <v>Inpatient Revenue Net of Disproportionate Share Payments (DSH)</v>
          </cell>
          <cell r="B286" t="str">
            <v>INP_REV_NODSH</v>
          </cell>
          <cell r="C286" t="str">
            <v>[IP_REV]-[F1821]</v>
          </cell>
          <cell r="D286" t="str">
            <v/>
          </cell>
          <cell r="E286" t="str">
            <v/>
          </cell>
          <cell r="F286" t="str">
            <v/>
          </cell>
          <cell r="G286" t="str">
            <v/>
          </cell>
          <cell r="H286" t="str">
            <v/>
          </cell>
          <cell r="I286" t="str">
            <v/>
          </cell>
          <cell r="J286" t="str">
            <v/>
          </cell>
          <cell r="L286" t="e">
            <v>#VALUE!</v>
          </cell>
          <cell r="M286" t="e">
            <v>#VALUE!</v>
          </cell>
          <cell r="N286" t="e">
            <v>#VALUE!</v>
          </cell>
          <cell r="O286" t="e">
            <v>#VALUE!</v>
          </cell>
          <cell r="P286" t="e">
            <v>#VALUE!</v>
          </cell>
          <cell r="Q286" t="e">
            <v>#VALUE!</v>
          </cell>
          <cell r="R286" t="e">
            <v>#VALUE!</v>
          </cell>
        </row>
        <row r="289">
          <cell r="A289" t="str">
            <v>Disproportionate Share Adjustment</v>
          </cell>
          <cell r="B289" t="str">
            <v>F1821</v>
          </cell>
          <cell r="C289" t="str">
            <v>Worksheet E, Pt A Column 1, Line 4.04</v>
          </cell>
          <cell r="D289" t="str">
            <v>No Data</v>
          </cell>
          <cell r="E289" t="str">
            <v>No Data</v>
          </cell>
          <cell r="F289" t="str">
            <v>No Data</v>
          </cell>
          <cell r="G289" t="str">
            <v>No Data</v>
          </cell>
          <cell r="H289" t="str">
            <v>No Data</v>
          </cell>
          <cell r="I289" t="str">
            <v>No Data</v>
          </cell>
          <cell r="J289" t="str">
            <v>No Data</v>
          </cell>
          <cell r="L289" t="str">
            <v>No Data</v>
          </cell>
          <cell r="M289" t="str">
            <v>No Data</v>
          </cell>
          <cell r="N289" t="str">
            <v>No Data</v>
          </cell>
          <cell r="O289" t="str">
            <v>No Data</v>
          </cell>
          <cell r="P289" t="str">
            <v>No Data</v>
          </cell>
          <cell r="Q289" t="str">
            <v>No Data</v>
          </cell>
          <cell r="R289" t="str">
            <v>No Data</v>
          </cell>
        </row>
        <row r="291">
          <cell r="A291" t="str">
            <v>Inpatient Gain/Loss Net of DSH</v>
          </cell>
          <cell r="B291" t="str">
            <v>INP_GL_NODSH</v>
          </cell>
          <cell r="C291" t="str">
            <v>[INP_REV_NODSH]-[INP_COST]</v>
          </cell>
          <cell r="D291" t="str">
            <v/>
          </cell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  <cell r="I291" t="str">
            <v/>
          </cell>
          <cell r="J291" t="str">
            <v/>
          </cell>
          <cell r="L291" t="e">
            <v>#VALUE!</v>
          </cell>
          <cell r="M291" t="e">
            <v>#VALUE!</v>
          </cell>
          <cell r="N291" t="e">
            <v>#VALUE!</v>
          </cell>
          <cell r="O291" t="e">
            <v>#VALUE!</v>
          </cell>
          <cell r="P291" t="e">
            <v>#VALUE!</v>
          </cell>
          <cell r="Q291" t="e">
            <v>#VALUE!</v>
          </cell>
          <cell r="R291" t="e">
            <v>#VALUE!</v>
          </cell>
        </row>
        <row r="296">
          <cell r="A296" t="str">
            <v>Inpatient Revenue Net of DSH Payments with IME Payments @2.7%</v>
          </cell>
          <cell r="B296" t="str">
            <v>INP_REV_NODSH_IME2.7</v>
          </cell>
          <cell r="C296" t="str">
            <v>[INP_REV] -[F1821] - [IME_FFS] + [IME_ADJ_27]</v>
          </cell>
          <cell r="D296" t="str">
            <v/>
          </cell>
          <cell r="E296" t="str">
            <v/>
          </cell>
          <cell r="F296" t="str">
            <v/>
          </cell>
          <cell r="G296" t="str">
            <v/>
          </cell>
          <cell r="H296" t="str">
            <v/>
          </cell>
          <cell r="I296" t="str">
            <v/>
          </cell>
          <cell r="J296" t="str">
            <v/>
          </cell>
          <cell r="L296" t="e">
            <v>#VALUE!</v>
          </cell>
          <cell r="M296" t="e">
            <v>#VALUE!</v>
          </cell>
          <cell r="N296" t="e">
            <v>#VALUE!</v>
          </cell>
          <cell r="O296" t="e">
            <v>#VALUE!</v>
          </cell>
          <cell r="P296" t="e">
            <v>#VALUE!</v>
          </cell>
          <cell r="Q296" t="e">
            <v>#VALUE!</v>
          </cell>
          <cell r="R296" t="e">
            <v>#VALUE!</v>
          </cell>
        </row>
        <row r="300">
          <cell r="A300" t="str">
            <v>IME Adjustment</v>
          </cell>
          <cell r="B300" t="str">
            <v>F1820</v>
          </cell>
          <cell r="C300" t="str">
            <v>Worksheet E, Pt A Column 1, Line 3.03+3.24</v>
          </cell>
          <cell r="D300" t="str">
            <v>No Data</v>
          </cell>
          <cell r="E300" t="str">
            <v>No Data</v>
          </cell>
          <cell r="F300" t="str">
            <v>No Data</v>
          </cell>
          <cell r="G300" t="str">
            <v>No Data</v>
          </cell>
          <cell r="H300" t="str">
            <v>No Data</v>
          </cell>
          <cell r="I300" t="str">
            <v>No Data</v>
          </cell>
          <cell r="J300" t="str">
            <v>No Data</v>
          </cell>
          <cell r="L300" t="str">
            <v>No Data</v>
          </cell>
          <cell r="M300" t="str">
            <v>No Data</v>
          </cell>
          <cell r="N300" t="str">
            <v>No Data</v>
          </cell>
          <cell r="O300" t="str">
            <v>No Data</v>
          </cell>
          <cell r="P300" t="str">
            <v>No Data</v>
          </cell>
          <cell r="Q300" t="str">
            <v>No Data</v>
          </cell>
          <cell r="R300" t="str">
            <v>No Data</v>
          </cell>
        </row>
        <row r="301">
          <cell r="A301" t="str">
            <v>IME Adjustment Fee for Service Only</v>
          </cell>
          <cell r="B301" t="str">
            <v>IME_FFS</v>
          </cell>
          <cell r="C301" t="str">
            <v>F1820 - FORMULA T</v>
          </cell>
          <cell r="D301" t="str">
            <v/>
          </cell>
          <cell r="E301" t="str">
            <v/>
          </cell>
          <cell r="F301" t="str">
            <v/>
          </cell>
          <cell r="G301" t="str">
            <v/>
          </cell>
          <cell r="H301" t="str">
            <v/>
          </cell>
          <cell r="I301" t="str">
            <v/>
          </cell>
          <cell r="J301" t="str">
            <v/>
          </cell>
          <cell r="L301" t="e">
            <v>#VALUE!</v>
          </cell>
          <cell r="M301" t="e">
            <v>#VALUE!</v>
          </cell>
          <cell r="N301" t="e">
            <v>#VALUE!</v>
          </cell>
          <cell r="O301" t="e">
            <v>#VALUE!</v>
          </cell>
          <cell r="P301" t="e">
            <v>#VALUE!</v>
          </cell>
          <cell r="Q301" t="e">
            <v>#VALUE!</v>
          </cell>
          <cell r="R301" t="e">
            <v>#VALUE!</v>
          </cell>
        </row>
        <row r="302">
          <cell r="B302" t="str">
            <v>IME_ADJ_27</v>
          </cell>
        </row>
        <row r="306">
          <cell r="A306" t="str">
            <v>Inlier and Simulated Managed Care Payments Eligible for IME Adjsutment</v>
          </cell>
          <cell r="B306" t="str">
            <v>INLIER_SIM_MC_PMTS</v>
          </cell>
          <cell r="C306" t="str">
            <v>F1818H1 + (MCpct_103 * F1819AH1) + F1818H2 + (MCpct_104 * F1819AH2) + F1818H3 + (MCpct_105 * F1819AH3)</v>
          </cell>
          <cell r="D306" t="str">
            <v/>
          </cell>
          <cell r="E306" t="str">
            <v/>
          </cell>
          <cell r="F306" t="str">
            <v/>
          </cell>
          <cell r="G306" t="str">
            <v/>
          </cell>
          <cell r="H306" t="str">
            <v/>
          </cell>
          <cell r="I306" t="str">
            <v/>
          </cell>
          <cell r="J306" t="str">
            <v/>
          </cell>
          <cell r="L306" t="e">
            <v>#VALUE!</v>
          </cell>
          <cell r="M306" t="e">
            <v>#VALUE!</v>
          </cell>
          <cell r="N306" t="e">
            <v>#VALUE!</v>
          </cell>
          <cell r="O306" t="e">
            <v>#VALUE!</v>
          </cell>
          <cell r="P306" t="e">
            <v>#VALUE!</v>
          </cell>
          <cell r="Q306" t="e">
            <v>#VALUE!</v>
          </cell>
          <cell r="R306" t="e">
            <v>#VALUE!</v>
          </cell>
        </row>
        <row r="310">
          <cell r="A310" t="str">
            <v>Simulated DRG Payments * Phase in Percentage for IME</v>
          </cell>
          <cell r="B310" t="str">
            <v>SIM_MC_PMTS</v>
          </cell>
          <cell r="C310" t="str">
            <v>(MCpct_103 * F1819AH1) + (MCpct_104 * F1819AH2) + (MCpct_105 * F1819AH3) + (H319 * MCpct_103)</v>
          </cell>
          <cell r="D310" t="str">
            <v/>
          </cell>
          <cell r="E310" t="str">
            <v/>
          </cell>
          <cell r="F310" t="str">
            <v/>
          </cell>
          <cell r="G310" t="str">
            <v/>
          </cell>
          <cell r="H310" t="str">
            <v/>
          </cell>
          <cell r="I310" t="str">
            <v/>
          </cell>
          <cell r="J310" t="str">
            <v/>
          </cell>
          <cell r="L310" t="e">
            <v>#VALUE!</v>
          </cell>
          <cell r="M310" t="e">
            <v>#VALUE!</v>
          </cell>
          <cell r="N310" t="e">
            <v>#VALUE!</v>
          </cell>
          <cell r="O310" t="e">
            <v>#VALUE!</v>
          </cell>
          <cell r="P310" t="e">
            <v>#VALUE!</v>
          </cell>
          <cell r="Q310" t="e">
            <v>#VALUE!</v>
          </cell>
          <cell r="R310" t="e">
            <v>#VALUE!</v>
          </cell>
        </row>
        <row r="312">
          <cell r="A312" t="str">
            <v>DRG Payments-Other than Outliers Before October 1</v>
          </cell>
          <cell r="B312" t="str">
            <v>F1818H1</v>
          </cell>
          <cell r="C312" t="str">
            <v>Worksheet E, Pt A Column 1, Line 1</v>
          </cell>
          <cell r="D312" t="str">
            <v>No Data</v>
          </cell>
          <cell r="E312" t="str">
            <v>No Data</v>
          </cell>
          <cell r="F312" t="str">
            <v>No Data</v>
          </cell>
          <cell r="G312" t="str">
            <v>No Data</v>
          </cell>
          <cell r="H312" t="str">
            <v>No Data</v>
          </cell>
          <cell r="I312" t="str">
            <v>No Data</v>
          </cell>
          <cell r="J312" t="str">
            <v>No Data</v>
          </cell>
          <cell r="L312" t="str">
            <v>No Data</v>
          </cell>
          <cell r="M312" t="str">
            <v>No Data</v>
          </cell>
          <cell r="N312" t="str">
            <v>No Data</v>
          </cell>
          <cell r="O312" t="str">
            <v>No Data</v>
          </cell>
          <cell r="P312" t="str">
            <v>No Data</v>
          </cell>
          <cell r="Q312" t="str">
            <v>No Data</v>
          </cell>
          <cell r="R312" t="str">
            <v>No Data</v>
          </cell>
        </row>
        <row r="313">
          <cell r="A313" t="str">
            <v>Outlier Payments - Prior to October 1, 1997</v>
          </cell>
          <cell r="B313" t="str">
            <v>F1819H1</v>
          </cell>
          <cell r="C313" t="str">
            <v>Worksheet E, Pt A, Column 1, Line 2</v>
          </cell>
          <cell r="D313" t="str">
            <v>No Data</v>
          </cell>
          <cell r="E313" t="str">
            <v/>
          </cell>
          <cell r="F313" t="str">
            <v/>
          </cell>
          <cell r="G313" t="str">
            <v/>
          </cell>
          <cell r="H313" t="str">
            <v/>
          </cell>
          <cell r="I313" t="str">
            <v/>
          </cell>
          <cell r="J313" t="str">
            <v/>
          </cell>
          <cell r="L313" t="str">
            <v>No Data</v>
          </cell>
        </row>
        <row r="314">
          <cell r="A314" t="str">
            <v>DRG Payments-Other than Outliers (10/1=&lt;X&lt;1/1)</v>
          </cell>
          <cell r="B314" t="str">
            <v>F1818H2</v>
          </cell>
          <cell r="C314" t="str">
            <v>Worksheet E, Pt A Column 1, Line 1.01</v>
          </cell>
          <cell r="D314" t="str">
            <v>No Data</v>
          </cell>
          <cell r="E314" t="str">
            <v>No Data</v>
          </cell>
          <cell r="F314" t="str">
            <v>No Data</v>
          </cell>
          <cell r="G314" t="str">
            <v>No Data</v>
          </cell>
          <cell r="H314" t="str">
            <v>No Data</v>
          </cell>
          <cell r="I314" t="str">
            <v>No Data</v>
          </cell>
          <cell r="J314" t="str">
            <v>No Data</v>
          </cell>
          <cell r="L314" t="str">
            <v>No Data</v>
          </cell>
          <cell r="M314" t="str">
            <v>No Data</v>
          </cell>
          <cell r="N314" t="str">
            <v>No Data</v>
          </cell>
          <cell r="O314" t="str">
            <v>No Data</v>
          </cell>
          <cell r="P314" t="str">
            <v>No Data</v>
          </cell>
          <cell r="Q314" t="str">
            <v>No Data</v>
          </cell>
          <cell r="R314" t="str">
            <v>No Data</v>
          </cell>
        </row>
        <row r="315">
          <cell r="A315" t="str">
            <v>DRG Payments-Other than Outliers On or After January 1</v>
          </cell>
          <cell r="B315" t="str">
            <v>F1818H3</v>
          </cell>
          <cell r="C315" t="str">
            <v>Worksheet E, Pt A Column 1, Line 1.02</v>
          </cell>
          <cell r="D315" t="str">
            <v>No Data</v>
          </cell>
          <cell r="E315" t="str">
            <v>No Data</v>
          </cell>
          <cell r="F315" t="str">
            <v>No Data</v>
          </cell>
          <cell r="G315" t="str">
            <v>No Data</v>
          </cell>
          <cell r="H315" t="str">
            <v>No Data</v>
          </cell>
          <cell r="I315" t="str">
            <v>No Data</v>
          </cell>
          <cell r="J315" t="str">
            <v>No Data</v>
          </cell>
          <cell r="L315" t="str">
            <v>No Data</v>
          </cell>
          <cell r="M315" t="str">
            <v>No Data</v>
          </cell>
          <cell r="N315" t="str">
            <v>No Data</v>
          </cell>
          <cell r="O315" t="str">
            <v>No Data</v>
          </cell>
          <cell r="P315" t="str">
            <v>No Data</v>
          </cell>
          <cell r="Q315" t="str">
            <v>No Data</v>
          </cell>
          <cell r="R315" t="str">
            <v>No Data</v>
          </cell>
        </row>
        <row r="318">
          <cell r="A318" t="str">
            <v>Payments for Managed Care Patients Prior to 10/1</v>
          </cell>
          <cell r="B318" t="str">
            <v>F1819AH1</v>
          </cell>
          <cell r="C318" t="str">
            <v>Worksheet E, Pt A Column 1, Line 1.03</v>
          </cell>
          <cell r="D318" t="str">
            <v>No Data</v>
          </cell>
          <cell r="E318" t="str">
            <v>No Data</v>
          </cell>
          <cell r="F318" t="str">
            <v>No Data</v>
          </cell>
          <cell r="G318" t="str">
            <v>No Data</v>
          </cell>
          <cell r="H318" t="str">
            <v>No Data</v>
          </cell>
          <cell r="I318" t="str">
            <v>No Data</v>
          </cell>
          <cell r="J318" t="str">
            <v>No Data</v>
          </cell>
          <cell r="L318" t="str">
            <v>No Data</v>
          </cell>
          <cell r="M318" t="str">
            <v>No Data</v>
          </cell>
          <cell r="N318" t="str">
            <v>No Data</v>
          </cell>
          <cell r="O318" t="str">
            <v>No Data</v>
          </cell>
          <cell r="P318" t="str">
            <v>No Data</v>
          </cell>
          <cell r="Q318" t="str">
            <v>No Data</v>
          </cell>
          <cell r="R318" t="str">
            <v>No Data</v>
          </cell>
        </row>
        <row r="319">
          <cell r="A319" t="str">
            <v>Payments for Managed Care Patients (10/1=&lt;X&lt;1/1)</v>
          </cell>
          <cell r="B319" t="str">
            <v>F1819AH2</v>
          </cell>
          <cell r="C319" t="str">
            <v>Worksheet E, Pt A Column 1, Line 1.04</v>
          </cell>
          <cell r="D319" t="str">
            <v>No Data</v>
          </cell>
          <cell r="E319" t="str">
            <v>No Data</v>
          </cell>
          <cell r="F319" t="str">
            <v>No Data</v>
          </cell>
          <cell r="G319" t="str">
            <v>No Data</v>
          </cell>
          <cell r="H319" t="str">
            <v>No Data</v>
          </cell>
          <cell r="I319" t="str">
            <v>No Data</v>
          </cell>
          <cell r="J319" t="str">
            <v>No Data</v>
          </cell>
          <cell r="L319" t="str">
            <v>No Data</v>
          </cell>
          <cell r="M319" t="str">
            <v>No Data</v>
          </cell>
          <cell r="N319" t="str">
            <v>No Data</v>
          </cell>
          <cell r="O319" t="str">
            <v>No Data</v>
          </cell>
          <cell r="P319" t="str">
            <v>No Data</v>
          </cell>
          <cell r="Q319" t="str">
            <v>No Data</v>
          </cell>
          <cell r="R319" t="str">
            <v>No Data</v>
          </cell>
        </row>
        <row r="320">
          <cell r="A320" t="str">
            <v>Payments for Managed Care Patients On or After January 1</v>
          </cell>
          <cell r="B320" t="str">
            <v>F1819AH3</v>
          </cell>
          <cell r="C320" t="str">
            <v>Worksheet E, Pt A Column 1, Line 1.05</v>
          </cell>
          <cell r="D320" t="str">
            <v>No Data</v>
          </cell>
          <cell r="E320" t="str">
            <v>No Data</v>
          </cell>
          <cell r="F320" t="str">
            <v>No Data</v>
          </cell>
          <cell r="G320" t="str">
            <v>No Data</v>
          </cell>
          <cell r="H320" t="str">
            <v>No Data</v>
          </cell>
          <cell r="I320" t="str">
            <v>No Data</v>
          </cell>
          <cell r="J320" t="str">
            <v>No Data</v>
          </cell>
          <cell r="L320" t="str">
            <v>No Data</v>
          </cell>
          <cell r="M320" t="str">
            <v>No Data</v>
          </cell>
          <cell r="N320" t="str">
            <v>No Data</v>
          </cell>
          <cell r="O320" t="str">
            <v>No Data</v>
          </cell>
          <cell r="P320" t="str">
            <v>No Data</v>
          </cell>
          <cell r="Q320" t="str">
            <v>No Data</v>
          </cell>
          <cell r="R320" t="str">
            <v>No Data</v>
          </cell>
        </row>
        <row r="323">
          <cell r="A323" t="str">
            <v>% of Managed Care simulated payments for IME prior to 10/1</v>
          </cell>
          <cell r="B323" t="str">
            <v>MCpct_103</v>
          </cell>
          <cell r="C323" t="str">
            <v>Phased-in percent of managed care IME payments</v>
          </cell>
          <cell r="D323" t="str">
            <v>No Data</v>
          </cell>
          <cell r="E323" t="str">
            <v>No Data</v>
          </cell>
          <cell r="F323" t="str">
            <v>No Data</v>
          </cell>
          <cell r="G323" t="str">
            <v>No Data</v>
          </cell>
          <cell r="H323" t="str">
            <v>No Data</v>
          </cell>
          <cell r="I323" t="str">
            <v>No Data</v>
          </cell>
          <cell r="J323" t="str">
            <v>No Data</v>
          </cell>
          <cell r="L323" t="str">
            <v>No Data</v>
          </cell>
          <cell r="M323" t="str">
            <v>No Data</v>
          </cell>
          <cell r="N323" t="str">
            <v>No Data</v>
          </cell>
          <cell r="O323" t="str">
            <v>No Data</v>
          </cell>
          <cell r="P323" t="str">
            <v>No Data</v>
          </cell>
          <cell r="Q323" t="str">
            <v>No Data</v>
          </cell>
          <cell r="R323" t="str">
            <v>No Data</v>
          </cell>
        </row>
        <row r="324">
          <cell r="A324" t="str">
            <v>% of Managed Care simulated payments for IME after 10/1 and before 1/1</v>
          </cell>
          <cell r="B324" t="str">
            <v>MCpct_104</v>
          </cell>
          <cell r="C324" t="str">
            <v>Phased-in percent of managed care IME payments</v>
          </cell>
          <cell r="D324" t="str">
            <v>No Data</v>
          </cell>
          <cell r="E324" t="str">
            <v>No Data</v>
          </cell>
          <cell r="F324" t="str">
            <v>No Data</v>
          </cell>
          <cell r="G324" t="str">
            <v>No Data</v>
          </cell>
          <cell r="H324" t="str">
            <v>No Data</v>
          </cell>
          <cell r="I324" t="str">
            <v>No Data</v>
          </cell>
          <cell r="J324" t="str">
            <v>No Data</v>
          </cell>
          <cell r="L324" t="str">
            <v>No Data</v>
          </cell>
          <cell r="M324" t="str">
            <v>No Data</v>
          </cell>
          <cell r="N324" t="str">
            <v>No Data</v>
          </cell>
          <cell r="O324" t="str">
            <v>No Data</v>
          </cell>
          <cell r="P324" t="str">
            <v>No Data</v>
          </cell>
          <cell r="Q324" t="str">
            <v>No Data</v>
          </cell>
          <cell r="R324" t="str">
            <v>No Data</v>
          </cell>
        </row>
        <row r="325">
          <cell r="A325" t="str">
            <v>% of Managed Care simulated payments for IME on and after 1/1, but before 10/1</v>
          </cell>
          <cell r="B325" t="str">
            <v>MCpct_105</v>
          </cell>
          <cell r="C325" t="str">
            <v>Phased-in percent of managed care IME payments</v>
          </cell>
          <cell r="D325" t="str">
            <v>No Data</v>
          </cell>
          <cell r="E325" t="str">
            <v>No Data</v>
          </cell>
          <cell r="F325" t="str">
            <v>No Data</v>
          </cell>
          <cell r="G325" t="str">
            <v>No Data</v>
          </cell>
          <cell r="H325" t="str">
            <v>No Data</v>
          </cell>
          <cell r="I325" t="str">
            <v>No Data</v>
          </cell>
          <cell r="J325" t="str">
            <v>No Data</v>
          </cell>
          <cell r="L325" t="str">
            <v>No Data</v>
          </cell>
          <cell r="M325" t="str">
            <v>No Data</v>
          </cell>
          <cell r="N325" t="str">
            <v>No Data</v>
          </cell>
          <cell r="O325" t="str">
            <v>No Data</v>
          </cell>
          <cell r="P325" t="str">
            <v>No Data</v>
          </cell>
          <cell r="Q325" t="str">
            <v>No Data</v>
          </cell>
          <cell r="R325" t="str">
            <v>No Data</v>
          </cell>
        </row>
        <row r="328">
          <cell r="A328" t="str">
            <v>IME Adjustment Factor @ 2.7%</v>
          </cell>
          <cell r="B328" t="str">
            <v xml:space="preserve">H236 </v>
          </cell>
          <cell r="C328" t="str">
            <v xml:space="preserve"> .67*((1+IRB)^.405-1)</v>
          </cell>
          <cell r="D328" t="str">
            <v/>
          </cell>
          <cell r="E328" t="str">
            <v/>
          </cell>
          <cell r="F328" t="str">
            <v/>
          </cell>
          <cell r="G328" t="str">
            <v/>
          </cell>
          <cell r="H328" t="str">
            <v/>
          </cell>
          <cell r="I328" t="str">
            <v/>
          </cell>
          <cell r="J328" t="str">
            <v/>
          </cell>
          <cell r="L328" t="e">
            <v>#N/A</v>
          </cell>
          <cell r="M328" t="e">
            <v>#VALUE!</v>
          </cell>
          <cell r="N328" t="e">
            <v>#VALUE!</v>
          </cell>
          <cell r="O328" t="e">
            <v>#VALUE!</v>
          </cell>
          <cell r="P328" t="e">
            <v>#VALUE!</v>
          </cell>
          <cell r="Q328" t="e">
            <v>#VALUE!</v>
          </cell>
          <cell r="R328" t="e">
            <v>#VALUE!</v>
          </cell>
        </row>
        <row r="329">
          <cell r="C329" t="str">
            <v>Worksheet E, Pt A Column 1, Line 3.20</v>
          </cell>
        </row>
        <row r="331">
          <cell r="A331" t="str">
            <v>Inpatient Gain/Loss Net of DSH Payments with IME Payments @2.7%</v>
          </cell>
          <cell r="B331" t="str">
            <v>INP_GL_NODSH_IME2.7</v>
          </cell>
          <cell r="C331" t="str">
            <v>[INP_REV_NODSH_IME2.7]-[INP_COST]</v>
          </cell>
          <cell r="D331" t="str">
            <v/>
          </cell>
          <cell r="E331" t="str">
            <v/>
          </cell>
          <cell r="F331" t="str">
            <v/>
          </cell>
          <cell r="G331" t="str">
            <v/>
          </cell>
          <cell r="H331" t="str">
            <v/>
          </cell>
          <cell r="I331" t="str">
            <v/>
          </cell>
          <cell r="J331" t="str">
            <v/>
          </cell>
          <cell r="L331" t="e">
            <v>#VALUE!</v>
          </cell>
          <cell r="M331" t="e">
            <v>#VALUE!</v>
          </cell>
          <cell r="N331" t="e">
            <v>#VALUE!</v>
          </cell>
          <cell r="O331" t="e">
            <v>#VALUE!</v>
          </cell>
          <cell r="P331" t="e">
            <v>#VALUE!</v>
          </cell>
          <cell r="Q331" t="e">
            <v>#VALUE!</v>
          </cell>
          <cell r="R331" t="e">
            <v>#VALUE!</v>
          </cell>
        </row>
      </sheetData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-1"/>
      <sheetName val="Report-2_State"/>
      <sheetName val="Report-3_State"/>
      <sheetName val="Report-4_State"/>
      <sheetName val="Report-5_US"/>
      <sheetName val="97-07_ManagedCareData_State"/>
      <sheetName val="97-07_ManagedCareData_County"/>
      <sheetName val="97-07_ManagedCareData_State-2"/>
      <sheetName val="97_ManagedCareData"/>
      <sheetName val="98_ManagedCareData"/>
      <sheetName val="99_ManagedCareData"/>
      <sheetName val="00_ManagedCareData"/>
      <sheetName val="01_ManagedCareData"/>
      <sheetName val="02_ManagedCareData"/>
      <sheetName val="03_ManagedCareData"/>
      <sheetName val="04_ManagedCareData"/>
      <sheetName val="05_ManagedCareData"/>
      <sheetName val="06_ManagedCareData"/>
      <sheetName val="07_ManagedCareData"/>
      <sheetName val="table 2.5"/>
      <sheetName val="2002Base-HospitalPriceIndex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>
        <row r="4">
          <cell r="B4" t="str">
            <v>Table 2.5</v>
          </cell>
        </row>
        <row r="5">
          <cell r="B5" t="str">
            <v>Medicare Enrollment: Hospital Insurance and/or Supplementary Medical Insurance for Total,</v>
          </cell>
        </row>
        <row r="6">
          <cell r="B6" t="str">
            <v>Fee-for-Service, and Managed Care Enrollees by Area of Residence, as of July 1, 2004</v>
          </cell>
        </row>
        <row r="7">
          <cell r="F7" t="str">
            <v xml:space="preserve">    Type of Coverage</v>
          </cell>
        </row>
        <row r="8">
          <cell r="D8" t="str">
            <v>Hospital Insurance and/or</v>
          </cell>
        </row>
        <row r="9">
          <cell r="D9" t="str">
            <v>Supplementary</v>
          </cell>
          <cell r="P9" t="str">
            <v>Supplementary</v>
          </cell>
        </row>
        <row r="10">
          <cell r="D10" t="str">
            <v>Medical Insurance</v>
          </cell>
          <cell r="J10" t="str">
            <v>Hospital Insurance</v>
          </cell>
          <cell r="P10" t="str">
            <v>Medical Insurance</v>
          </cell>
        </row>
        <row r="11">
          <cell r="F11" t="str">
            <v>Fee-for-</v>
          </cell>
          <cell r="H11" t="str">
            <v>Managed</v>
          </cell>
          <cell r="L11" t="str">
            <v>Fee-for-</v>
          </cell>
          <cell r="N11" t="str">
            <v>Managed</v>
          </cell>
          <cell r="R11" t="str">
            <v>Fee-for-</v>
          </cell>
          <cell r="T11" t="str">
            <v>Managed</v>
          </cell>
        </row>
        <row r="12">
          <cell r="B12" t="str">
            <v>Area of Residence</v>
          </cell>
          <cell r="D12" t="str">
            <v>Total</v>
          </cell>
          <cell r="F12" t="str">
            <v>Service</v>
          </cell>
          <cell r="H12" t="str">
            <v>Care</v>
          </cell>
          <cell r="J12" t="str">
            <v>Total</v>
          </cell>
          <cell r="L12" t="str">
            <v>Service</v>
          </cell>
          <cell r="N12" t="str">
            <v>Care</v>
          </cell>
          <cell r="P12" t="str">
            <v>Total</v>
          </cell>
          <cell r="R12" t="str">
            <v>Service</v>
          </cell>
          <cell r="T12" t="str">
            <v>Care</v>
          </cell>
        </row>
        <row r="13">
          <cell r="D13" t="str">
            <v>Number in Thousands</v>
          </cell>
        </row>
        <row r="14">
          <cell r="B14" t="str">
            <v>All Areas1</v>
          </cell>
          <cell r="D14">
            <v>41729</v>
          </cell>
          <cell r="F14">
            <v>36345</v>
          </cell>
          <cell r="H14">
            <v>5384</v>
          </cell>
          <cell r="J14">
            <v>41391</v>
          </cell>
          <cell r="L14">
            <v>36011</v>
          </cell>
          <cell r="N14">
            <v>5380</v>
          </cell>
          <cell r="P14">
            <v>39101</v>
          </cell>
          <cell r="R14">
            <v>33717</v>
          </cell>
          <cell r="T14">
            <v>5384</v>
          </cell>
        </row>
        <row r="15">
          <cell r="B15" t="str">
            <v>United States</v>
          </cell>
          <cell r="D15">
            <v>40784</v>
          </cell>
          <cell r="F15">
            <v>35462</v>
          </cell>
          <cell r="H15">
            <v>5322</v>
          </cell>
          <cell r="J15">
            <v>40447</v>
          </cell>
          <cell r="L15">
            <v>35129</v>
          </cell>
          <cell r="N15">
            <v>5318</v>
          </cell>
          <cell r="P15">
            <v>38571</v>
          </cell>
          <cell r="R15">
            <v>33249</v>
          </cell>
          <cell r="T15">
            <v>5322</v>
          </cell>
        </row>
        <row r="17">
          <cell r="B17" t="str">
            <v>Northeast</v>
          </cell>
          <cell r="D17">
            <v>8267</v>
          </cell>
          <cell r="F17">
            <v>6916</v>
          </cell>
          <cell r="H17">
            <v>1351</v>
          </cell>
          <cell r="J17">
            <v>8198</v>
          </cell>
          <cell r="L17">
            <v>6847</v>
          </cell>
          <cell r="N17">
            <v>1351</v>
          </cell>
          <cell r="P17">
            <v>7711</v>
          </cell>
          <cell r="R17">
            <v>6360</v>
          </cell>
          <cell r="T17">
            <v>1351</v>
          </cell>
        </row>
        <row r="18">
          <cell r="B18" t="str">
            <v>Midwest</v>
          </cell>
          <cell r="D18">
            <v>9527</v>
          </cell>
          <cell r="F18">
            <v>8874</v>
          </cell>
          <cell r="H18">
            <v>652</v>
          </cell>
          <cell r="J18">
            <v>9479</v>
          </cell>
          <cell r="L18">
            <v>8826</v>
          </cell>
          <cell r="N18">
            <v>652</v>
          </cell>
          <cell r="P18">
            <v>9046</v>
          </cell>
          <cell r="R18">
            <v>8393</v>
          </cell>
          <cell r="T18">
            <v>652</v>
          </cell>
        </row>
        <row r="19">
          <cell r="B19" t="str">
            <v>South</v>
          </cell>
          <cell r="D19">
            <v>14874</v>
          </cell>
          <cell r="F19">
            <v>13737</v>
          </cell>
          <cell r="H19">
            <v>1137</v>
          </cell>
          <cell r="J19">
            <v>14812</v>
          </cell>
          <cell r="L19">
            <v>13675</v>
          </cell>
          <cell r="N19">
            <v>1136</v>
          </cell>
          <cell r="P19">
            <v>14174</v>
          </cell>
          <cell r="R19">
            <v>13037</v>
          </cell>
          <cell r="T19">
            <v>1137</v>
          </cell>
        </row>
        <row r="20">
          <cell r="B20" t="str">
            <v>West</v>
          </cell>
          <cell r="D20">
            <v>8117</v>
          </cell>
          <cell r="F20">
            <v>5935</v>
          </cell>
          <cell r="H20">
            <v>2182</v>
          </cell>
          <cell r="J20">
            <v>7960</v>
          </cell>
          <cell r="L20">
            <v>5781</v>
          </cell>
          <cell r="N20">
            <v>2179</v>
          </cell>
          <cell r="P20">
            <v>7640</v>
          </cell>
          <cell r="R20">
            <v>5458</v>
          </cell>
          <cell r="T20">
            <v>2182</v>
          </cell>
        </row>
        <row r="22">
          <cell r="B22" t="str">
            <v>New England</v>
          </cell>
          <cell r="D22">
            <v>2171</v>
          </cell>
          <cell r="F22">
            <v>1921</v>
          </cell>
          <cell r="H22">
            <v>250</v>
          </cell>
          <cell r="J22">
            <v>2162</v>
          </cell>
          <cell r="L22">
            <v>1912</v>
          </cell>
          <cell r="N22">
            <v>250</v>
          </cell>
          <cell r="P22">
            <v>2014</v>
          </cell>
          <cell r="R22">
            <v>1764</v>
          </cell>
          <cell r="T22">
            <v>250</v>
          </cell>
        </row>
        <row r="23">
          <cell r="B23" t="str">
            <v>Connecticut</v>
          </cell>
          <cell r="D23">
            <v>523</v>
          </cell>
          <cell r="F23">
            <v>494</v>
          </cell>
          <cell r="H23">
            <v>29</v>
          </cell>
          <cell r="J23">
            <v>520</v>
          </cell>
          <cell r="L23">
            <v>491</v>
          </cell>
          <cell r="N23">
            <v>29</v>
          </cell>
          <cell r="P23">
            <v>489</v>
          </cell>
          <cell r="R23">
            <v>460</v>
          </cell>
          <cell r="T23">
            <v>29</v>
          </cell>
        </row>
        <row r="24">
          <cell r="B24" t="str">
            <v>Maine</v>
          </cell>
          <cell r="D24">
            <v>231</v>
          </cell>
          <cell r="F24">
            <v>231</v>
          </cell>
          <cell r="H24" t="str">
            <v xml:space="preserve">              (3)</v>
          </cell>
          <cell r="J24">
            <v>230</v>
          </cell>
          <cell r="L24">
            <v>230</v>
          </cell>
          <cell r="N24" t="str">
            <v xml:space="preserve">              (3)</v>
          </cell>
          <cell r="P24">
            <v>218</v>
          </cell>
          <cell r="R24">
            <v>218</v>
          </cell>
          <cell r="T24" t="str">
            <v xml:space="preserve">              (3)</v>
          </cell>
        </row>
        <row r="25">
          <cell r="B25" t="str">
            <v>Massachusetts</v>
          </cell>
          <cell r="D25">
            <v>965</v>
          </cell>
          <cell r="F25">
            <v>803</v>
          </cell>
          <cell r="H25">
            <v>161</v>
          </cell>
          <cell r="J25">
            <v>962</v>
          </cell>
          <cell r="L25">
            <v>801</v>
          </cell>
          <cell r="N25">
            <v>161</v>
          </cell>
          <cell r="P25">
            <v>888</v>
          </cell>
          <cell r="R25">
            <v>726</v>
          </cell>
          <cell r="T25">
            <v>161</v>
          </cell>
        </row>
        <row r="26">
          <cell r="B26" t="str">
            <v>New Hampshire</v>
          </cell>
          <cell r="D26">
            <v>186</v>
          </cell>
          <cell r="F26">
            <v>185</v>
          </cell>
          <cell r="H26">
            <v>2</v>
          </cell>
          <cell r="J26">
            <v>186</v>
          </cell>
          <cell r="L26">
            <v>184</v>
          </cell>
          <cell r="N26">
            <v>2</v>
          </cell>
          <cell r="P26">
            <v>172</v>
          </cell>
          <cell r="R26">
            <v>171</v>
          </cell>
          <cell r="T26">
            <v>2</v>
          </cell>
        </row>
        <row r="27">
          <cell r="B27" t="str">
            <v>Rhode Island</v>
          </cell>
          <cell r="D27">
            <v>172</v>
          </cell>
          <cell r="F27">
            <v>115</v>
          </cell>
          <cell r="H27">
            <v>57</v>
          </cell>
          <cell r="J27">
            <v>170</v>
          </cell>
          <cell r="L27">
            <v>112</v>
          </cell>
          <cell r="N27">
            <v>57</v>
          </cell>
          <cell r="P27">
            <v>157</v>
          </cell>
          <cell r="R27">
            <v>100</v>
          </cell>
          <cell r="T27">
            <v>57</v>
          </cell>
        </row>
        <row r="28">
          <cell r="B28" t="str">
            <v>Vermont</v>
          </cell>
          <cell r="D28">
            <v>94</v>
          </cell>
          <cell r="F28">
            <v>94</v>
          </cell>
          <cell r="H28" t="str">
            <v xml:space="preserve">              (3)</v>
          </cell>
          <cell r="J28">
            <v>94</v>
          </cell>
          <cell r="L28">
            <v>94</v>
          </cell>
          <cell r="N28" t="str">
            <v xml:space="preserve">              (3)</v>
          </cell>
          <cell r="P28">
            <v>89</v>
          </cell>
          <cell r="R28">
            <v>89</v>
          </cell>
          <cell r="T28" t="str">
            <v xml:space="preserve">              (3)</v>
          </cell>
        </row>
        <row r="30">
          <cell r="B30" t="str">
            <v>Middle Atlantic</v>
          </cell>
          <cell r="D30">
            <v>6096</v>
          </cell>
          <cell r="F30">
            <v>4994</v>
          </cell>
          <cell r="H30">
            <v>1101</v>
          </cell>
          <cell r="J30">
            <v>6035</v>
          </cell>
          <cell r="L30">
            <v>4934</v>
          </cell>
          <cell r="N30">
            <v>1101</v>
          </cell>
          <cell r="P30">
            <v>5698</v>
          </cell>
          <cell r="R30">
            <v>4596</v>
          </cell>
          <cell r="T30">
            <v>1101</v>
          </cell>
        </row>
        <row r="31">
          <cell r="B31" t="str">
            <v>New Jersey</v>
          </cell>
          <cell r="D31">
            <v>1220</v>
          </cell>
          <cell r="F31">
            <v>1127</v>
          </cell>
          <cell r="H31">
            <v>93</v>
          </cell>
          <cell r="J31">
            <v>1203</v>
          </cell>
          <cell r="L31">
            <v>1110</v>
          </cell>
          <cell r="N31">
            <v>93</v>
          </cell>
          <cell r="P31">
            <v>1143</v>
          </cell>
          <cell r="R31">
            <v>1051</v>
          </cell>
          <cell r="T31">
            <v>93</v>
          </cell>
        </row>
        <row r="32">
          <cell r="B32" t="str">
            <v>New York</v>
          </cell>
          <cell r="D32">
            <v>2759</v>
          </cell>
          <cell r="F32">
            <v>2263</v>
          </cell>
          <cell r="H32">
            <v>496</v>
          </cell>
          <cell r="J32">
            <v>2719</v>
          </cell>
          <cell r="L32">
            <v>2223</v>
          </cell>
          <cell r="N32">
            <v>496</v>
          </cell>
          <cell r="P32">
            <v>2562</v>
          </cell>
          <cell r="R32">
            <v>2066</v>
          </cell>
          <cell r="T32">
            <v>496</v>
          </cell>
        </row>
        <row r="33">
          <cell r="B33" t="str">
            <v>Pennsylvania</v>
          </cell>
          <cell r="D33">
            <v>2117</v>
          </cell>
          <cell r="F33">
            <v>1604</v>
          </cell>
          <cell r="H33">
            <v>513</v>
          </cell>
          <cell r="J33">
            <v>2113</v>
          </cell>
          <cell r="L33">
            <v>1601</v>
          </cell>
          <cell r="N33">
            <v>513</v>
          </cell>
          <cell r="P33">
            <v>1992</v>
          </cell>
          <cell r="R33">
            <v>1479</v>
          </cell>
          <cell r="T33">
            <v>513</v>
          </cell>
        </row>
        <row r="35">
          <cell r="B35" t="str">
            <v>East North Central</v>
          </cell>
          <cell r="D35">
            <v>6576</v>
          </cell>
          <cell r="F35">
            <v>6179</v>
          </cell>
          <cell r="H35">
            <v>397</v>
          </cell>
          <cell r="J35">
            <v>6536</v>
          </cell>
          <cell r="L35">
            <v>6139</v>
          </cell>
          <cell r="N35">
            <v>397</v>
          </cell>
          <cell r="P35">
            <v>6239</v>
          </cell>
          <cell r="R35">
            <v>5842</v>
          </cell>
          <cell r="T35">
            <v>397</v>
          </cell>
        </row>
        <row r="36">
          <cell r="B36" t="str">
            <v>Illinois</v>
          </cell>
          <cell r="D36">
            <v>1673</v>
          </cell>
          <cell r="F36">
            <v>1588</v>
          </cell>
          <cell r="H36">
            <v>85</v>
          </cell>
          <cell r="J36">
            <v>1650</v>
          </cell>
          <cell r="L36">
            <v>1565</v>
          </cell>
          <cell r="N36">
            <v>85</v>
          </cell>
          <cell r="P36">
            <v>1574</v>
          </cell>
          <cell r="R36">
            <v>1490</v>
          </cell>
          <cell r="T36">
            <v>85</v>
          </cell>
        </row>
        <row r="37">
          <cell r="B37" t="str">
            <v>Indiana</v>
          </cell>
          <cell r="D37">
            <v>889</v>
          </cell>
          <cell r="F37">
            <v>870</v>
          </cell>
          <cell r="H37">
            <v>19</v>
          </cell>
          <cell r="J37">
            <v>889</v>
          </cell>
          <cell r="L37">
            <v>869</v>
          </cell>
          <cell r="N37">
            <v>19</v>
          </cell>
          <cell r="P37">
            <v>845</v>
          </cell>
          <cell r="R37">
            <v>825</v>
          </cell>
          <cell r="T37">
            <v>19</v>
          </cell>
        </row>
        <row r="38">
          <cell r="B38" t="str">
            <v>Michigan</v>
          </cell>
          <cell r="D38">
            <v>1462</v>
          </cell>
          <cell r="F38">
            <v>1440</v>
          </cell>
          <cell r="H38">
            <v>22</v>
          </cell>
          <cell r="J38">
            <v>1460</v>
          </cell>
          <cell r="L38">
            <v>1438</v>
          </cell>
          <cell r="N38">
            <v>22</v>
          </cell>
          <cell r="P38">
            <v>1395</v>
          </cell>
          <cell r="R38">
            <v>1373</v>
          </cell>
          <cell r="T38">
            <v>22</v>
          </cell>
        </row>
        <row r="39">
          <cell r="B39" t="str">
            <v>Ohio</v>
          </cell>
          <cell r="D39">
            <v>1738</v>
          </cell>
          <cell r="F39">
            <v>1514</v>
          </cell>
          <cell r="H39">
            <v>224</v>
          </cell>
          <cell r="J39">
            <v>1724</v>
          </cell>
          <cell r="L39">
            <v>1500</v>
          </cell>
          <cell r="N39">
            <v>223</v>
          </cell>
          <cell r="P39">
            <v>1650</v>
          </cell>
          <cell r="R39">
            <v>1426</v>
          </cell>
          <cell r="T39">
            <v>224</v>
          </cell>
        </row>
        <row r="40">
          <cell r="B40" t="str">
            <v>Wisconsin</v>
          </cell>
          <cell r="D40">
            <v>814</v>
          </cell>
          <cell r="F40">
            <v>767</v>
          </cell>
          <cell r="H40">
            <v>47</v>
          </cell>
          <cell r="J40">
            <v>813</v>
          </cell>
          <cell r="L40">
            <v>766</v>
          </cell>
          <cell r="N40">
            <v>47</v>
          </cell>
          <cell r="P40">
            <v>775</v>
          </cell>
          <cell r="R40">
            <v>728</v>
          </cell>
          <cell r="T40">
            <v>47</v>
          </cell>
        </row>
        <row r="42">
          <cell r="B42" t="str">
            <v>West North Central</v>
          </cell>
          <cell r="D42">
            <v>2951</v>
          </cell>
          <cell r="F42">
            <v>2696</v>
          </cell>
          <cell r="H42">
            <v>255</v>
          </cell>
          <cell r="J42">
            <v>2943</v>
          </cell>
          <cell r="L42">
            <v>2688</v>
          </cell>
          <cell r="N42">
            <v>255</v>
          </cell>
          <cell r="P42">
            <v>2806</v>
          </cell>
          <cell r="R42">
            <v>2551</v>
          </cell>
          <cell r="T42">
            <v>255</v>
          </cell>
        </row>
        <row r="43">
          <cell r="B43" t="str">
            <v>Iowa</v>
          </cell>
          <cell r="D43">
            <v>485</v>
          </cell>
          <cell r="F43">
            <v>465</v>
          </cell>
          <cell r="H43">
            <v>20</v>
          </cell>
          <cell r="J43">
            <v>485</v>
          </cell>
          <cell r="L43">
            <v>464</v>
          </cell>
          <cell r="N43">
            <v>20</v>
          </cell>
          <cell r="P43">
            <v>465</v>
          </cell>
          <cell r="R43">
            <v>445</v>
          </cell>
          <cell r="T43">
            <v>20</v>
          </cell>
        </row>
        <row r="44">
          <cell r="B44" t="str">
            <v>Kansas</v>
          </cell>
          <cell r="D44">
            <v>398</v>
          </cell>
          <cell r="F44">
            <v>384</v>
          </cell>
          <cell r="H44">
            <v>14</v>
          </cell>
          <cell r="J44">
            <v>396</v>
          </cell>
          <cell r="L44">
            <v>383</v>
          </cell>
          <cell r="N44">
            <v>14</v>
          </cell>
          <cell r="P44">
            <v>380</v>
          </cell>
          <cell r="R44">
            <v>366</v>
          </cell>
          <cell r="T44">
            <v>14</v>
          </cell>
        </row>
        <row r="45">
          <cell r="B45" t="str">
            <v>Minnesota</v>
          </cell>
          <cell r="D45">
            <v>686</v>
          </cell>
          <cell r="F45">
            <v>587</v>
          </cell>
          <cell r="H45">
            <v>98</v>
          </cell>
          <cell r="J45">
            <v>685</v>
          </cell>
          <cell r="L45">
            <v>586</v>
          </cell>
          <cell r="N45">
            <v>98</v>
          </cell>
          <cell r="P45">
            <v>649</v>
          </cell>
          <cell r="R45">
            <v>551</v>
          </cell>
          <cell r="T45">
            <v>98</v>
          </cell>
        </row>
        <row r="46">
          <cell r="B46" t="str">
            <v>Missouri</v>
          </cell>
          <cell r="D46">
            <v>897</v>
          </cell>
          <cell r="F46">
            <v>786</v>
          </cell>
          <cell r="H46">
            <v>111</v>
          </cell>
          <cell r="J46">
            <v>893</v>
          </cell>
          <cell r="L46">
            <v>782</v>
          </cell>
          <cell r="N46">
            <v>111</v>
          </cell>
          <cell r="P46">
            <v>850</v>
          </cell>
          <cell r="R46">
            <v>739</v>
          </cell>
          <cell r="T46">
            <v>111</v>
          </cell>
        </row>
        <row r="47">
          <cell r="B47" t="str">
            <v>Nebraska</v>
          </cell>
          <cell r="D47">
            <v>259</v>
          </cell>
          <cell r="F47">
            <v>248</v>
          </cell>
          <cell r="H47">
            <v>10</v>
          </cell>
          <cell r="J47">
            <v>258</v>
          </cell>
          <cell r="L47">
            <v>248</v>
          </cell>
          <cell r="N47">
            <v>10</v>
          </cell>
          <cell r="P47">
            <v>246</v>
          </cell>
          <cell r="R47">
            <v>236</v>
          </cell>
          <cell r="T47">
            <v>10</v>
          </cell>
        </row>
        <row r="48">
          <cell r="B48" t="str">
            <v>North Dakota</v>
          </cell>
          <cell r="D48">
            <v>103</v>
          </cell>
          <cell r="F48">
            <v>102</v>
          </cell>
          <cell r="H48">
            <v>1</v>
          </cell>
          <cell r="J48">
            <v>103</v>
          </cell>
          <cell r="L48">
            <v>102</v>
          </cell>
          <cell r="N48">
            <v>1</v>
          </cell>
          <cell r="P48">
            <v>98</v>
          </cell>
          <cell r="R48">
            <v>97</v>
          </cell>
          <cell r="T48">
            <v>1</v>
          </cell>
        </row>
        <row r="49">
          <cell r="B49" t="str">
            <v>South Dakota</v>
          </cell>
          <cell r="D49">
            <v>123</v>
          </cell>
          <cell r="F49">
            <v>123</v>
          </cell>
          <cell r="H49" t="str">
            <v xml:space="preserve">              (3)</v>
          </cell>
          <cell r="J49">
            <v>123</v>
          </cell>
          <cell r="L49">
            <v>123</v>
          </cell>
          <cell r="N49" t="str">
            <v xml:space="preserve">              (3)</v>
          </cell>
          <cell r="P49">
            <v>117</v>
          </cell>
          <cell r="R49">
            <v>117</v>
          </cell>
          <cell r="T49" t="str">
            <v xml:space="preserve">              (3)</v>
          </cell>
        </row>
        <row r="51">
          <cell r="B51" t="str">
            <v>South Atlantic</v>
          </cell>
          <cell r="D51">
            <v>8061</v>
          </cell>
          <cell r="F51">
            <v>7355</v>
          </cell>
          <cell r="H51">
            <v>706</v>
          </cell>
          <cell r="J51">
            <v>8026</v>
          </cell>
          <cell r="L51">
            <v>7321</v>
          </cell>
          <cell r="N51">
            <v>706</v>
          </cell>
          <cell r="P51">
            <v>7680</v>
          </cell>
          <cell r="R51">
            <v>6975</v>
          </cell>
          <cell r="T51">
            <v>706</v>
          </cell>
        </row>
        <row r="52">
          <cell r="B52" t="str">
            <v>Delaware</v>
          </cell>
          <cell r="D52">
            <v>123</v>
          </cell>
          <cell r="F52">
            <v>123</v>
          </cell>
          <cell r="H52">
            <v>1</v>
          </cell>
          <cell r="J52">
            <v>123</v>
          </cell>
          <cell r="L52">
            <v>122</v>
          </cell>
          <cell r="N52">
            <v>1</v>
          </cell>
          <cell r="P52">
            <v>117</v>
          </cell>
          <cell r="R52">
            <v>116</v>
          </cell>
          <cell r="T52">
            <v>1</v>
          </cell>
        </row>
        <row r="53">
          <cell r="B53" t="str">
            <v>District of Columbia</v>
          </cell>
          <cell r="D53">
            <v>73</v>
          </cell>
          <cell r="F53">
            <v>68</v>
          </cell>
          <cell r="H53">
            <v>5</v>
          </cell>
          <cell r="J53">
            <v>71</v>
          </cell>
          <cell r="L53">
            <v>66</v>
          </cell>
          <cell r="N53">
            <v>5</v>
          </cell>
          <cell r="P53">
            <v>63</v>
          </cell>
          <cell r="R53">
            <v>58</v>
          </cell>
          <cell r="T53">
            <v>5</v>
          </cell>
        </row>
        <row r="54">
          <cell r="B54" t="str">
            <v>Florida</v>
          </cell>
          <cell r="D54">
            <v>2997</v>
          </cell>
          <cell r="F54">
            <v>2442</v>
          </cell>
          <cell r="H54">
            <v>554</v>
          </cell>
          <cell r="J54">
            <v>2988</v>
          </cell>
          <cell r="L54">
            <v>2433</v>
          </cell>
          <cell r="N54">
            <v>554</v>
          </cell>
          <cell r="P54">
            <v>2876</v>
          </cell>
          <cell r="R54">
            <v>2321</v>
          </cell>
          <cell r="T54">
            <v>554</v>
          </cell>
        </row>
        <row r="55">
          <cell r="B55" t="str">
            <v>Georgia</v>
          </cell>
          <cell r="D55">
            <v>1000</v>
          </cell>
          <cell r="F55">
            <v>981</v>
          </cell>
          <cell r="H55">
            <v>19</v>
          </cell>
          <cell r="J55">
            <v>992</v>
          </cell>
          <cell r="L55">
            <v>974</v>
          </cell>
          <cell r="N55">
            <v>19</v>
          </cell>
          <cell r="P55">
            <v>953</v>
          </cell>
          <cell r="R55">
            <v>934</v>
          </cell>
          <cell r="T55">
            <v>19</v>
          </cell>
        </row>
        <row r="56">
          <cell r="B56" t="str">
            <v>Maryland</v>
          </cell>
          <cell r="D56">
            <v>683</v>
          </cell>
          <cell r="F56">
            <v>657</v>
          </cell>
          <cell r="H56">
            <v>27</v>
          </cell>
          <cell r="J56">
            <v>680</v>
          </cell>
          <cell r="L56">
            <v>653</v>
          </cell>
          <cell r="N56">
            <v>26</v>
          </cell>
          <cell r="P56">
            <v>630</v>
          </cell>
          <cell r="R56">
            <v>603</v>
          </cell>
          <cell r="T56">
            <v>27</v>
          </cell>
        </row>
        <row r="57">
          <cell r="B57" t="str">
            <v>North Carolina</v>
          </cell>
          <cell r="D57">
            <v>1240</v>
          </cell>
          <cell r="F57">
            <v>1184</v>
          </cell>
          <cell r="H57">
            <v>56</v>
          </cell>
          <cell r="J57">
            <v>1238</v>
          </cell>
          <cell r="L57">
            <v>1182</v>
          </cell>
          <cell r="N57">
            <v>56</v>
          </cell>
          <cell r="P57">
            <v>1194</v>
          </cell>
          <cell r="R57">
            <v>1138</v>
          </cell>
          <cell r="T57">
            <v>56</v>
          </cell>
        </row>
        <row r="58">
          <cell r="B58" t="str">
            <v>South Carolina</v>
          </cell>
          <cell r="D58">
            <v>627</v>
          </cell>
          <cell r="F58">
            <v>625</v>
          </cell>
          <cell r="H58">
            <v>2</v>
          </cell>
          <cell r="J58">
            <v>624</v>
          </cell>
          <cell r="L58">
            <v>622</v>
          </cell>
          <cell r="N58">
            <v>2</v>
          </cell>
          <cell r="P58">
            <v>602</v>
          </cell>
          <cell r="R58">
            <v>600</v>
          </cell>
          <cell r="T58">
            <v>2</v>
          </cell>
        </row>
        <row r="59">
          <cell r="B59" t="str">
            <v>Virginia</v>
          </cell>
          <cell r="D59">
            <v>967</v>
          </cell>
          <cell r="F59">
            <v>947</v>
          </cell>
          <cell r="H59">
            <v>20</v>
          </cell>
          <cell r="J59">
            <v>960</v>
          </cell>
          <cell r="L59">
            <v>941</v>
          </cell>
          <cell r="N59">
            <v>20</v>
          </cell>
          <cell r="P59">
            <v>909</v>
          </cell>
          <cell r="R59">
            <v>889</v>
          </cell>
          <cell r="T59">
            <v>20</v>
          </cell>
        </row>
        <row r="60">
          <cell r="B60" t="str">
            <v>West Virginia</v>
          </cell>
          <cell r="D60">
            <v>350</v>
          </cell>
          <cell r="F60">
            <v>327</v>
          </cell>
          <cell r="H60">
            <v>23</v>
          </cell>
          <cell r="J60">
            <v>350</v>
          </cell>
          <cell r="L60">
            <v>327</v>
          </cell>
          <cell r="N60">
            <v>23</v>
          </cell>
          <cell r="P60">
            <v>337</v>
          </cell>
          <cell r="R60">
            <v>314</v>
          </cell>
          <cell r="T60">
            <v>23</v>
          </cell>
        </row>
        <row r="61">
          <cell r="B61" t="str">
            <v>See footnotes at end of table.</v>
          </cell>
        </row>
        <row r="66">
          <cell r="B66" t="str">
            <v>Table 2.5—Continued</v>
          </cell>
        </row>
        <row r="67">
          <cell r="B67" t="str">
            <v>Medicare Enrollment: Hospital Insurance and/or Supplementary Medical Insurance for Total,</v>
          </cell>
        </row>
        <row r="68">
          <cell r="B68" t="str">
            <v>Fee-for-Service, and Managed Care Enrollees by Area of Residence, as of July 1, 2004</v>
          </cell>
        </row>
        <row r="69">
          <cell r="F69" t="str">
            <v xml:space="preserve">    Type of Coverage</v>
          </cell>
        </row>
        <row r="70">
          <cell r="D70" t="str">
            <v>Hospital Insurance and/or</v>
          </cell>
        </row>
        <row r="71">
          <cell r="D71" t="str">
            <v>Supplementary</v>
          </cell>
          <cell r="P71" t="str">
            <v>Supplementary</v>
          </cell>
        </row>
        <row r="72">
          <cell r="D72" t="str">
            <v>Medical Insurance</v>
          </cell>
          <cell r="J72" t="str">
            <v>Hospital Insurance</v>
          </cell>
          <cell r="P72" t="str">
            <v>Medical Insurance</v>
          </cell>
        </row>
        <row r="73">
          <cell r="F73" t="str">
            <v>Fee-for-</v>
          </cell>
          <cell r="H73" t="str">
            <v>Managed</v>
          </cell>
          <cell r="L73" t="str">
            <v>Fee-for-</v>
          </cell>
          <cell r="N73" t="str">
            <v>Managed</v>
          </cell>
          <cell r="R73" t="str">
            <v>Fee-for-</v>
          </cell>
          <cell r="T73" t="str">
            <v>Managed</v>
          </cell>
        </row>
        <row r="74">
          <cell r="B74" t="str">
            <v>Area of Residence</v>
          </cell>
          <cell r="D74" t="str">
            <v>Total</v>
          </cell>
          <cell r="F74" t="str">
            <v>Service</v>
          </cell>
          <cell r="H74" t="str">
            <v>Care</v>
          </cell>
          <cell r="J74" t="str">
            <v>Total</v>
          </cell>
          <cell r="L74" t="str">
            <v>Service</v>
          </cell>
          <cell r="N74" t="str">
            <v>Care</v>
          </cell>
          <cell r="P74" t="str">
            <v>Total</v>
          </cell>
          <cell r="R74" t="str">
            <v>Service</v>
          </cell>
          <cell r="T74" t="str">
            <v>Care</v>
          </cell>
        </row>
        <row r="75">
          <cell r="D75" t="str">
            <v>Number in Thousands</v>
          </cell>
        </row>
        <row r="76">
          <cell r="B76" t="str">
            <v>East South Central</v>
          </cell>
          <cell r="D76">
            <v>2736</v>
          </cell>
          <cell r="F76">
            <v>2592</v>
          </cell>
          <cell r="H76">
            <v>144</v>
          </cell>
          <cell r="J76">
            <v>2724</v>
          </cell>
          <cell r="L76">
            <v>2581</v>
          </cell>
          <cell r="N76">
            <v>144</v>
          </cell>
          <cell r="P76">
            <v>2613</v>
          </cell>
          <cell r="R76">
            <v>2470</v>
          </cell>
          <cell r="T76">
            <v>144</v>
          </cell>
        </row>
        <row r="77">
          <cell r="B77" t="str">
            <v>Alabama</v>
          </cell>
          <cell r="D77">
            <v>734</v>
          </cell>
          <cell r="F77">
            <v>680</v>
          </cell>
          <cell r="H77">
            <v>54</v>
          </cell>
          <cell r="J77">
            <v>730</v>
          </cell>
          <cell r="L77">
            <v>676</v>
          </cell>
          <cell r="N77">
            <v>54</v>
          </cell>
          <cell r="P77">
            <v>699</v>
          </cell>
          <cell r="R77">
            <v>645</v>
          </cell>
          <cell r="T77">
            <v>54</v>
          </cell>
        </row>
        <row r="78">
          <cell r="B78" t="str">
            <v>Kentucky</v>
          </cell>
          <cell r="D78">
            <v>661</v>
          </cell>
          <cell r="F78">
            <v>642</v>
          </cell>
          <cell r="H78">
            <v>19</v>
          </cell>
          <cell r="J78">
            <v>655</v>
          </cell>
          <cell r="L78">
            <v>636</v>
          </cell>
          <cell r="N78">
            <v>19</v>
          </cell>
          <cell r="P78">
            <v>632</v>
          </cell>
          <cell r="R78">
            <v>613</v>
          </cell>
          <cell r="T78">
            <v>19</v>
          </cell>
        </row>
        <row r="79">
          <cell r="B79" t="str">
            <v>Mississippi</v>
          </cell>
          <cell r="D79">
            <v>446</v>
          </cell>
          <cell r="F79">
            <v>445</v>
          </cell>
          <cell r="H79">
            <v>2</v>
          </cell>
          <cell r="J79">
            <v>446</v>
          </cell>
          <cell r="L79">
            <v>444</v>
          </cell>
          <cell r="N79">
            <v>2</v>
          </cell>
          <cell r="P79">
            <v>428</v>
          </cell>
          <cell r="R79">
            <v>427</v>
          </cell>
          <cell r="T79">
            <v>2</v>
          </cell>
        </row>
        <row r="80">
          <cell r="B80" t="str">
            <v>Tennessee</v>
          </cell>
          <cell r="D80">
            <v>894</v>
          </cell>
          <cell r="F80">
            <v>825</v>
          </cell>
          <cell r="H80">
            <v>69</v>
          </cell>
          <cell r="J80">
            <v>893</v>
          </cell>
          <cell r="L80">
            <v>824</v>
          </cell>
          <cell r="N80">
            <v>69</v>
          </cell>
          <cell r="P80">
            <v>854</v>
          </cell>
          <cell r="R80">
            <v>785</v>
          </cell>
          <cell r="T80">
            <v>69</v>
          </cell>
        </row>
        <row r="82">
          <cell r="B82" t="str">
            <v>West South Central</v>
          </cell>
          <cell r="D82">
            <v>4077</v>
          </cell>
          <cell r="F82">
            <v>3789</v>
          </cell>
          <cell r="H82">
            <v>287</v>
          </cell>
          <cell r="J82">
            <v>4061</v>
          </cell>
          <cell r="L82">
            <v>3774</v>
          </cell>
          <cell r="N82">
            <v>287</v>
          </cell>
          <cell r="P82">
            <v>3880</v>
          </cell>
          <cell r="R82">
            <v>3593</v>
          </cell>
          <cell r="T82">
            <v>287</v>
          </cell>
        </row>
        <row r="83">
          <cell r="B83" t="str">
            <v>Arkansas</v>
          </cell>
          <cell r="D83">
            <v>461</v>
          </cell>
          <cell r="F83">
            <v>458</v>
          </cell>
          <cell r="H83">
            <v>2</v>
          </cell>
          <cell r="J83">
            <v>460</v>
          </cell>
          <cell r="L83">
            <v>458</v>
          </cell>
          <cell r="N83">
            <v>2</v>
          </cell>
          <cell r="P83">
            <v>441</v>
          </cell>
          <cell r="R83">
            <v>439</v>
          </cell>
          <cell r="T83">
            <v>2</v>
          </cell>
        </row>
        <row r="84">
          <cell r="B84" t="str">
            <v>Louisiana</v>
          </cell>
          <cell r="D84">
            <v>628</v>
          </cell>
          <cell r="F84">
            <v>559</v>
          </cell>
          <cell r="H84">
            <v>70</v>
          </cell>
          <cell r="J84">
            <v>624</v>
          </cell>
          <cell r="L84">
            <v>554</v>
          </cell>
          <cell r="N84">
            <v>70</v>
          </cell>
          <cell r="P84">
            <v>596</v>
          </cell>
          <cell r="R84">
            <v>526</v>
          </cell>
          <cell r="T84">
            <v>70</v>
          </cell>
        </row>
        <row r="85">
          <cell r="B85" t="str">
            <v>Oklahoma</v>
          </cell>
          <cell r="D85">
            <v>530</v>
          </cell>
          <cell r="F85">
            <v>489</v>
          </cell>
          <cell r="H85">
            <v>42</v>
          </cell>
          <cell r="J85">
            <v>529</v>
          </cell>
          <cell r="L85">
            <v>488</v>
          </cell>
          <cell r="N85">
            <v>42</v>
          </cell>
          <cell r="P85">
            <v>506</v>
          </cell>
          <cell r="R85">
            <v>464</v>
          </cell>
          <cell r="T85">
            <v>42</v>
          </cell>
        </row>
        <row r="86">
          <cell r="B86" t="str">
            <v>Texas</v>
          </cell>
          <cell r="D86">
            <v>2458</v>
          </cell>
          <cell r="F86">
            <v>2284</v>
          </cell>
          <cell r="H86">
            <v>174</v>
          </cell>
          <cell r="J86">
            <v>2448</v>
          </cell>
          <cell r="L86">
            <v>2274</v>
          </cell>
          <cell r="N86">
            <v>174</v>
          </cell>
          <cell r="P86">
            <v>2338</v>
          </cell>
          <cell r="R86">
            <v>2164</v>
          </cell>
          <cell r="T86">
            <v>174</v>
          </cell>
        </row>
        <row r="88">
          <cell r="B88" t="str">
            <v>Mountain</v>
          </cell>
          <cell r="D88">
            <v>2443</v>
          </cell>
          <cell r="F88">
            <v>1948</v>
          </cell>
          <cell r="H88">
            <v>495</v>
          </cell>
          <cell r="J88">
            <v>2424</v>
          </cell>
          <cell r="L88">
            <v>1929</v>
          </cell>
          <cell r="N88">
            <v>495</v>
          </cell>
          <cell r="P88">
            <v>2300</v>
          </cell>
          <cell r="R88">
            <v>1805</v>
          </cell>
          <cell r="T88">
            <v>495</v>
          </cell>
        </row>
        <row r="89">
          <cell r="B89" t="str">
            <v>Arizona</v>
          </cell>
          <cell r="D89">
            <v>763</v>
          </cell>
          <cell r="F89">
            <v>557</v>
          </cell>
          <cell r="H89">
            <v>207</v>
          </cell>
          <cell r="J89">
            <v>758</v>
          </cell>
          <cell r="L89">
            <v>551</v>
          </cell>
          <cell r="N89">
            <v>207</v>
          </cell>
          <cell r="P89">
            <v>721</v>
          </cell>
          <cell r="R89">
            <v>515</v>
          </cell>
          <cell r="T89">
            <v>207</v>
          </cell>
        </row>
        <row r="90">
          <cell r="B90" t="str">
            <v>Colorado</v>
          </cell>
          <cell r="D90">
            <v>507</v>
          </cell>
          <cell r="F90">
            <v>370</v>
          </cell>
          <cell r="H90">
            <v>136</v>
          </cell>
          <cell r="J90">
            <v>500</v>
          </cell>
          <cell r="L90">
            <v>364</v>
          </cell>
          <cell r="N90">
            <v>136</v>
          </cell>
          <cell r="P90">
            <v>475</v>
          </cell>
          <cell r="R90">
            <v>339</v>
          </cell>
          <cell r="T90">
            <v>136</v>
          </cell>
        </row>
        <row r="91">
          <cell r="B91" t="str">
            <v>Idaho</v>
          </cell>
          <cell r="D91">
            <v>185</v>
          </cell>
          <cell r="F91">
            <v>167</v>
          </cell>
          <cell r="H91">
            <v>19</v>
          </cell>
          <cell r="J91">
            <v>185</v>
          </cell>
          <cell r="L91">
            <v>166</v>
          </cell>
          <cell r="N91">
            <v>19</v>
          </cell>
          <cell r="P91">
            <v>177</v>
          </cell>
          <cell r="R91">
            <v>158</v>
          </cell>
          <cell r="T91">
            <v>19</v>
          </cell>
        </row>
        <row r="92">
          <cell r="B92" t="str">
            <v>Montana</v>
          </cell>
          <cell r="D92">
            <v>145</v>
          </cell>
          <cell r="F92">
            <v>145</v>
          </cell>
          <cell r="H92">
            <v>1</v>
          </cell>
          <cell r="J92">
            <v>145</v>
          </cell>
          <cell r="L92">
            <v>144</v>
          </cell>
          <cell r="N92">
            <v>1</v>
          </cell>
          <cell r="P92">
            <v>139</v>
          </cell>
          <cell r="R92">
            <v>139</v>
          </cell>
          <cell r="T92">
            <v>1</v>
          </cell>
        </row>
        <row r="93">
          <cell r="B93" t="str">
            <v>Nevada</v>
          </cell>
          <cell r="D93">
            <v>287</v>
          </cell>
          <cell r="F93">
            <v>205</v>
          </cell>
          <cell r="H93">
            <v>83</v>
          </cell>
          <cell r="J93">
            <v>286</v>
          </cell>
          <cell r="L93">
            <v>204</v>
          </cell>
          <cell r="N93">
            <v>83</v>
          </cell>
          <cell r="P93">
            <v>267</v>
          </cell>
          <cell r="R93">
            <v>185</v>
          </cell>
          <cell r="T93">
            <v>83</v>
          </cell>
        </row>
        <row r="94">
          <cell r="B94" t="str">
            <v>New Mexico</v>
          </cell>
          <cell r="D94">
            <v>258</v>
          </cell>
          <cell r="F94">
            <v>216</v>
          </cell>
          <cell r="H94">
            <v>42</v>
          </cell>
          <cell r="J94">
            <v>254</v>
          </cell>
          <cell r="L94">
            <v>213</v>
          </cell>
          <cell r="N94">
            <v>42</v>
          </cell>
          <cell r="P94">
            <v>241</v>
          </cell>
          <cell r="R94">
            <v>200</v>
          </cell>
          <cell r="T94">
            <v>42</v>
          </cell>
        </row>
        <row r="95">
          <cell r="B95" t="str">
            <v>Utah</v>
          </cell>
          <cell r="D95">
            <v>228</v>
          </cell>
          <cell r="F95">
            <v>220</v>
          </cell>
          <cell r="H95">
            <v>8</v>
          </cell>
          <cell r="J95">
            <v>227</v>
          </cell>
          <cell r="L95">
            <v>219</v>
          </cell>
          <cell r="N95">
            <v>8</v>
          </cell>
          <cell r="P95">
            <v>213</v>
          </cell>
          <cell r="R95">
            <v>205</v>
          </cell>
          <cell r="T95">
            <v>8</v>
          </cell>
        </row>
        <row r="96">
          <cell r="B96" t="str">
            <v>Wyoming</v>
          </cell>
          <cell r="D96">
            <v>70</v>
          </cell>
          <cell r="F96">
            <v>68</v>
          </cell>
          <cell r="H96">
            <v>1</v>
          </cell>
          <cell r="J96">
            <v>69</v>
          </cell>
          <cell r="L96">
            <v>68</v>
          </cell>
          <cell r="N96">
            <v>1</v>
          </cell>
          <cell r="P96">
            <v>67</v>
          </cell>
          <cell r="R96">
            <v>65</v>
          </cell>
          <cell r="T96">
            <v>1</v>
          </cell>
        </row>
        <row r="98">
          <cell r="B98" t="str">
            <v>Pacific</v>
          </cell>
          <cell r="D98">
            <v>5674</v>
          </cell>
          <cell r="F98">
            <v>3987</v>
          </cell>
          <cell r="H98">
            <v>1687</v>
          </cell>
          <cell r="J98">
            <v>5536</v>
          </cell>
          <cell r="L98">
            <v>3852</v>
          </cell>
          <cell r="N98">
            <v>1684</v>
          </cell>
          <cell r="P98">
            <v>5340</v>
          </cell>
          <cell r="R98">
            <v>3653</v>
          </cell>
          <cell r="T98">
            <v>1687</v>
          </cell>
        </row>
        <row r="99">
          <cell r="B99" t="str">
            <v>Alaska</v>
          </cell>
          <cell r="D99">
            <v>50</v>
          </cell>
          <cell r="F99">
            <v>49</v>
          </cell>
          <cell r="H99" t="str">
            <v xml:space="preserve">              (3)</v>
          </cell>
          <cell r="J99">
            <v>49</v>
          </cell>
          <cell r="L99">
            <v>49</v>
          </cell>
          <cell r="N99" t="str">
            <v xml:space="preserve">              (3)</v>
          </cell>
          <cell r="P99">
            <v>46</v>
          </cell>
          <cell r="R99">
            <v>46</v>
          </cell>
          <cell r="T99" t="str">
            <v xml:space="preserve">              (3)</v>
          </cell>
        </row>
        <row r="100">
          <cell r="B100" t="str">
            <v>California</v>
          </cell>
          <cell r="D100">
            <v>4122</v>
          </cell>
          <cell r="F100">
            <v>2794</v>
          </cell>
          <cell r="H100">
            <v>1328</v>
          </cell>
          <cell r="J100">
            <v>3994</v>
          </cell>
          <cell r="L100">
            <v>2668</v>
          </cell>
          <cell r="N100">
            <v>1326</v>
          </cell>
          <cell r="P100">
            <v>3880</v>
          </cell>
          <cell r="R100">
            <v>2552</v>
          </cell>
          <cell r="T100">
            <v>1328</v>
          </cell>
        </row>
        <row r="101">
          <cell r="B101" t="str">
            <v>Hawaii</v>
          </cell>
          <cell r="D101">
            <v>178</v>
          </cell>
          <cell r="F101">
            <v>118</v>
          </cell>
          <cell r="H101">
            <v>59</v>
          </cell>
          <cell r="J101">
            <v>177</v>
          </cell>
          <cell r="L101">
            <v>117</v>
          </cell>
          <cell r="N101">
            <v>59</v>
          </cell>
          <cell r="P101">
            <v>165</v>
          </cell>
          <cell r="R101">
            <v>105</v>
          </cell>
          <cell r="T101">
            <v>59</v>
          </cell>
        </row>
        <row r="102">
          <cell r="B102" t="str">
            <v>Oregon</v>
          </cell>
          <cell r="D102">
            <v>527</v>
          </cell>
          <cell r="F102">
            <v>356</v>
          </cell>
          <cell r="H102">
            <v>171</v>
          </cell>
          <cell r="J102">
            <v>521</v>
          </cell>
          <cell r="L102">
            <v>350</v>
          </cell>
          <cell r="N102">
            <v>171</v>
          </cell>
          <cell r="P102">
            <v>499</v>
          </cell>
          <cell r="R102">
            <v>327</v>
          </cell>
          <cell r="T102">
            <v>171</v>
          </cell>
        </row>
        <row r="103">
          <cell r="B103" t="str">
            <v>Washington</v>
          </cell>
          <cell r="D103">
            <v>797</v>
          </cell>
          <cell r="F103">
            <v>670</v>
          </cell>
          <cell r="H103">
            <v>128</v>
          </cell>
          <cell r="J103">
            <v>794</v>
          </cell>
          <cell r="L103">
            <v>667</v>
          </cell>
          <cell r="N103">
            <v>128</v>
          </cell>
          <cell r="P103">
            <v>751</v>
          </cell>
          <cell r="R103">
            <v>623</v>
          </cell>
          <cell r="T103">
            <v>128</v>
          </cell>
        </row>
        <row r="105">
          <cell r="B105" t="str">
            <v>Outlying Areas 2</v>
          </cell>
          <cell r="D105">
            <v>945</v>
          </cell>
          <cell r="F105">
            <v>883</v>
          </cell>
          <cell r="H105">
            <v>62</v>
          </cell>
          <cell r="J105">
            <v>943</v>
          </cell>
          <cell r="L105">
            <v>881</v>
          </cell>
          <cell r="N105">
            <v>62</v>
          </cell>
          <cell r="P105">
            <v>530</v>
          </cell>
          <cell r="R105">
            <v>468</v>
          </cell>
          <cell r="T105">
            <v>62</v>
          </cell>
        </row>
        <row r="106">
          <cell r="B106" t="str">
            <v>1Includes the 50 States and outlying areas.</v>
          </cell>
        </row>
        <row r="107">
          <cell r="B107" t="str">
            <v>2Includes Puerto Rico, Guam, Virgin Islands, residence unknown, and all other outlying areas not shown separately.</v>
          </cell>
        </row>
        <row r="108">
          <cell r="B108" t="str">
            <v>3Less than 500 enrollees.</v>
          </cell>
        </row>
        <row r="110">
          <cell r="B110" t="str">
            <v>NOTE: Numbers may not add to total because of rounding.</v>
          </cell>
        </row>
        <row r="112">
          <cell r="B112" t="str">
            <v xml:space="preserve">SOURCE:  Centers for Medicare &amp; Medicaid Services, Office of Information Services: Data from the 100 percent Denominator File; data development </v>
          </cell>
        </row>
        <row r="113">
          <cell r="B113" t="str">
            <v>by the Office of Research, Development, and Information.</v>
          </cell>
        </row>
      </sheetData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ssment"/>
      <sheetName val="CAH 101% of cost"/>
      <sheetName val="Hosp Pmnts (all hospitals)"/>
      <sheetName val="UPL Gap Summary sfy17"/>
      <sheetName val="DRG UPL SFY17 Combined"/>
      <sheetName val="INPT SHOPP Cost UPL SFY2017"/>
      <sheetName val="OUTPT SHOPP Cost UPL SFY2017"/>
      <sheetName val="Cost UPL SFY17 Combine"/>
      <sheetName val="CCR SHOPP 17"/>
      <sheetName val="HCRIS CR data"/>
      <sheetName val="Sheet1"/>
    </sheetNames>
    <sheetDataSet>
      <sheetData sheetId="0">
        <row r="86">
          <cell r="AD86">
            <v>457691235.81945449</v>
          </cell>
        </row>
      </sheetData>
      <sheetData sheetId="1">
        <row r="41">
          <cell r="AN41">
            <v>1697800</v>
          </cell>
          <cell r="AT41">
            <v>18653230</v>
          </cell>
        </row>
      </sheetData>
      <sheetData sheetId="2" refreshError="1"/>
      <sheetData sheetId="3">
        <row r="14">
          <cell r="D14">
            <v>0.80804454985821828</v>
          </cell>
        </row>
        <row r="15">
          <cell r="D15">
            <v>0.19195545014178172</v>
          </cell>
        </row>
        <row r="19">
          <cell r="D19">
            <v>0.1356728949257511</v>
          </cell>
          <cell r="F19">
            <v>0.14037410060116029</v>
          </cell>
        </row>
        <row r="20">
          <cell r="D20">
            <v>0.86432710507424892</v>
          </cell>
          <cell r="F20">
            <v>0.85962589939883971</v>
          </cell>
        </row>
      </sheetData>
      <sheetData sheetId="4"/>
      <sheetData sheetId="5"/>
      <sheetData sheetId="6"/>
      <sheetData sheetId="7"/>
      <sheetData sheetId="8" refreshError="1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ssment"/>
      <sheetName val="CAH 101% of cost"/>
      <sheetName val="Hosp Pmnts (all hospitals)"/>
      <sheetName val="UPL Gap Summary sfy17"/>
      <sheetName val="DRG UPL SFY17 Combined"/>
      <sheetName val="INPT SHOPP Cost UPL SFY2017"/>
      <sheetName val="OUTPT SHOPP Cost UPL SFY2017"/>
      <sheetName val="Cost UPL SFY17 Combine"/>
      <sheetName val="CCR SHOPP 17"/>
      <sheetName val="HCRIS CR data"/>
      <sheetName val="Sheet1"/>
    </sheetNames>
    <sheetDataSet>
      <sheetData sheetId="0">
        <row r="1">
          <cell r="AJ1">
            <v>0.03</v>
          </cell>
        </row>
        <row r="86">
          <cell r="AD86">
            <v>504044335.45986181</v>
          </cell>
        </row>
      </sheetData>
      <sheetData sheetId="1">
        <row r="3">
          <cell r="A3" t="str">
            <v>100700440F</v>
          </cell>
        </row>
        <row r="41">
          <cell r="AN41">
            <v>1697800</v>
          </cell>
          <cell r="AT41">
            <v>18653230</v>
          </cell>
        </row>
      </sheetData>
      <sheetData sheetId="2"/>
      <sheetData sheetId="3">
        <row r="14">
          <cell r="D14">
            <v>0.80804454985821828</v>
          </cell>
        </row>
        <row r="15">
          <cell r="D15">
            <v>0.19195545014178172</v>
          </cell>
        </row>
        <row r="19">
          <cell r="D19">
            <v>0.1356728949257511</v>
          </cell>
          <cell r="F19">
            <v>0.14037410060116029</v>
          </cell>
        </row>
        <row r="20">
          <cell r="D20">
            <v>0.86432710507424892</v>
          </cell>
          <cell r="F20">
            <v>0.85962589939883971</v>
          </cell>
        </row>
      </sheetData>
      <sheetData sheetId="4">
        <row r="1">
          <cell r="A1" t="str">
            <v>Provider ID</v>
          </cell>
        </row>
      </sheetData>
      <sheetData sheetId="5">
        <row r="1">
          <cell r="G1">
            <v>0</v>
          </cell>
        </row>
      </sheetData>
      <sheetData sheetId="6">
        <row r="1">
          <cell r="G1">
            <v>0</v>
          </cell>
        </row>
      </sheetData>
      <sheetData sheetId="7">
        <row r="1">
          <cell r="B1" t="str">
            <v xml:space="preserve">Billing ID </v>
          </cell>
        </row>
      </sheetData>
      <sheetData sheetId="8"/>
      <sheetData sheetId="9">
        <row r="1">
          <cell r="B1">
            <v>0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8"/>
  <sheetViews>
    <sheetView tabSelected="1" workbookViewId="0">
      <pane xSplit="2" ySplit="1" topLeftCell="C2" activePane="bottomRight" state="frozen"/>
      <selection pane="topRight" activeCell="D1" sqref="D1"/>
      <selection pane="bottomLeft" activeCell="A2" sqref="A2"/>
      <selection pane="bottomRight"/>
    </sheetView>
  </sheetViews>
  <sheetFormatPr defaultRowHeight="12.75" x14ac:dyDescent="0.2"/>
  <cols>
    <col min="1" max="1" width="11.140625" bestFit="1" customWidth="1"/>
    <col min="2" max="2" width="47.7109375" bestFit="1" customWidth="1"/>
    <col min="3" max="3" width="7.28515625" bestFit="1" customWidth="1"/>
    <col min="4" max="4" width="2.7109375" style="73" customWidth="1"/>
    <col min="5" max="5" width="8" bestFit="1" customWidth="1"/>
    <col min="6" max="6" width="14.5703125" bestFit="1" customWidth="1"/>
    <col min="7" max="8" width="13.5703125" bestFit="1" customWidth="1"/>
    <col min="9" max="9" width="12.7109375" bestFit="1" customWidth="1"/>
    <col min="10" max="10" width="14.5703125" bestFit="1" customWidth="1"/>
    <col min="11" max="11" width="2.7109375" style="73" customWidth="1"/>
    <col min="12" max="12" width="13.5703125" bestFit="1" customWidth="1"/>
    <col min="13" max="13" width="12.7109375" bestFit="1" customWidth="1"/>
    <col min="14" max="14" width="14.5703125" bestFit="1" customWidth="1"/>
    <col min="15" max="15" width="2.7109375" style="73" customWidth="1"/>
    <col min="16" max="16" width="13.5703125" bestFit="1" customWidth="1"/>
    <col min="17" max="17" width="12.5703125" bestFit="1" customWidth="1"/>
    <col min="18" max="18" width="14.5703125" bestFit="1" customWidth="1"/>
    <col min="19" max="19" width="2.7109375" style="73" customWidth="1"/>
    <col min="20" max="20" width="8.140625" bestFit="1" customWidth="1"/>
    <col min="21" max="21" width="14.5703125" bestFit="1" customWidth="1"/>
    <col min="22" max="23" width="13.5703125" bestFit="1" customWidth="1"/>
    <col min="24" max="24" width="12.7109375" bestFit="1" customWidth="1"/>
    <col min="25" max="25" width="14.5703125" bestFit="1" customWidth="1"/>
    <col min="26" max="26" width="2.7109375" style="73" customWidth="1"/>
    <col min="27" max="27" width="12.85546875" bestFit="1" customWidth="1"/>
    <col min="28" max="28" width="12.7109375" bestFit="1" customWidth="1"/>
    <col min="29" max="29" width="12.42578125" bestFit="1" customWidth="1"/>
    <col min="30" max="30" width="2.7109375" style="73" customWidth="1"/>
  </cols>
  <sheetData>
    <row r="1" spans="1:30" ht="64.5" x14ac:dyDescent="0.25">
      <c r="A1" s="9" t="s">
        <v>2</v>
      </c>
      <c r="B1" s="50" t="s">
        <v>3</v>
      </c>
      <c r="C1" s="50" t="s">
        <v>5</v>
      </c>
      <c r="D1" s="75"/>
      <c r="E1" s="59" t="s">
        <v>139</v>
      </c>
      <c r="F1" s="60" t="s">
        <v>9</v>
      </c>
      <c r="G1" s="60" t="s">
        <v>12</v>
      </c>
      <c r="H1" s="60" t="s">
        <v>140</v>
      </c>
      <c r="I1" s="60" t="s">
        <v>141</v>
      </c>
      <c r="J1" s="61" t="s">
        <v>142</v>
      </c>
      <c r="K1" s="75"/>
      <c r="L1" s="60" t="s">
        <v>143</v>
      </c>
      <c r="M1" s="60" t="s">
        <v>144</v>
      </c>
      <c r="N1" s="61" t="s">
        <v>145</v>
      </c>
      <c r="O1" s="75"/>
      <c r="P1" s="60" t="s">
        <v>146</v>
      </c>
      <c r="Q1" s="60" t="s">
        <v>147</v>
      </c>
      <c r="R1" s="61" t="s">
        <v>148</v>
      </c>
      <c r="S1" s="72"/>
      <c r="T1" s="59" t="s">
        <v>149</v>
      </c>
      <c r="U1" s="60" t="s">
        <v>9</v>
      </c>
      <c r="V1" s="60" t="s">
        <v>12</v>
      </c>
      <c r="W1" s="60" t="s">
        <v>150</v>
      </c>
      <c r="X1" s="60" t="s">
        <v>151</v>
      </c>
      <c r="Y1" s="61" t="s">
        <v>152</v>
      </c>
      <c r="Z1" s="72"/>
      <c r="AA1" s="60" t="s">
        <v>153</v>
      </c>
      <c r="AB1" s="60" t="s">
        <v>154</v>
      </c>
      <c r="AC1" s="61" t="s">
        <v>155</v>
      </c>
      <c r="AD1" s="72"/>
    </row>
    <row r="2" spans="1:30" ht="15" x14ac:dyDescent="0.25">
      <c r="A2" s="1" t="s">
        <v>14</v>
      </c>
      <c r="B2" s="49" t="s">
        <v>156</v>
      </c>
      <c r="C2" s="49">
        <v>1</v>
      </c>
      <c r="D2" s="49"/>
      <c r="E2" s="59"/>
      <c r="F2" s="63">
        <v>5991862</v>
      </c>
      <c r="G2" s="64">
        <v>1538083</v>
      </c>
      <c r="H2" s="65">
        <f>ROUND(F2*23.6%,2)</f>
        <v>1414079.43</v>
      </c>
      <c r="I2" s="65">
        <f>ROUND(G2*23.6%,2)</f>
        <v>362987.59</v>
      </c>
      <c r="J2" s="66">
        <f>H2+I2</f>
        <v>1777067.02</v>
      </c>
      <c r="K2" s="49"/>
      <c r="L2" s="65">
        <f t="shared" ref="L2:L33" si="0">ROUND(F2*25%,2)</f>
        <v>1497965.5</v>
      </c>
      <c r="M2" s="65">
        <f t="shared" ref="M2:M33" si="1">ROUND(G2*25%,2)</f>
        <v>384520.75</v>
      </c>
      <c r="N2" s="66">
        <f>L2+M2</f>
        <v>1882486.25</v>
      </c>
      <c r="O2" s="49"/>
      <c r="P2" s="65">
        <f t="shared" ref="P2:P33" si="2">ROUND(F2*25%,2)</f>
        <v>1497965.5</v>
      </c>
      <c r="Q2" s="65">
        <f t="shared" ref="Q2:Q33" si="3">ROUND(G2*25%,2)</f>
        <v>384520.75</v>
      </c>
      <c r="R2" s="66">
        <f>P2+Q2</f>
        <v>1882486.25</v>
      </c>
      <c r="S2" s="72"/>
      <c r="T2" s="59"/>
      <c r="U2" s="63">
        <v>6626931</v>
      </c>
      <c r="V2" s="64">
        <v>1701102</v>
      </c>
      <c r="W2" s="65">
        <f>ROUND(U2*25%,2)</f>
        <v>1656732.75</v>
      </c>
      <c r="X2" s="65">
        <f>ROUND(V2*25%,2)</f>
        <v>425275.5</v>
      </c>
      <c r="Y2" s="66">
        <f>W2+X2</f>
        <v>2082008.25</v>
      </c>
      <c r="Z2" s="72"/>
      <c r="AA2" s="65">
        <f t="shared" ref="AA2:AA33" si="4">ROUND(U2*1.4%,2)</f>
        <v>92777.03</v>
      </c>
      <c r="AB2" s="65">
        <f t="shared" ref="AB2:AB33" si="5">ROUND(V2*1.4%,2)</f>
        <v>23815.43</v>
      </c>
      <c r="AC2" s="66">
        <f>AA2+AB2</f>
        <v>116592.45999999999</v>
      </c>
      <c r="AD2" s="72"/>
    </row>
    <row r="3" spans="1:30" ht="15" x14ac:dyDescent="0.25">
      <c r="A3" s="16" t="s">
        <v>15</v>
      </c>
      <c r="B3" s="49" t="s">
        <v>158</v>
      </c>
      <c r="C3" s="49">
        <v>1</v>
      </c>
      <c r="D3" s="49"/>
      <c r="E3" s="67"/>
      <c r="F3" s="63">
        <v>5863765</v>
      </c>
      <c r="G3" s="64">
        <v>1971913</v>
      </c>
      <c r="H3" s="65">
        <f t="shared" ref="H3:I66" si="6">ROUND(F3*23.6%,2)</f>
        <v>1383848.54</v>
      </c>
      <c r="I3" s="65">
        <f t="shared" si="6"/>
        <v>465371.47</v>
      </c>
      <c r="J3" s="66">
        <f t="shared" ref="J3:J66" si="7">H3+I3</f>
        <v>1849220.01</v>
      </c>
      <c r="K3" s="49"/>
      <c r="L3" s="65">
        <f t="shared" si="0"/>
        <v>1465941.25</v>
      </c>
      <c r="M3" s="65">
        <f t="shared" si="1"/>
        <v>492978.25</v>
      </c>
      <c r="N3" s="66">
        <f t="shared" ref="N3:N66" si="8">L3+M3</f>
        <v>1958919.5</v>
      </c>
      <c r="O3" s="49"/>
      <c r="P3" s="65">
        <f t="shared" si="2"/>
        <v>1465941.25</v>
      </c>
      <c r="Q3" s="65">
        <f t="shared" si="3"/>
        <v>492978.25</v>
      </c>
      <c r="R3" s="66">
        <f t="shared" ref="R3:R66" si="9">P3+Q3</f>
        <v>1958919.5</v>
      </c>
      <c r="S3" s="72"/>
      <c r="T3" s="67"/>
      <c r="U3" s="63">
        <v>6485258</v>
      </c>
      <c r="V3" s="64">
        <v>2180914</v>
      </c>
      <c r="W3" s="65">
        <f t="shared" ref="W3:X66" si="10">ROUND(U3*25%,2)</f>
        <v>1621314.5</v>
      </c>
      <c r="X3" s="65">
        <f t="shared" si="10"/>
        <v>545228.5</v>
      </c>
      <c r="Y3" s="66">
        <f t="shared" ref="Y3:Y66" si="11">W3+X3</f>
        <v>2166543</v>
      </c>
      <c r="Z3" s="72"/>
      <c r="AA3" s="65">
        <f t="shared" si="4"/>
        <v>90793.61</v>
      </c>
      <c r="AB3" s="65">
        <f t="shared" si="5"/>
        <v>30532.799999999999</v>
      </c>
      <c r="AC3" s="66">
        <f t="shared" ref="AC3:AC66" si="12">AA3+AB3</f>
        <v>121326.41</v>
      </c>
      <c r="AD3" s="72"/>
    </row>
    <row r="4" spans="1:30" ht="15" x14ac:dyDescent="0.25">
      <c r="A4" s="16" t="s">
        <v>16</v>
      </c>
      <c r="B4" s="49" t="s">
        <v>157</v>
      </c>
      <c r="C4" s="49">
        <v>1</v>
      </c>
      <c r="D4" s="49"/>
      <c r="E4" s="67"/>
      <c r="F4" s="63">
        <v>4640618</v>
      </c>
      <c r="G4" s="64">
        <v>1431291</v>
      </c>
      <c r="H4" s="65">
        <f t="shared" si="6"/>
        <v>1095185.8500000001</v>
      </c>
      <c r="I4" s="65">
        <f t="shared" si="6"/>
        <v>337784.68</v>
      </c>
      <c r="J4" s="66">
        <f t="shared" si="7"/>
        <v>1432970.53</v>
      </c>
      <c r="K4" s="49"/>
      <c r="L4" s="65">
        <f t="shared" si="0"/>
        <v>1160154.5</v>
      </c>
      <c r="M4" s="65">
        <f t="shared" si="1"/>
        <v>357822.75</v>
      </c>
      <c r="N4" s="66">
        <f t="shared" si="8"/>
        <v>1517977.25</v>
      </c>
      <c r="O4" s="49"/>
      <c r="P4" s="65">
        <f t="shared" si="2"/>
        <v>1160154.5</v>
      </c>
      <c r="Q4" s="65">
        <f t="shared" si="3"/>
        <v>357822.75</v>
      </c>
      <c r="R4" s="66">
        <f t="shared" si="9"/>
        <v>1517977.25</v>
      </c>
      <c r="S4" s="72"/>
      <c r="T4" s="67"/>
      <c r="U4" s="63">
        <v>5132471</v>
      </c>
      <c r="V4" s="64">
        <v>1582992</v>
      </c>
      <c r="W4" s="65">
        <f t="shared" si="10"/>
        <v>1283117.75</v>
      </c>
      <c r="X4" s="65">
        <f t="shared" si="10"/>
        <v>395748</v>
      </c>
      <c r="Y4" s="66">
        <f t="shared" si="11"/>
        <v>1678865.75</v>
      </c>
      <c r="Z4" s="72"/>
      <c r="AA4" s="65">
        <f t="shared" si="4"/>
        <v>71854.59</v>
      </c>
      <c r="AB4" s="65">
        <f t="shared" si="5"/>
        <v>22161.89</v>
      </c>
      <c r="AC4" s="66">
        <f t="shared" si="12"/>
        <v>94016.48</v>
      </c>
      <c r="AD4" s="72"/>
    </row>
    <row r="5" spans="1:30" ht="15" x14ac:dyDescent="0.25">
      <c r="A5" s="16" t="s">
        <v>17</v>
      </c>
      <c r="B5" s="49" t="s">
        <v>18</v>
      </c>
      <c r="C5" s="49">
        <v>1</v>
      </c>
      <c r="D5" s="49"/>
      <c r="E5" s="67"/>
      <c r="F5" s="63">
        <v>572265</v>
      </c>
      <c r="G5" s="64">
        <v>631039</v>
      </c>
      <c r="H5" s="65">
        <f t="shared" si="6"/>
        <v>135054.54</v>
      </c>
      <c r="I5" s="65">
        <f t="shared" si="6"/>
        <v>148925.20000000001</v>
      </c>
      <c r="J5" s="66">
        <f t="shared" si="7"/>
        <v>283979.74</v>
      </c>
      <c r="K5" s="49"/>
      <c r="L5" s="65">
        <f t="shared" si="0"/>
        <v>143066.25</v>
      </c>
      <c r="M5" s="65">
        <f t="shared" si="1"/>
        <v>157759.75</v>
      </c>
      <c r="N5" s="66">
        <f t="shared" si="8"/>
        <v>300826</v>
      </c>
      <c r="O5" s="49"/>
      <c r="P5" s="65">
        <f t="shared" si="2"/>
        <v>143066.25</v>
      </c>
      <c r="Q5" s="65">
        <f t="shared" si="3"/>
        <v>157759.75</v>
      </c>
      <c r="R5" s="66">
        <f t="shared" si="9"/>
        <v>300826</v>
      </c>
      <c r="S5" s="72"/>
      <c r="T5" s="67"/>
      <c r="U5" s="63">
        <v>632919</v>
      </c>
      <c r="V5" s="64">
        <v>697922</v>
      </c>
      <c r="W5" s="65">
        <f t="shared" si="10"/>
        <v>158229.75</v>
      </c>
      <c r="X5" s="65">
        <f t="shared" si="10"/>
        <v>174480.5</v>
      </c>
      <c r="Y5" s="66">
        <f t="shared" si="11"/>
        <v>332710.25</v>
      </c>
      <c r="Z5" s="72"/>
      <c r="AA5" s="65">
        <f t="shared" si="4"/>
        <v>8860.8700000000008</v>
      </c>
      <c r="AB5" s="65">
        <f t="shared" si="5"/>
        <v>9770.91</v>
      </c>
      <c r="AC5" s="66">
        <f t="shared" si="12"/>
        <v>18631.78</v>
      </c>
      <c r="AD5" s="72"/>
    </row>
    <row r="6" spans="1:30" ht="15" x14ac:dyDescent="0.25">
      <c r="A6" s="32" t="s">
        <v>19</v>
      </c>
      <c r="B6" s="49" t="s">
        <v>20</v>
      </c>
      <c r="C6" s="49">
        <v>1</v>
      </c>
      <c r="D6" s="49"/>
      <c r="E6" s="67"/>
      <c r="F6" s="63">
        <v>1453016</v>
      </c>
      <c r="G6" s="64">
        <v>1005828</v>
      </c>
      <c r="H6" s="65">
        <f t="shared" si="6"/>
        <v>342911.78</v>
      </c>
      <c r="I6" s="65">
        <f t="shared" si="6"/>
        <v>237375.41</v>
      </c>
      <c r="J6" s="66">
        <f t="shared" si="7"/>
        <v>580287.19000000006</v>
      </c>
      <c r="K6" s="49"/>
      <c r="L6" s="65">
        <f t="shared" si="0"/>
        <v>363254</v>
      </c>
      <c r="M6" s="65">
        <f t="shared" si="1"/>
        <v>251457</v>
      </c>
      <c r="N6" s="66">
        <f t="shared" si="8"/>
        <v>614711</v>
      </c>
      <c r="O6" s="49"/>
      <c r="P6" s="65">
        <f t="shared" si="2"/>
        <v>363254</v>
      </c>
      <c r="Q6" s="65">
        <f t="shared" si="3"/>
        <v>251457</v>
      </c>
      <c r="R6" s="66">
        <f t="shared" si="9"/>
        <v>614711</v>
      </c>
      <c r="S6" s="72"/>
      <c r="T6" s="67"/>
      <c r="U6" s="63">
        <v>1607019</v>
      </c>
      <c r="V6" s="64">
        <v>1112435</v>
      </c>
      <c r="W6" s="65">
        <f t="shared" si="10"/>
        <v>401754.75</v>
      </c>
      <c r="X6" s="65">
        <f t="shared" si="10"/>
        <v>278108.75</v>
      </c>
      <c r="Y6" s="66">
        <f t="shared" si="11"/>
        <v>679863.5</v>
      </c>
      <c r="Z6" s="72"/>
      <c r="AA6" s="65">
        <f t="shared" si="4"/>
        <v>22498.27</v>
      </c>
      <c r="AB6" s="65">
        <f t="shared" si="5"/>
        <v>15574.09</v>
      </c>
      <c r="AC6" s="66">
        <f t="shared" si="12"/>
        <v>38072.36</v>
      </c>
      <c r="AD6" s="72"/>
    </row>
    <row r="7" spans="1:30" ht="15" x14ac:dyDescent="0.25">
      <c r="A7" s="76" t="s">
        <v>24</v>
      </c>
      <c r="B7" s="49" t="s">
        <v>160</v>
      </c>
      <c r="C7" s="49">
        <v>1</v>
      </c>
      <c r="D7" s="49"/>
      <c r="E7" s="67"/>
      <c r="F7" s="63">
        <v>2029374</v>
      </c>
      <c r="G7" s="64">
        <v>0</v>
      </c>
      <c r="H7" s="65">
        <f t="shared" si="6"/>
        <v>478932.26</v>
      </c>
      <c r="I7" s="65">
        <f t="shared" si="6"/>
        <v>0</v>
      </c>
      <c r="J7" s="66">
        <f t="shared" si="7"/>
        <v>478932.26</v>
      </c>
      <c r="K7" s="49"/>
      <c r="L7" s="65">
        <f t="shared" si="0"/>
        <v>507343.5</v>
      </c>
      <c r="M7" s="65">
        <f t="shared" si="1"/>
        <v>0</v>
      </c>
      <c r="N7" s="66">
        <f t="shared" si="8"/>
        <v>507343.5</v>
      </c>
      <c r="O7" s="49"/>
      <c r="P7" s="65">
        <f t="shared" si="2"/>
        <v>507343.5</v>
      </c>
      <c r="Q7" s="65">
        <f t="shared" si="3"/>
        <v>0</v>
      </c>
      <c r="R7" s="66">
        <f t="shared" si="9"/>
        <v>507343.5</v>
      </c>
      <c r="S7" s="72"/>
      <c r="T7" s="67"/>
      <c r="U7" s="63">
        <v>2244464</v>
      </c>
      <c r="V7" s="64">
        <v>0</v>
      </c>
      <c r="W7" s="65">
        <f t="shared" si="10"/>
        <v>561116</v>
      </c>
      <c r="X7" s="65">
        <f t="shared" si="10"/>
        <v>0</v>
      </c>
      <c r="Y7" s="66">
        <f t="shared" si="11"/>
        <v>561116</v>
      </c>
      <c r="Z7" s="72"/>
      <c r="AA7" s="65">
        <f t="shared" si="4"/>
        <v>31422.5</v>
      </c>
      <c r="AB7" s="65">
        <f t="shared" si="5"/>
        <v>0</v>
      </c>
      <c r="AC7" s="66">
        <f t="shared" si="12"/>
        <v>31422.5</v>
      </c>
      <c r="AD7" s="72"/>
    </row>
    <row r="8" spans="1:30" ht="15" x14ac:dyDescent="0.25">
      <c r="A8" s="31" t="s">
        <v>25</v>
      </c>
      <c r="B8" s="49" t="s">
        <v>26</v>
      </c>
      <c r="C8" s="49">
        <v>1</v>
      </c>
      <c r="D8" s="49"/>
      <c r="E8" s="67"/>
      <c r="F8" s="63">
        <v>1034571</v>
      </c>
      <c r="G8" s="64">
        <v>402497</v>
      </c>
      <c r="H8" s="65">
        <f t="shared" si="6"/>
        <v>244158.76</v>
      </c>
      <c r="I8" s="65">
        <f t="shared" si="6"/>
        <v>94989.29</v>
      </c>
      <c r="J8" s="66">
        <f t="shared" si="7"/>
        <v>339148.05</v>
      </c>
      <c r="K8" s="49"/>
      <c r="L8" s="65">
        <f t="shared" si="0"/>
        <v>258642.75</v>
      </c>
      <c r="M8" s="65">
        <f t="shared" si="1"/>
        <v>100624.25</v>
      </c>
      <c r="N8" s="66">
        <f t="shared" si="8"/>
        <v>359267</v>
      </c>
      <c r="O8" s="49"/>
      <c r="P8" s="65">
        <f t="shared" si="2"/>
        <v>258642.75</v>
      </c>
      <c r="Q8" s="65">
        <f t="shared" si="3"/>
        <v>100624.25</v>
      </c>
      <c r="R8" s="66">
        <f t="shared" si="9"/>
        <v>359267</v>
      </c>
      <c r="S8" s="72"/>
      <c r="T8" s="67"/>
      <c r="U8" s="63">
        <v>1144223</v>
      </c>
      <c r="V8" s="64">
        <v>445157</v>
      </c>
      <c r="W8" s="65">
        <f t="shared" si="10"/>
        <v>286055.75</v>
      </c>
      <c r="X8" s="65">
        <f t="shared" si="10"/>
        <v>111289.25</v>
      </c>
      <c r="Y8" s="66">
        <f t="shared" si="11"/>
        <v>397345</v>
      </c>
      <c r="Z8" s="72"/>
      <c r="AA8" s="65">
        <f t="shared" si="4"/>
        <v>16019.12</v>
      </c>
      <c r="AB8" s="65">
        <f t="shared" si="5"/>
        <v>6232.2</v>
      </c>
      <c r="AC8" s="66">
        <f t="shared" si="12"/>
        <v>22251.32</v>
      </c>
      <c r="AD8" s="72"/>
    </row>
    <row r="9" spans="1:30" ht="15" x14ac:dyDescent="0.25">
      <c r="A9" s="33" t="s">
        <v>27</v>
      </c>
      <c r="B9" s="49" t="s">
        <v>28</v>
      </c>
      <c r="C9" s="49">
        <v>1</v>
      </c>
      <c r="D9" s="49"/>
      <c r="E9" s="67"/>
      <c r="F9" s="63">
        <v>2946135</v>
      </c>
      <c r="G9" s="64">
        <v>1900427</v>
      </c>
      <c r="H9" s="65">
        <f t="shared" si="6"/>
        <v>695287.86</v>
      </c>
      <c r="I9" s="65">
        <f t="shared" si="6"/>
        <v>448500.77</v>
      </c>
      <c r="J9" s="66">
        <f t="shared" si="7"/>
        <v>1143788.6299999999</v>
      </c>
      <c r="K9" s="49"/>
      <c r="L9" s="65">
        <f t="shared" si="0"/>
        <v>736533.75</v>
      </c>
      <c r="M9" s="65">
        <f t="shared" si="1"/>
        <v>475106.75</v>
      </c>
      <c r="N9" s="66">
        <f t="shared" si="8"/>
        <v>1211640.5</v>
      </c>
      <c r="O9" s="49"/>
      <c r="P9" s="65">
        <f t="shared" si="2"/>
        <v>736533.75</v>
      </c>
      <c r="Q9" s="65">
        <f t="shared" si="3"/>
        <v>475106.75</v>
      </c>
      <c r="R9" s="66">
        <f t="shared" si="9"/>
        <v>1211640.5</v>
      </c>
      <c r="S9" s="72"/>
      <c r="T9" s="67"/>
      <c r="U9" s="63">
        <v>3258391</v>
      </c>
      <c r="V9" s="64">
        <v>2101851</v>
      </c>
      <c r="W9" s="65">
        <f t="shared" si="10"/>
        <v>814597.75</v>
      </c>
      <c r="X9" s="65">
        <f t="shared" si="10"/>
        <v>525462.75</v>
      </c>
      <c r="Y9" s="66">
        <f t="shared" si="11"/>
        <v>1340060.5</v>
      </c>
      <c r="Z9" s="72"/>
      <c r="AA9" s="65">
        <f t="shared" si="4"/>
        <v>45617.47</v>
      </c>
      <c r="AB9" s="65">
        <f t="shared" si="5"/>
        <v>29425.91</v>
      </c>
      <c r="AC9" s="66">
        <f t="shared" si="12"/>
        <v>75043.38</v>
      </c>
      <c r="AD9" s="72"/>
    </row>
    <row r="10" spans="1:30" ht="15" x14ac:dyDescent="0.25">
      <c r="A10" s="33" t="s">
        <v>29</v>
      </c>
      <c r="B10" s="49" t="s">
        <v>30</v>
      </c>
      <c r="C10" s="49">
        <v>1</v>
      </c>
      <c r="D10" s="49"/>
      <c r="E10" s="67"/>
      <c r="F10" s="63">
        <v>1081685</v>
      </c>
      <c r="G10" s="64">
        <v>760347</v>
      </c>
      <c r="H10" s="65">
        <f t="shared" si="6"/>
        <v>255277.66</v>
      </c>
      <c r="I10" s="65">
        <f t="shared" si="6"/>
        <v>179441.89</v>
      </c>
      <c r="J10" s="66">
        <f t="shared" si="7"/>
        <v>434719.55000000005</v>
      </c>
      <c r="K10" s="49"/>
      <c r="L10" s="65">
        <f t="shared" si="0"/>
        <v>270421.25</v>
      </c>
      <c r="M10" s="65">
        <f t="shared" si="1"/>
        <v>190086.75</v>
      </c>
      <c r="N10" s="66">
        <f t="shared" si="8"/>
        <v>460508</v>
      </c>
      <c r="O10" s="49"/>
      <c r="P10" s="65">
        <f t="shared" si="2"/>
        <v>270421.25</v>
      </c>
      <c r="Q10" s="65">
        <f t="shared" si="3"/>
        <v>190086.75</v>
      </c>
      <c r="R10" s="66">
        <f t="shared" si="9"/>
        <v>460508</v>
      </c>
      <c r="S10" s="72"/>
      <c r="T10" s="67"/>
      <c r="U10" s="63">
        <v>1196331</v>
      </c>
      <c r="V10" s="64">
        <v>840935</v>
      </c>
      <c r="W10" s="65">
        <f t="shared" si="10"/>
        <v>299082.75</v>
      </c>
      <c r="X10" s="65">
        <f t="shared" si="10"/>
        <v>210233.75</v>
      </c>
      <c r="Y10" s="66">
        <f t="shared" si="11"/>
        <v>509316.5</v>
      </c>
      <c r="Z10" s="72"/>
      <c r="AA10" s="65">
        <f t="shared" si="4"/>
        <v>16748.63</v>
      </c>
      <c r="AB10" s="65">
        <f t="shared" si="5"/>
        <v>11773.09</v>
      </c>
      <c r="AC10" s="66">
        <f t="shared" si="12"/>
        <v>28521.72</v>
      </c>
      <c r="AD10" s="72"/>
    </row>
    <row r="11" spans="1:30" ht="15" x14ac:dyDescent="0.25">
      <c r="A11" s="33" t="s">
        <v>31</v>
      </c>
      <c r="B11" s="49" t="s">
        <v>32</v>
      </c>
      <c r="C11" s="49">
        <v>1</v>
      </c>
      <c r="D11" s="49"/>
      <c r="E11" s="67"/>
      <c r="F11" s="63">
        <v>211912</v>
      </c>
      <c r="G11" s="64">
        <v>455002</v>
      </c>
      <c r="H11" s="65">
        <f t="shared" si="6"/>
        <v>50011.23</v>
      </c>
      <c r="I11" s="65">
        <f t="shared" si="6"/>
        <v>107380.47</v>
      </c>
      <c r="J11" s="66">
        <f t="shared" si="7"/>
        <v>157391.70000000001</v>
      </c>
      <c r="K11" s="49"/>
      <c r="L11" s="65">
        <f t="shared" si="0"/>
        <v>52978</v>
      </c>
      <c r="M11" s="65">
        <f t="shared" si="1"/>
        <v>113750.5</v>
      </c>
      <c r="N11" s="66">
        <f t="shared" si="8"/>
        <v>166728.5</v>
      </c>
      <c r="O11" s="49"/>
      <c r="P11" s="65">
        <f t="shared" si="2"/>
        <v>52978</v>
      </c>
      <c r="Q11" s="65">
        <f t="shared" si="3"/>
        <v>113750.5</v>
      </c>
      <c r="R11" s="66">
        <f t="shared" si="9"/>
        <v>166728.5</v>
      </c>
      <c r="S11" s="72"/>
      <c r="T11" s="67"/>
      <c r="U11" s="63">
        <v>234372</v>
      </c>
      <c r="V11" s="64">
        <v>503227</v>
      </c>
      <c r="W11" s="65">
        <f t="shared" si="10"/>
        <v>58593</v>
      </c>
      <c r="X11" s="65">
        <f t="shared" si="10"/>
        <v>125806.75</v>
      </c>
      <c r="Y11" s="66">
        <f t="shared" si="11"/>
        <v>184399.75</v>
      </c>
      <c r="Z11" s="72"/>
      <c r="AA11" s="65">
        <f t="shared" si="4"/>
        <v>3281.21</v>
      </c>
      <c r="AB11" s="65">
        <f t="shared" si="5"/>
        <v>7045.18</v>
      </c>
      <c r="AC11" s="66">
        <f t="shared" si="12"/>
        <v>10326.39</v>
      </c>
      <c r="AD11" s="72"/>
    </row>
    <row r="12" spans="1:30" ht="15" x14ac:dyDescent="0.25">
      <c r="A12" s="31" t="s">
        <v>33</v>
      </c>
      <c r="B12" s="49" t="s">
        <v>162</v>
      </c>
      <c r="C12" s="49">
        <v>1</v>
      </c>
      <c r="D12" s="49"/>
      <c r="E12" s="67"/>
      <c r="F12" s="63">
        <v>2306265</v>
      </c>
      <c r="G12" s="64">
        <v>1103017</v>
      </c>
      <c r="H12" s="65">
        <f t="shared" si="6"/>
        <v>544278.54</v>
      </c>
      <c r="I12" s="65">
        <f t="shared" si="6"/>
        <v>260312.01</v>
      </c>
      <c r="J12" s="66">
        <f t="shared" si="7"/>
        <v>804590.55</v>
      </c>
      <c r="K12" s="49"/>
      <c r="L12" s="65">
        <f t="shared" si="0"/>
        <v>576566.25</v>
      </c>
      <c r="M12" s="65">
        <f t="shared" si="1"/>
        <v>275754.25</v>
      </c>
      <c r="N12" s="66">
        <f t="shared" si="8"/>
        <v>852320.5</v>
      </c>
      <c r="O12" s="49"/>
      <c r="P12" s="65">
        <f t="shared" si="2"/>
        <v>576566.25</v>
      </c>
      <c r="Q12" s="65">
        <f t="shared" si="3"/>
        <v>275754.25</v>
      </c>
      <c r="R12" s="66">
        <f t="shared" si="9"/>
        <v>852320.5</v>
      </c>
      <c r="S12" s="72"/>
      <c r="T12" s="67"/>
      <c r="U12" s="63">
        <v>2550703</v>
      </c>
      <c r="V12" s="64">
        <v>1219924</v>
      </c>
      <c r="W12" s="65">
        <f t="shared" si="10"/>
        <v>637675.75</v>
      </c>
      <c r="X12" s="65">
        <f t="shared" si="10"/>
        <v>304981</v>
      </c>
      <c r="Y12" s="66">
        <f t="shared" si="11"/>
        <v>942656.75</v>
      </c>
      <c r="Z12" s="72"/>
      <c r="AA12" s="65">
        <f t="shared" si="4"/>
        <v>35709.839999999997</v>
      </c>
      <c r="AB12" s="65">
        <f t="shared" si="5"/>
        <v>17078.939999999999</v>
      </c>
      <c r="AC12" s="66">
        <f t="shared" si="12"/>
        <v>52788.78</v>
      </c>
      <c r="AD12" s="72"/>
    </row>
    <row r="13" spans="1:30" ht="15" x14ac:dyDescent="0.25">
      <c r="A13" s="33" t="s">
        <v>34</v>
      </c>
      <c r="B13" s="49" t="s">
        <v>163</v>
      </c>
      <c r="C13" s="49">
        <v>1</v>
      </c>
      <c r="D13" s="49"/>
      <c r="E13" s="67"/>
      <c r="F13" s="63">
        <v>938876</v>
      </c>
      <c r="G13" s="64">
        <v>522142</v>
      </c>
      <c r="H13" s="65">
        <f t="shared" si="6"/>
        <v>221574.74</v>
      </c>
      <c r="I13" s="65">
        <f t="shared" si="6"/>
        <v>123225.51</v>
      </c>
      <c r="J13" s="66">
        <f t="shared" si="7"/>
        <v>344800.25</v>
      </c>
      <c r="K13" s="49"/>
      <c r="L13" s="65">
        <f t="shared" si="0"/>
        <v>234719</v>
      </c>
      <c r="M13" s="65">
        <f t="shared" si="1"/>
        <v>130535.5</v>
      </c>
      <c r="N13" s="66">
        <f t="shared" si="8"/>
        <v>365254.5</v>
      </c>
      <c r="O13" s="49"/>
      <c r="P13" s="65">
        <f t="shared" si="2"/>
        <v>234719</v>
      </c>
      <c r="Q13" s="65">
        <f t="shared" si="3"/>
        <v>130535.5</v>
      </c>
      <c r="R13" s="66">
        <f t="shared" si="9"/>
        <v>365254.5</v>
      </c>
      <c r="S13" s="72"/>
      <c r="T13" s="67"/>
      <c r="U13" s="63">
        <v>1038386</v>
      </c>
      <c r="V13" s="64">
        <v>577483</v>
      </c>
      <c r="W13" s="65">
        <f t="shared" si="10"/>
        <v>259596.5</v>
      </c>
      <c r="X13" s="65">
        <f t="shared" si="10"/>
        <v>144370.75</v>
      </c>
      <c r="Y13" s="66">
        <f t="shared" si="11"/>
        <v>403967.25</v>
      </c>
      <c r="Z13" s="72"/>
      <c r="AA13" s="65">
        <f t="shared" si="4"/>
        <v>14537.4</v>
      </c>
      <c r="AB13" s="65">
        <f t="shared" si="5"/>
        <v>8084.76</v>
      </c>
      <c r="AC13" s="66">
        <f t="shared" si="12"/>
        <v>22622.16</v>
      </c>
      <c r="AD13" s="72"/>
    </row>
    <row r="14" spans="1:30" ht="15" x14ac:dyDescent="0.25">
      <c r="A14" s="33" t="s">
        <v>35</v>
      </c>
      <c r="B14" s="49" t="s">
        <v>36</v>
      </c>
      <c r="C14" s="49">
        <v>1</v>
      </c>
      <c r="D14" s="49"/>
      <c r="E14" s="67"/>
      <c r="F14" s="63">
        <v>31800855</v>
      </c>
      <c r="G14" s="64">
        <v>3593079</v>
      </c>
      <c r="H14" s="65">
        <f t="shared" si="6"/>
        <v>7505001.7800000003</v>
      </c>
      <c r="I14" s="65">
        <f t="shared" si="6"/>
        <v>847966.64</v>
      </c>
      <c r="J14" s="66">
        <f t="shared" si="7"/>
        <v>8352968.4199999999</v>
      </c>
      <c r="K14" s="49"/>
      <c r="L14" s="65">
        <f t="shared" si="0"/>
        <v>7950213.75</v>
      </c>
      <c r="M14" s="65">
        <f t="shared" si="1"/>
        <v>898269.75</v>
      </c>
      <c r="N14" s="66">
        <f t="shared" si="8"/>
        <v>8848483.5</v>
      </c>
      <c r="O14" s="49"/>
      <c r="P14" s="65">
        <f t="shared" si="2"/>
        <v>7950213.75</v>
      </c>
      <c r="Q14" s="65">
        <f t="shared" si="3"/>
        <v>898269.75</v>
      </c>
      <c r="R14" s="66">
        <f t="shared" si="9"/>
        <v>8848483.5</v>
      </c>
      <c r="S14" s="72"/>
      <c r="T14" s="67"/>
      <c r="U14" s="63">
        <v>35171385</v>
      </c>
      <c r="V14" s="64">
        <v>3973905</v>
      </c>
      <c r="W14" s="65">
        <f t="shared" si="10"/>
        <v>8792846.25</v>
      </c>
      <c r="X14" s="65">
        <f t="shared" si="10"/>
        <v>993476.25</v>
      </c>
      <c r="Y14" s="66">
        <f t="shared" si="11"/>
        <v>9786322.5</v>
      </c>
      <c r="Z14" s="72"/>
      <c r="AA14" s="65">
        <f t="shared" si="4"/>
        <v>492399.39</v>
      </c>
      <c r="AB14" s="65">
        <f t="shared" si="5"/>
        <v>55634.67</v>
      </c>
      <c r="AC14" s="66">
        <f t="shared" si="12"/>
        <v>548034.06000000006</v>
      </c>
      <c r="AD14" s="72"/>
    </row>
    <row r="15" spans="1:30" ht="15" x14ac:dyDescent="0.25">
      <c r="A15" s="33" t="s">
        <v>37</v>
      </c>
      <c r="B15" s="49" t="s">
        <v>165</v>
      </c>
      <c r="C15" s="49">
        <v>1</v>
      </c>
      <c r="D15" s="49"/>
      <c r="E15" s="67"/>
      <c r="F15" s="63">
        <v>31932246</v>
      </c>
      <c r="G15" s="64">
        <v>4377801</v>
      </c>
      <c r="H15" s="65">
        <f t="shared" si="6"/>
        <v>7536010.0599999996</v>
      </c>
      <c r="I15" s="65">
        <f t="shared" si="6"/>
        <v>1033161.04</v>
      </c>
      <c r="J15" s="66">
        <f t="shared" si="7"/>
        <v>8569171.0999999996</v>
      </c>
      <c r="K15" s="49"/>
      <c r="L15" s="65">
        <f t="shared" si="0"/>
        <v>7983061.5</v>
      </c>
      <c r="M15" s="65">
        <f t="shared" si="1"/>
        <v>1094450.25</v>
      </c>
      <c r="N15" s="66">
        <f t="shared" si="8"/>
        <v>9077511.75</v>
      </c>
      <c r="O15" s="49"/>
      <c r="P15" s="65">
        <f t="shared" si="2"/>
        <v>7983061.5</v>
      </c>
      <c r="Q15" s="65">
        <f t="shared" si="3"/>
        <v>1094450.25</v>
      </c>
      <c r="R15" s="66">
        <f t="shared" si="9"/>
        <v>9077511.75</v>
      </c>
      <c r="S15" s="72"/>
      <c r="T15" s="67"/>
      <c r="U15" s="63">
        <v>35316700</v>
      </c>
      <c r="V15" s="64">
        <v>4841798</v>
      </c>
      <c r="W15" s="65">
        <f t="shared" si="10"/>
        <v>8829175</v>
      </c>
      <c r="X15" s="65">
        <f t="shared" si="10"/>
        <v>1210449.5</v>
      </c>
      <c r="Y15" s="66">
        <f t="shared" si="11"/>
        <v>10039624.5</v>
      </c>
      <c r="Z15" s="72"/>
      <c r="AA15" s="65">
        <f t="shared" si="4"/>
        <v>494433.8</v>
      </c>
      <c r="AB15" s="65">
        <f t="shared" si="5"/>
        <v>67785.17</v>
      </c>
      <c r="AC15" s="66">
        <f t="shared" si="12"/>
        <v>562218.97</v>
      </c>
      <c r="AD15" s="72"/>
    </row>
    <row r="16" spans="1:30" ht="15" x14ac:dyDescent="0.25">
      <c r="A16" s="33" t="s">
        <v>38</v>
      </c>
      <c r="B16" s="49" t="s">
        <v>39</v>
      </c>
      <c r="C16" s="49">
        <v>1</v>
      </c>
      <c r="D16" s="49"/>
      <c r="E16" s="67"/>
      <c r="F16" s="63">
        <v>6096547</v>
      </c>
      <c r="G16" s="64">
        <v>980894</v>
      </c>
      <c r="H16" s="65">
        <f t="shared" si="6"/>
        <v>1438785.09</v>
      </c>
      <c r="I16" s="65">
        <f t="shared" si="6"/>
        <v>231490.98</v>
      </c>
      <c r="J16" s="66">
        <f t="shared" si="7"/>
        <v>1670276.07</v>
      </c>
      <c r="K16" s="49"/>
      <c r="L16" s="65">
        <f t="shared" si="0"/>
        <v>1524136.75</v>
      </c>
      <c r="M16" s="65">
        <f t="shared" si="1"/>
        <v>245223.5</v>
      </c>
      <c r="N16" s="66">
        <f t="shared" si="8"/>
        <v>1769360.25</v>
      </c>
      <c r="O16" s="49"/>
      <c r="P16" s="65">
        <f t="shared" si="2"/>
        <v>1524136.75</v>
      </c>
      <c r="Q16" s="65">
        <f t="shared" si="3"/>
        <v>245223.5</v>
      </c>
      <c r="R16" s="66">
        <f t="shared" si="9"/>
        <v>1769360.25</v>
      </c>
      <c r="S16" s="72"/>
      <c r="T16" s="67"/>
      <c r="U16" s="63">
        <v>6742712</v>
      </c>
      <c r="V16" s="64">
        <v>1084857</v>
      </c>
      <c r="W16" s="65">
        <f t="shared" si="10"/>
        <v>1685678</v>
      </c>
      <c r="X16" s="65">
        <f t="shared" si="10"/>
        <v>271214.25</v>
      </c>
      <c r="Y16" s="66">
        <f t="shared" si="11"/>
        <v>1956892.25</v>
      </c>
      <c r="Z16" s="72"/>
      <c r="AA16" s="65">
        <f t="shared" si="4"/>
        <v>94397.97</v>
      </c>
      <c r="AB16" s="65">
        <f t="shared" si="5"/>
        <v>15188</v>
      </c>
      <c r="AC16" s="66">
        <f t="shared" si="12"/>
        <v>109585.97</v>
      </c>
      <c r="AD16" s="72"/>
    </row>
    <row r="17" spans="1:29" ht="15" x14ac:dyDescent="0.25">
      <c r="A17" s="33" t="s">
        <v>40</v>
      </c>
      <c r="B17" s="49" t="s">
        <v>41</v>
      </c>
      <c r="C17" s="49">
        <v>1</v>
      </c>
      <c r="D17" s="49"/>
      <c r="E17" s="67"/>
      <c r="F17" s="63">
        <v>2448154</v>
      </c>
      <c r="G17" s="64">
        <v>1010880</v>
      </c>
      <c r="H17" s="65">
        <f t="shared" si="6"/>
        <v>577764.34</v>
      </c>
      <c r="I17" s="65">
        <f t="shared" si="6"/>
        <v>238567.67999999999</v>
      </c>
      <c r="J17" s="66">
        <f t="shared" si="7"/>
        <v>816332.02</v>
      </c>
      <c r="K17" s="49"/>
      <c r="L17" s="65">
        <f t="shared" si="0"/>
        <v>612038.5</v>
      </c>
      <c r="M17" s="65">
        <f t="shared" si="1"/>
        <v>252720</v>
      </c>
      <c r="N17" s="66">
        <f t="shared" si="8"/>
        <v>864758.5</v>
      </c>
      <c r="O17" s="49"/>
      <c r="P17" s="65">
        <f t="shared" si="2"/>
        <v>612038.5</v>
      </c>
      <c r="Q17" s="65">
        <f t="shared" si="3"/>
        <v>252720</v>
      </c>
      <c r="R17" s="66">
        <f t="shared" si="9"/>
        <v>864758.5</v>
      </c>
      <c r="S17" s="72"/>
      <c r="T17" s="67"/>
      <c r="U17" s="63">
        <v>2707630</v>
      </c>
      <c r="V17" s="64">
        <v>1118022</v>
      </c>
      <c r="W17" s="65">
        <f t="shared" si="10"/>
        <v>676907.5</v>
      </c>
      <c r="X17" s="65">
        <f t="shared" si="10"/>
        <v>279505.5</v>
      </c>
      <c r="Y17" s="66">
        <f t="shared" si="11"/>
        <v>956413</v>
      </c>
      <c r="Z17" s="72"/>
      <c r="AA17" s="65">
        <f t="shared" si="4"/>
        <v>37906.82</v>
      </c>
      <c r="AB17" s="65">
        <f t="shared" si="5"/>
        <v>15652.31</v>
      </c>
      <c r="AC17" s="66">
        <f t="shared" si="12"/>
        <v>53559.13</v>
      </c>
    </row>
    <row r="18" spans="1:29" ht="15" x14ac:dyDescent="0.25">
      <c r="A18" s="33" t="s">
        <v>42</v>
      </c>
      <c r="B18" s="49" t="s">
        <v>43</v>
      </c>
      <c r="C18" s="58">
        <v>1</v>
      </c>
      <c r="D18" s="49"/>
      <c r="E18" s="67"/>
      <c r="F18" s="63">
        <v>1553086</v>
      </c>
      <c r="G18" s="64">
        <v>892962</v>
      </c>
      <c r="H18" s="65">
        <f t="shared" si="6"/>
        <v>366528.3</v>
      </c>
      <c r="I18" s="65">
        <f t="shared" si="6"/>
        <v>210739.03</v>
      </c>
      <c r="J18" s="66">
        <f t="shared" si="7"/>
        <v>577267.32999999996</v>
      </c>
      <c r="K18" s="49"/>
      <c r="L18" s="65">
        <f t="shared" si="0"/>
        <v>388271.5</v>
      </c>
      <c r="M18" s="65">
        <f t="shared" si="1"/>
        <v>223240.5</v>
      </c>
      <c r="N18" s="66">
        <f t="shared" si="8"/>
        <v>611512</v>
      </c>
      <c r="O18" s="49"/>
      <c r="P18" s="65">
        <f t="shared" si="2"/>
        <v>388271.5</v>
      </c>
      <c r="Q18" s="65">
        <f t="shared" si="3"/>
        <v>223240.5</v>
      </c>
      <c r="R18" s="66">
        <f t="shared" si="9"/>
        <v>611512</v>
      </c>
      <c r="S18" s="72"/>
      <c r="T18" s="67"/>
      <c r="U18" s="63">
        <v>1717695</v>
      </c>
      <c r="V18" s="64">
        <v>987606</v>
      </c>
      <c r="W18" s="65">
        <f t="shared" si="10"/>
        <v>429423.75</v>
      </c>
      <c r="X18" s="65">
        <f t="shared" si="10"/>
        <v>246901.5</v>
      </c>
      <c r="Y18" s="66">
        <f t="shared" si="11"/>
        <v>676325.25</v>
      </c>
      <c r="Z18" s="72"/>
      <c r="AA18" s="65">
        <f t="shared" si="4"/>
        <v>24047.73</v>
      </c>
      <c r="AB18" s="65">
        <f t="shared" si="5"/>
        <v>13826.48</v>
      </c>
      <c r="AC18" s="66">
        <f t="shared" si="12"/>
        <v>37874.21</v>
      </c>
    </row>
    <row r="19" spans="1:29" ht="15" x14ac:dyDescent="0.25">
      <c r="A19" s="33" t="s">
        <v>44</v>
      </c>
      <c r="B19" s="49" t="s">
        <v>45</v>
      </c>
      <c r="C19" s="49">
        <v>1</v>
      </c>
      <c r="D19" s="49"/>
      <c r="E19" s="67"/>
      <c r="F19" s="63">
        <v>1158355</v>
      </c>
      <c r="G19" s="64">
        <v>608965</v>
      </c>
      <c r="H19" s="65">
        <f t="shared" si="6"/>
        <v>273371.78000000003</v>
      </c>
      <c r="I19" s="65">
        <f t="shared" si="6"/>
        <v>143715.74</v>
      </c>
      <c r="J19" s="66">
        <f t="shared" si="7"/>
        <v>417087.52</v>
      </c>
      <c r="K19" s="49"/>
      <c r="L19" s="65">
        <f t="shared" si="0"/>
        <v>289588.75</v>
      </c>
      <c r="M19" s="65">
        <f t="shared" si="1"/>
        <v>152241.25</v>
      </c>
      <c r="N19" s="66">
        <f t="shared" si="8"/>
        <v>441830</v>
      </c>
      <c r="O19" s="49"/>
      <c r="P19" s="65">
        <f t="shared" si="2"/>
        <v>289588.75</v>
      </c>
      <c r="Q19" s="65">
        <f t="shared" si="3"/>
        <v>152241.25</v>
      </c>
      <c r="R19" s="66">
        <f t="shared" si="9"/>
        <v>441830</v>
      </c>
      <c r="S19" s="72"/>
      <c r="T19" s="67"/>
      <c r="U19" s="63">
        <v>1281128</v>
      </c>
      <c r="V19" s="64">
        <v>673508</v>
      </c>
      <c r="W19" s="65">
        <f t="shared" si="10"/>
        <v>320282</v>
      </c>
      <c r="X19" s="65">
        <f t="shared" si="10"/>
        <v>168377</v>
      </c>
      <c r="Y19" s="66">
        <f t="shared" si="11"/>
        <v>488659</v>
      </c>
      <c r="Z19" s="72"/>
      <c r="AA19" s="65">
        <f t="shared" si="4"/>
        <v>17935.79</v>
      </c>
      <c r="AB19" s="65">
        <f t="shared" si="5"/>
        <v>9429.11</v>
      </c>
      <c r="AC19" s="66">
        <f t="shared" si="12"/>
        <v>27364.9</v>
      </c>
    </row>
    <row r="20" spans="1:29" ht="15" x14ac:dyDescent="0.25">
      <c r="A20" s="33" t="s">
        <v>46</v>
      </c>
      <c r="B20" s="49" t="s">
        <v>166</v>
      </c>
      <c r="C20" s="49">
        <v>1</v>
      </c>
      <c r="D20" s="49"/>
      <c r="E20" s="67"/>
      <c r="F20" s="63">
        <v>1515049</v>
      </c>
      <c r="G20" s="64">
        <v>871288</v>
      </c>
      <c r="H20" s="65">
        <f t="shared" si="6"/>
        <v>357551.56</v>
      </c>
      <c r="I20" s="65">
        <f t="shared" si="6"/>
        <v>205623.97</v>
      </c>
      <c r="J20" s="66">
        <f t="shared" si="7"/>
        <v>563175.53</v>
      </c>
      <c r="K20" s="49"/>
      <c r="L20" s="65">
        <f t="shared" si="0"/>
        <v>378762.25</v>
      </c>
      <c r="M20" s="65">
        <f t="shared" si="1"/>
        <v>217822</v>
      </c>
      <c r="N20" s="66">
        <f t="shared" si="8"/>
        <v>596584.25</v>
      </c>
      <c r="O20" s="49"/>
      <c r="P20" s="65">
        <f t="shared" si="2"/>
        <v>378762.25</v>
      </c>
      <c r="Q20" s="65">
        <f t="shared" si="3"/>
        <v>217822</v>
      </c>
      <c r="R20" s="66">
        <f t="shared" si="9"/>
        <v>596584.25</v>
      </c>
      <c r="S20" s="72"/>
      <c r="T20" s="67"/>
      <c r="U20" s="63">
        <v>1675627</v>
      </c>
      <c r="V20" s="64">
        <v>963635</v>
      </c>
      <c r="W20" s="65">
        <f t="shared" si="10"/>
        <v>418906.75</v>
      </c>
      <c r="X20" s="65">
        <f t="shared" si="10"/>
        <v>240908.75</v>
      </c>
      <c r="Y20" s="66">
        <f t="shared" si="11"/>
        <v>659815.5</v>
      </c>
      <c r="Z20" s="72"/>
      <c r="AA20" s="65">
        <f t="shared" si="4"/>
        <v>23458.78</v>
      </c>
      <c r="AB20" s="65">
        <f t="shared" si="5"/>
        <v>13490.89</v>
      </c>
      <c r="AC20" s="66">
        <f t="shared" si="12"/>
        <v>36949.67</v>
      </c>
    </row>
    <row r="21" spans="1:29" ht="15" x14ac:dyDescent="0.25">
      <c r="A21" s="33" t="s">
        <v>47</v>
      </c>
      <c r="B21" s="49" t="s">
        <v>48</v>
      </c>
      <c r="C21" s="49">
        <v>1</v>
      </c>
      <c r="D21" s="49"/>
      <c r="E21" s="67"/>
      <c r="F21" s="63">
        <v>11341493</v>
      </c>
      <c r="G21" s="64">
        <v>3352167</v>
      </c>
      <c r="H21" s="65">
        <f t="shared" si="6"/>
        <v>2676592.35</v>
      </c>
      <c r="I21" s="65">
        <f t="shared" si="6"/>
        <v>791111.41</v>
      </c>
      <c r="J21" s="66">
        <f t="shared" si="7"/>
        <v>3467703.7600000002</v>
      </c>
      <c r="K21" s="49"/>
      <c r="L21" s="65">
        <f t="shared" si="0"/>
        <v>2835373.25</v>
      </c>
      <c r="M21" s="65">
        <f t="shared" si="1"/>
        <v>838041.75</v>
      </c>
      <c r="N21" s="66">
        <f t="shared" si="8"/>
        <v>3673415</v>
      </c>
      <c r="O21" s="49"/>
      <c r="P21" s="65">
        <f t="shared" si="2"/>
        <v>2835373.25</v>
      </c>
      <c r="Q21" s="65">
        <f t="shared" si="3"/>
        <v>838041.75</v>
      </c>
      <c r="R21" s="66">
        <f t="shared" si="9"/>
        <v>3673415</v>
      </c>
      <c r="S21" s="72"/>
      <c r="T21" s="67"/>
      <c r="U21" s="63">
        <v>12543563</v>
      </c>
      <c r="V21" s="64">
        <v>3707459</v>
      </c>
      <c r="W21" s="65">
        <f t="shared" si="10"/>
        <v>3135890.75</v>
      </c>
      <c r="X21" s="65">
        <f t="shared" si="10"/>
        <v>926864.75</v>
      </c>
      <c r="Y21" s="66">
        <f t="shared" si="11"/>
        <v>4062755.5</v>
      </c>
      <c r="Z21" s="72"/>
      <c r="AA21" s="65">
        <f t="shared" si="4"/>
        <v>175609.88</v>
      </c>
      <c r="AB21" s="65">
        <f t="shared" si="5"/>
        <v>51904.43</v>
      </c>
      <c r="AC21" s="66">
        <f t="shared" si="12"/>
        <v>227514.31</v>
      </c>
    </row>
    <row r="22" spans="1:29" ht="15" x14ac:dyDescent="0.25">
      <c r="A22" s="33" t="s">
        <v>49</v>
      </c>
      <c r="B22" s="49" t="s">
        <v>50</v>
      </c>
      <c r="C22" s="49">
        <v>1</v>
      </c>
      <c r="D22" s="49"/>
      <c r="E22" s="67"/>
      <c r="F22" s="63">
        <v>2471976</v>
      </c>
      <c r="G22" s="64">
        <v>1423714</v>
      </c>
      <c r="H22" s="65">
        <f t="shared" si="6"/>
        <v>583386.34</v>
      </c>
      <c r="I22" s="65">
        <f t="shared" si="6"/>
        <v>335996.5</v>
      </c>
      <c r="J22" s="66">
        <f t="shared" si="7"/>
        <v>919382.84</v>
      </c>
      <c r="K22" s="49"/>
      <c r="L22" s="65">
        <f t="shared" si="0"/>
        <v>617994</v>
      </c>
      <c r="M22" s="65">
        <f t="shared" si="1"/>
        <v>355928.5</v>
      </c>
      <c r="N22" s="66">
        <f t="shared" si="8"/>
        <v>973922.5</v>
      </c>
      <c r="O22" s="49"/>
      <c r="P22" s="65">
        <f t="shared" si="2"/>
        <v>617994</v>
      </c>
      <c r="Q22" s="65">
        <f t="shared" si="3"/>
        <v>355928.5</v>
      </c>
      <c r="R22" s="66">
        <f t="shared" si="9"/>
        <v>973922.5</v>
      </c>
      <c r="S22" s="72"/>
      <c r="T22" s="67"/>
      <c r="U22" s="63">
        <v>2733977</v>
      </c>
      <c r="V22" s="64">
        <v>1574612</v>
      </c>
      <c r="W22" s="65">
        <f t="shared" si="10"/>
        <v>683494.25</v>
      </c>
      <c r="X22" s="65">
        <f t="shared" si="10"/>
        <v>393653</v>
      </c>
      <c r="Y22" s="66">
        <f t="shared" si="11"/>
        <v>1077147.25</v>
      </c>
      <c r="Z22" s="72"/>
      <c r="AA22" s="65">
        <f t="shared" si="4"/>
        <v>38275.68</v>
      </c>
      <c r="AB22" s="65">
        <f t="shared" si="5"/>
        <v>22044.57</v>
      </c>
      <c r="AC22" s="66">
        <f t="shared" si="12"/>
        <v>60320.25</v>
      </c>
    </row>
    <row r="23" spans="1:29" ht="15" x14ac:dyDescent="0.25">
      <c r="A23" s="33" t="s">
        <v>51</v>
      </c>
      <c r="B23" s="49" t="s">
        <v>167</v>
      </c>
      <c r="C23" s="49">
        <v>1</v>
      </c>
      <c r="D23" s="49"/>
      <c r="E23" s="67"/>
      <c r="F23" s="63">
        <v>2594138</v>
      </c>
      <c r="G23" s="64">
        <v>1256475</v>
      </c>
      <c r="H23" s="65">
        <f t="shared" si="6"/>
        <v>612216.56999999995</v>
      </c>
      <c r="I23" s="65">
        <f t="shared" si="6"/>
        <v>296528.09999999998</v>
      </c>
      <c r="J23" s="66">
        <f t="shared" si="7"/>
        <v>908744.66999999993</v>
      </c>
      <c r="K23" s="49"/>
      <c r="L23" s="65">
        <f t="shared" si="0"/>
        <v>648534.5</v>
      </c>
      <c r="M23" s="65">
        <f t="shared" si="1"/>
        <v>314118.75</v>
      </c>
      <c r="N23" s="66">
        <f t="shared" si="8"/>
        <v>962653.25</v>
      </c>
      <c r="O23" s="49"/>
      <c r="P23" s="65">
        <f t="shared" si="2"/>
        <v>648534.5</v>
      </c>
      <c r="Q23" s="65">
        <f t="shared" si="3"/>
        <v>314118.75</v>
      </c>
      <c r="R23" s="66">
        <f t="shared" si="9"/>
        <v>962653.25</v>
      </c>
      <c r="S23" s="72"/>
      <c r="T23" s="67"/>
      <c r="U23" s="63">
        <v>2869088</v>
      </c>
      <c r="V23" s="64">
        <v>1389647</v>
      </c>
      <c r="W23" s="65">
        <f t="shared" si="10"/>
        <v>717272</v>
      </c>
      <c r="X23" s="65">
        <f t="shared" si="10"/>
        <v>347411.75</v>
      </c>
      <c r="Y23" s="66">
        <f t="shared" si="11"/>
        <v>1064683.75</v>
      </c>
      <c r="Z23" s="72"/>
      <c r="AA23" s="65">
        <f t="shared" si="4"/>
        <v>40167.230000000003</v>
      </c>
      <c r="AB23" s="65">
        <f t="shared" si="5"/>
        <v>19455.060000000001</v>
      </c>
      <c r="AC23" s="66">
        <f t="shared" si="12"/>
        <v>59622.290000000008</v>
      </c>
    </row>
    <row r="24" spans="1:29" ht="15" x14ac:dyDescent="0.25">
      <c r="A24" s="33" t="s">
        <v>52</v>
      </c>
      <c r="B24" s="49" t="s">
        <v>168</v>
      </c>
      <c r="C24" s="49">
        <v>1</v>
      </c>
      <c r="D24" s="49"/>
      <c r="E24" s="67"/>
      <c r="F24" s="63">
        <v>70786</v>
      </c>
      <c r="G24" s="64">
        <v>0</v>
      </c>
      <c r="H24" s="65">
        <f t="shared" si="6"/>
        <v>16705.5</v>
      </c>
      <c r="I24" s="65">
        <f t="shared" si="6"/>
        <v>0</v>
      </c>
      <c r="J24" s="66">
        <f t="shared" si="7"/>
        <v>16705.5</v>
      </c>
      <c r="K24" s="49"/>
      <c r="L24" s="65">
        <f t="shared" si="0"/>
        <v>17696.5</v>
      </c>
      <c r="M24" s="65">
        <f t="shared" si="1"/>
        <v>0</v>
      </c>
      <c r="N24" s="66">
        <f t="shared" si="8"/>
        <v>17696.5</v>
      </c>
      <c r="O24" s="49"/>
      <c r="P24" s="65">
        <f t="shared" si="2"/>
        <v>17696.5</v>
      </c>
      <c r="Q24" s="65">
        <f t="shared" si="3"/>
        <v>0</v>
      </c>
      <c r="R24" s="66">
        <f t="shared" si="9"/>
        <v>17696.5</v>
      </c>
      <c r="S24" s="72"/>
      <c r="T24" s="67"/>
      <c r="U24" s="63">
        <v>78288</v>
      </c>
      <c r="V24" s="64">
        <v>0</v>
      </c>
      <c r="W24" s="65">
        <f t="shared" si="10"/>
        <v>19572</v>
      </c>
      <c r="X24" s="65">
        <f t="shared" si="10"/>
        <v>0</v>
      </c>
      <c r="Y24" s="66">
        <f t="shared" si="11"/>
        <v>19572</v>
      </c>
      <c r="Z24" s="72"/>
      <c r="AA24" s="65">
        <f t="shared" si="4"/>
        <v>1096.03</v>
      </c>
      <c r="AB24" s="65">
        <f t="shared" si="5"/>
        <v>0</v>
      </c>
      <c r="AC24" s="66">
        <f t="shared" si="12"/>
        <v>1096.03</v>
      </c>
    </row>
    <row r="25" spans="1:29" ht="15" x14ac:dyDescent="0.25">
      <c r="A25" s="33" t="s">
        <v>53</v>
      </c>
      <c r="B25" s="49" t="s">
        <v>164</v>
      </c>
      <c r="C25" s="49">
        <v>1</v>
      </c>
      <c r="D25" s="49"/>
      <c r="E25" s="67"/>
      <c r="F25" s="63">
        <v>135320</v>
      </c>
      <c r="G25" s="64">
        <v>458522</v>
      </c>
      <c r="H25" s="65">
        <f t="shared" si="6"/>
        <v>31935.52</v>
      </c>
      <c r="I25" s="65">
        <f t="shared" si="6"/>
        <v>108211.19</v>
      </c>
      <c r="J25" s="66">
        <f t="shared" si="7"/>
        <v>140146.71</v>
      </c>
      <c r="K25" s="49"/>
      <c r="L25" s="65">
        <f t="shared" si="0"/>
        <v>33830</v>
      </c>
      <c r="M25" s="65">
        <f t="shared" si="1"/>
        <v>114630.5</v>
      </c>
      <c r="N25" s="66">
        <f t="shared" si="8"/>
        <v>148460.5</v>
      </c>
      <c r="O25" s="49"/>
      <c r="P25" s="65">
        <f t="shared" si="2"/>
        <v>33830</v>
      </c>
      <c r="Q25" s="65">
        <f t="shared" si="3"/>
        <v>114630.5</v>
      </c>
      <c r="R25" s="66">
        <f t="shared" si="9"/>
        <v>148460.5</v>
      </c>
      <c r="S25" s="72"/>
      <c r="T25" s="67"/>
      <c r="U25" s="63">
        <v>149662</v>
      </c>
      <c r="V25" s="64">
        <v>507120</v>
      </c>
      <c r="W25" s="65">
        <f t="shared" si="10"/>
        <v>37415.5</v>
      </c>
      <c r="X25" s="65">
        <f t="shared" si="10"/>
        <v>126780</v>
      </c>
      <c r="Y25" s="66">
        <f t="shared" si="11"/>
        <v>164195.5</v>
      </c>
      <c r="Z25" s="72"/>
      <c r="AA25" s="65">
        <f t="shared" si="4"/>
        <v>2095.27</v>
      </c>
      <c r="AB25" s="65">
        <f t="shared" si="5"/>
        <v>7099.68</v>
      </c>
      <c r="AC25" s="66">
        <f t="shared" si="12"/>
        <v>9194.9500000000007</v>
      </c>
    </row>
    <row r="26" spans="1:29" ht="15" x14ac:dyDescent="0.25">
      <c r="A26" s="33" t="s">
        <v>54</v>
      </c>
      <c r="B26" s="49" t="s">
        <v>169</v>
      </c>
      <c r="C26" s="49">
        <v>1</v>
      </c>
      <c r="D26" s="49"/>
      <c r="E26" s="67"/>
      <c r="F26" s="63">
        <v>904175</v>
      </c>
      <c r="G26" s="64">
        <v>547225</v>
      </c>
      <c r="H26" s="65">
        <f t="shared" si="6"/>
        <v>213385.3</v>
      </c>
      <c r="I26" s="65">
        <f t="shared" si="6"/>
        <v>129145.1</v>
      </c>
      <c r="J26" s="66">
        <f t="shared" si="7"/>
        <v>342530.4</v>
      </c>
      <c r="K26" s="49"/>
      <c r="L26" s="65">
        <f t="shared" si="0"/>
        <v>226043.75</v>
      </c>
      <c r="M26" s="65">
        <f t="shared" si="1"/>
        <v>136806.25</v>
      </c>
      <c r="N26" s="66">
        <f t="shared" si="8"/>
        <v>362850</v>
      </c>
      <c r="O26" s="49"/>
      <c r="P26" s="65">
        <f t="shared" si="2"/>
        <v>226043.75</v>
      </c>
      <c r="Q26" s="65">
        <f t="shared" si="3"/>
        <v>136806.25</v>
      </c>
      <c r="R26" s="66">
        <f t="shared" si="9"/>
        <v>362850</v>
      </c>
      <c r="S26" s="72"/>
      <c r="T26" s="67"/>
      <c r="U26" s="63">
        <v>1000007</v>
      </c>
      <c r="V26" s="64">
        <v>605224</v>
      </c>
      <c r="W26" s="65">
        <f t="shared" si="10"/>
        <v>250001.75</v>
      </c>
      <c r="X26" s="65">
        <f t="shared" si="10"/>
        <v>151306</v>
      </c>
      <c r="Y26" s="66">
        <f t="shared" si="11"/>
        <v>401307.75</v>
      </c>
      <c r="Z26" s="72"/>
      <c r="AA26" s="65">
        <f t="shared" si="4"/>
        <v>14000.1</v>
      </c>
      <c r="AB26" s="65">
        <f t="shared" si="5"/>
        <v>8473.14</v>
      </c>
      <c r="AC26" s="66">
        <f t="shared" si="12"/>
        <v>22473.239999999998</v>
      </c>
    </row>
    <row r="27" spans="1:29" ht="15" x14ac:dyDescent="0.25">
      <c r="A27" s="33" t="s">
        <v>55</v>
      </c>
      <c r="B27" s="49" t="s">
        <v>170</v>
      </c>
      <c r="C27" s="49">
        <v>1</v>
      </c>
      <c r="D27" s="49"/>
      <c r="E27" s="67"/>
      <c r="F27" s="63">
        <v>1106140</v>
      </c>
      <c r="G27" s="64">
        <v>358779</v>
      </c>
      <c r="H27" s="65">
        <f t="shared" si="6"/>
        <v>261049.04</v>
      </c>
      <c r="I27" s="65">
        <f t="shared" si="6"/>
        <v>84671.84</v>
      </c>
      <c r="J27" s="66">
        <f t="shared" si="7"/>
        <v>345720.88</v>
      </c>
      <c r="K27" s="49"/>
      <c r="L27" s="65">
        <f t="shared" si="0"/>
        <v>276535</v>
      </c>
      <c r="M27" s="65">
        <f t="shared" si="1"/>
        <v>89694.75</v>
      </c>
      <c r="N27" s="66">
        <f t="shared" si="8"/>
        <v>366229.75</v>
      </c>
      <c r="O27" s="49"/>
      <c r="P27" s="65">
        <f t="shared" si="2"/>
        <v>276535</v>
      </c>
      <c r="Q27" s="65">
        <f t="shared" si="3"/>
        <v>89694.75</v>
      </c>
      <c r="R27" s="66">
        <f t="shared" si="9"/>
        <v>366229.75</v>
      </c>
      <c r="S27" s="72"/>
      <c r="T27" s="67"/>
      <c r="U27" s="63">
        <v>1223378</v>
      </c>
      <c r="V27" s="64">
        <v>396805</v>
      </c>
      <c r="W27" s="65">
        <f t="shared" si="10"/>
        <v>305844.5</v>
      </c>
      <c r="X27" s="65">
        <f t="shared" si="10"/>
        <v>99201.25</v>
      </c>
      <c r="Y27" s="66">
        <f t="shared" si="11"/>
        <v>405045.75</v>
      </c>
      <c r="Z27" s="72"/>
      <c r="AA27" s="65">
        <f t="shared" si="4"/>
        <v>17127.29</v>
      </c>
      <c r="AB27" s="65">
        <f t="shared" si="5"/>
        <v>5555.27</v>
      </c>
      <c r="AC27" s="66">
        <f t="shared" si="12"/>
        <v>22682.560000000001</v>
      </c>
    </row>
    <row r="28" spans="1:29" ht="15" x14ac:dyDescent="0.25">
      <c r="A28" s="33" t="s">
        <v>56</v>
      </c>
      <c r="B28" s="49" t="s">
        <v>57</v>
      </c>
      <c r="C28" s="49">
        <v>1</v>
      </c>
      <c r="D28" s="49"/>
      <c r="E28" s="67"/>
      <c r="F28" s="63">
        <v>14932921</v>
      </c>
      <c r="G28" s="64">
        <v>3141015</v>
      </c>
      <c r="H28" s="65">
        <f t="shared" si="6"/>
        <v>3524169.36</v>
      </c>
      <c r="I28" s="65">
        <f t="shared" si="6"/>
        <v>741279.54</v>
      </c>
      <c r="J28" s="66">
        <f t="shared" si="7"/>
        <v>4265448.9000000004</v>
      </c>
      <c r="K28" s="49"/>
      <c r="L28" s="65">
        <f t="shared" si="0"/>
        <v>3733230.25</v>
      </c>
      <c r="M28" s="65">
        <f t="shared" si="1"/>
        <v>785253.75</v>
      </c>
      <c r="N28" s="66">
        <f t="shared" si="8"/>
        <v>4518484</v>
      </c>
      <c r="O28" s="49"/>
      <c r="P28" s="65">
        <f t="shared" si="2"/>
        <v>3733230.25</v>
      </c>
      <c r="Q28" s="65">
        <f t="shared" si="3"/>
        <v>785253.75</v>
      </c>
      <c r="R28" s="66">
        <f t="shared" si="9"/>
        <v>4518484</v>
      </c>
      <c r="S28" s="72"/>
      <c r="T28" s="67"/>
      <c r="U28" s="63">
        <v>16515641</v>
      </c>
      <c r="V28" s="64">
        <v>3473927</v>
      </c>
      <c r="W28" s="65">
        <f t="shared" si="10"/>
        <v>4128910.25</v>
      </c>
      <c r="X28" s="65">
        <f t="shared" si="10"/>
        <v>868481.75</v>
      </c>
      <c r="Y28" s="66">
        <f t="shared" si="11"/>
        <v>4997392</v>
      </c>
      <c r="Z28" s="72"/>
      <c r="AA28" s="65">
        <f t="shared" si="4"/>
        <v>231218.97</v>
      </c>
      <c r="AB28" s="65">
        <f t="shared" si="5"/>
        <v>48634.98</v>
      </c>
      <c r="AC28" s="66">
        <f t="shared" si="12"/>
        <v>279853.95</v>
      </c>
    </row>
    <row r="29" spans="1:29" ht="15" x14ac:dyDescent="0.25">
      <c r="A29" s="33" t="s">
        <v>58</v>
      </c>
      <c r="B29" s="49" t="s">
        <v>59</v>
      </c>
      <c r="C29" s="49">
        <v>1</v>
      </c>
      <c r="D29" s="49"/>
      <c r="E29" s="67"/>
      <c r="F29" s="63">
        <v>3378982</v>
      </c>
      <c r="G29" s="64">
        <v>1773406</v>
      </c>
      <c r="H29" s="65">
        <f t="shared" si="6"/>
        <v>797439.75</v>
      </c>
      <c r="I29" s="65">
        <f t="shared" si="6"/>
        <v>418523.82</v>
      </c>
      <c r="J29" s="66">
        <f t="shared" si="7"/>
        <v>1215963.57</v>
      </c>
      <c r="K29" s="49"/>
      <c r="L29" s="65">
        <f t="shared" si="0"/>
        <v>844745.5</v>
      </c>
      <c r="M29" s="65">
        <f t="shared" si="1"/>
        <v>443351.5</v>
      </c>
      <c r="N29" s="66">
        <f t="shared" si="8"/>
        <v>1288097</v>
      </c>
      <c r="O29" s="49"/>
      <c r="P29" s="65">
        <f t="shared" si="2"/>
        <v>844745.5</v>
      </c>
      <c r="Q29" s="65">
        <f t="shared" si="3"/>
        <v>443351.5</v>
      </c>
      <c r="R29" s="66">
        <f t="shared" si="9"/>
        <v>1288097</v>
      </c>
      <c r="S29" s="72"/>
      <c r="T29" s="67"/>
      <c r="U29" s="63">
        <v>3737116</v>
      </c>
      <c r="V29" s="64">
        <v>1961366</v>
      </c>
      <c r="W29" s="65">
        <f t="shared" si="10"/>
        <v>934279</v>
      </c>
      <c r="X29" s="65">
        <f t="shared" si="10"/>
        <v>490341.5</v>
      </c>
      <c r="Y29" s="66">
        <f t="shared" si="11"/>
        <v>1424620.5</v>
      </c>
      <c r="Z29" s="72"/>
      <c r="AA29" s="65">
        <f t="shared" si="4"/>
        <v>52319.62</v>
      </c>
      <c r="AB29" s="65">
        <f t="shared" si="5"/>
        <v>27459.119999999999</v>
      </c>
      <c r="AC29" s="66">
        <f t="shared" si="12"/>
        <v>79778.740000000005</v>
      </c>
    </row>
    <row r="30" spans="1:29" ht="15" x14ac:dyDescent="0.25">
      <c r="A30" s="33" t="s">
        <v>60</v>
      </c>
      <c r="B30" s="49" t="s">
        <v>171</v>
      </c>
      <c r="C30" s="49">
        <v>1</v>
      </c>
      <c r="D30" s="49"/>
      <c r="E30" s="67"/>
      <c r="F30" s="63">
        <v>6163596</v>
      </c>
      <c r="G30" s="64">
        <v>2239088</v>
      </c>
      <c r="H30" s="65">
        <f t="shared" si="6"/>
        <v>1454608.66</v>
      </c>
      <c r="I30" s="65">
        <f t="shared" si="6"/>
        <v>528424.77</v>
      </c>
      <c r="J30" s="66">
        <f t="shared" si="7"/>
        <v>1983033.43</v>
      </c>
      <c r="K30" s="49"/>
      <c r="L30" s="65">
        <f t="shared" si="0"/>
        <v>1540899</v>
      </c>
      <c r="M30" s="65">
        <f t="shared" si="1"/>
        <v>559772</v>
      </c>
      <c r="N30" s="66">
        <f t="shared" si="8"/>
        <v>2100671</v>
      </c>
      <c r="O30" s="49"/>
      <c r="P30" s="65">
        <f t="shared" si="2"/>
        <v>1540899</v>
      </c>
      <c r="Q30" s="65">
        <f t="shared" si="3"/>
        <v>559772</v>
      </c>
      <c r="R30" s="66">
        <f t="shared" si="9"/>
        <v>2100671</v>
      </c>
      <c r="S30" s="72"/>
      <c r="T30" s="67"/>
      <c r="U30" s="63">
        <v>6816868</v>
      </c>
      <c r="V30" s="64">
        <v>2476406</v>
      </c>
      <c r="W30" s="65">
        <f t="shared" si="10"/>
        <v>1704217</v>
      </c>
      <c r="X30" s="65">
        <f t="shared" si="10"/>
        <v>619101.5</v>
      </c>
      <c r="Y30" s="66">
        <f t="shared" si="11"/>
        <v>2323318.5</v>
      </c>
      <c r="Z30" s="72"/>
      <c r="AA30" s="65">
        <f t="shared" si="4"/>
        <v>95436.15</v>
      </c>
      <c r="AB30" s="65">
        <f t="shared" si="5"/>
        <v>34669.68</v>
      </c>
      <c r="AC30" s="66">
        <f t="shared" si="12"/>
        <v>130105.82999999999</v>
      </c>
    </row>
    <row r="31" spans="1:29" ht="15" x14ac:dyDescent="0.25">
      <c r="A31" s="33" t="s">
        <v>61</v>
      </c>
      <c r="B31" s="49" t="s">
        <v>62</v>
      </c>
      <c r="C31" s="49">
        <v>1</v>
      </c>
      <c r="D31" s="49"/>
      <c r="E31" s="67"/>
      <c r="F31" s="63">
        <v>222153</v>
      </c>
      <c r="G31" s="64">
        <v>288225</v>
      </c>
      <c r="H31" s="65">
        <f t="shared" si="6"/>
        <v>52428.11</v>
      </c>
      <c r="I31" s="65">
        <f t="shared" si="6"/>
        <v>68021.100000000006</v>
      </c>
      <c r="J31" s="66">
        <f t="shared" si="7"/>
        <v>120449.21</v>
      </c>
      <c r="K31" s="49"/>
      <c r="L31" s="65">
        <f t="shared" si="0"/>
        <v>55538.25</v>
      </c>
      <c r="M31" s="65">
        <f t="shared" si="1"/>
        <v>72056.25</v>
      </c>
      <c r="N31" s="66">
        <f t="shared" si="8"/>
        <v>127594.5</v>
      </c>
      <c r="O31" s="49"/>
      <c r="P31" s="65">
        <f t="shared" si="2"/>
        <v>55538.25</v>
      </c>
      <c r="Q31" s="65">
        <f t="shared" si="3"/>
        <v>72056.25</v>
      </c>
      <c r="R31" s="66">
        <f t="shared" si="9"/>
        <v>127594.5</v>
      </c>
      <c r="S31" s="72"/>
      <c r="T31" s="67"/>
      <c r="U31" s="63">
        <v>245698</v>
      </c>
      <c r="V31" s="64">
        <v>318773</v>
      </c>
      <c r="W31" s="65">
        <f t="shared" si="10"/>
        <v>61424.5</v>
      </c>
      <c r="X31" s="65">
        <f t="shared" si="10"/>
        <v>79693.25</v>
      </c>
      <c r="Y31" s="66">
        <f t="shared" si="11"/>
        <v>141117.75</v>
      </c>
      <c r="Z31" s="72"/>
      <c r="AA31" s="65">
        <f t="shared" si="4"/>
        <v>3439.77</v>
      </c>
      <c r="AB31" s="65">
        <f t="shared" si="5"/>
        <v>4462.82</v>
      </c>
      <c r="AC31" s="66">
        <f t="shared" si="12"/>
        <v>7902.59</v>
      </c>
    </row>
    <row r="32" spans="1:29" ht="15" x14ac:dyDescent="0.25">
      <c r="A32" s="33" t="s">
        <v>63</v>
      </c>
      <c r="B32" s="49" t="s">
        <v>64</v>
      </c>
      <c r="C32" s="49">
        <v>1</v>
      </c>
      <c r="D32" s="49"/>
      <c r="E32" s="67"/>
      <c r="F32" s="63">
        <v>264133</v>
      </c>
      <c r="G32" s="64">
        <v>0</v>
      </c>
      <c r="H32" s="65">
        <f t="shared" si="6"/>
        <v>62335.39</v>
      </c>
      <c r="I32" s="65">
        <f t="shared" si="6"/>
        <v>0</v>
      </c>
      <c r="J32" s="66">
        <f t="shared" si="7"/>
        <v>62335.39</v>
      </c>
      <c r="K32" s="49"/>
      <c r="L32" s="65">
        <f t="shared" si="0"/>
        <v>66033.25</v>
      </c>
      <c r="M32" s="65">
        <f t="shared" si="1"/>
        <v>0</v>
      </c>
      <c r="N32" s="66">
        <f t="shared" si="8"/>
        <v>66033.25</v>
      </c>
      <c r="O32" s="49"/>
      <c r="P32" s="65">
        <f t="shared" si="2"/>
        <v>66033.25</v>
      </c>
      <c r="Q32" s="65">
        <f t="shared" si="3"/>
        <v>0</v>
      </c>
      <c r="R32" s="66">
        <f t="shared" si="9"/>
        <v>66033.25</v>
      </c>
      <c r="S32" s="72"/>
      <c r="T32" s="67"/>
      <c r="U32" s="63">
        <v>292128</v>
      </c>
      <c r="V32" s="64">
        <v>0</v>
      </c>
      <c r="W32" s="65">
        <f t="shared" si="10"/>
        <v>73032</v>
      </c>
      <c r="X32" s="65">
        <f t="shared" si="10"/>
        <v>0</v>
      </c>
      <c r="Y32" s="66">
        <f t="shared" si="11"/>
        <v>73032</v>
      </c>
      <c r="Z32" s="72"/>
      <c r="AA32" s="65">
        <f t="shared" si="4"/>
        <v>4089.79</v>
      </c>
      <c r="AB32" s="65">
        <f t="shared" si="5"/>
        <v>0</v>
      </c>
      <c r="AC32" s="66">
        <f t="shared" si="12"/>
        <v>4089.79</v>
      </c>
    </row>
    <row r="33" spans="1:29" ht="15" x14ac:dyDescent="0.25">
      <c r="A33" s="33" t="s">
        <v>65</v>
      </c>
      <c r="B33" s="49" t="s">
        <v>172</v>
      </c>
      <c r="C33" s="49">
        <v>1</v>
      </c>
      <c r="D33" s="49"/>
      <c r="E33" s="67"/>
      <c r="F33" s="63">
        <v>6058189</v>
      </c>
      <c r="G33" s="64">
        <v>1679383</v>
      </c>
      <c r="H33" s="65">
        <f t="shared" si="6"/>
        <v>1429732.6</v>
      </c>
      <c r="I33" s="65">
        <f t="shared" si="6"/>
        <v>396334.39</v>
      </c>
      <c r="J33" s="66">
        <f t="shared" si="7"/>
        <v>1826066.9900000002</v>
      </c>
      <c r="K33" s="49"/>
      <c r="L33" s="65">
        <f t="shared" si="0"/>
        <v>1514547.25</v>
      </c>
      <c r="M33" s="65">
        <f t="shared" si="1"/>
        <v>419845.75</v>
      </c>
      <c r="N33" s="66">
        <f t="shared" si="8"/>
        <v>1934393</v>
      </c>
      <c r="O33" s="49"/>
      <c r="P33" s="65">
        <f t="shared" si="2"/>
        <v>1514547.25</v>
      </c>
      <c r="Q33" s="65">
        <f t="shared" si="3"/>
        <v>419845.75</v>
      </c>
      <c r="R33" s="66">
        <f t="shared" si="9"/>
        <v>1934393</v>
      </c>
      <c r="S33" s="72"/>
      <c r="T33" s="67"/>
      <c r="U33" s="63">
        <v>6700288</v>
      </c>
      <c r="V33" s="64">
        <v>1857378</v>
      </c>
      <c r="W33" s="65">
        <f t="shared" si="10"/>
        <v>1675072</v>
      </c>
      <c r="X33" s="65">
        <f t="shared" si="10"/>
        <v>464344.5</v>
      </c>
      <c r="Y33" s="66">
        <f t="shared" si="11"/>
        <v>2139416.5</v>
      </c>
      <c r="Z33" s="72"/>
      <c r="AA33" s="65">
        <f t="shared" si="4"/>
        <v>93804.03</v>
      </c>
      <c r="AB33" s="65">
        <f t="shared" si="5"/>
        <v>26003.29</v>
      </c>
      <c r="AC33" s="66">
        <f t="shared" si="12"/>
        <v>119807.32</v>
      </c>
    </row>
    <row r="34" spans="1:29" ht="15" x14ac:dyDescent="0.25">
      <c r="A34" s="33" t="s">
        <v>66</v>
      </c>
      <c r="B34" s="49" t="s">
        <v>173</v>
      </c>
      <c r="C34" s="49">
        <v>1</v>
      </c>
      <c r="D34" s="49"/>
      <c r="E34" s="67"/>
      <c r="F34" s="63">
        <v>9282361</v>
      </c>
      <c r="G34" s="64">
        <v>2392308</v>
      </c>
      <c r="H34" s="65">
        <f t="shared" si="6"/>
        <v>2190637.2000000002</v>
      </c>
      <c r="I34" s="65">
        <f t="shared" si="6"/>
        <v>564584.68999999994</v>
      </c>
      <c r="J34" s="66">
        <f t="shared" si="7"/>
        <v>2755221.89</v>
      </c>
      <c r="K34" s="49"/>
      <c r="L34" s="65">
        <f t="shared" ref="L34:L65" si="13">ROUND(F34*25%,2)</f>
        <v>2320590.25</v>
      </c>
      <c r="M34" s="65">
        <f t="shared" ref="M34:M65" si="14">ROUND(G34*25%,2)</f>
        <v>598077</v>
      </c>
      <c r="N34" s="66">
        <f t="shared" si="8"/>
        <v>2918667.25</v>
      </c>
      <c r="O34" s="49"/>
      <c r="P34" s="65">
        <f t="shared" ref="P34:P65" si="15">ROUND(F34*25%,2)</f>
        <v>2320590.25</v>
      </c>
      <c r="Q34" s="65">
        <f t="shared" ref="Q34:Q65" si="16">ROUND(G34*25%,2)</f>
        <v>598077</v>
      </c>
      <c r="R34" s="66">
        <f t="shared" si="9"/>
        <v>2918667.25</v>
      </c>
      <c r="S34" s="72"/>
      <c r="T34" s="67"/>
      <c r="U34" s="63">
        <v>10266186</v>
      </c>
      <c r="V34" s="64">
        <v>2645865</v>
      </c>
      <c r="W34" s="65">
        <f t="shared" si="10"/>
        <v>2566546.5</v>
      </c>
      <c r="X34" s="65">
        <f t="shared" si="10"/>
        <v>661466.25</v>
      </c>
      <c r="Y34" s="66">
        <f t="shared" si="11"/>
        <v>3228012.75</v>
      </c>
      <c r="Z34" s="72"/>
      <c r="AA34" s="65">
        <f t="shared" ref="AA34:AA65" si="17">ROUND(U34*1.4%,2)</f>
        <v>143726.6</v>
      </c>
      <c r="AB34" s="65">
        <f t="shared" ref="AB34:AB65" si="18">ROUND(V34*1.4%,2)</f>
        <v>37042.11</v>
      </c>
      <c r="AC34" s="66">
        <f t="shared" si="12"/>
        <v>180768.71000000002</v>
      </c>
    </row>
    <row r="35" spans="1:29" ht="15" x14ac:dyDescent="0.25">
      <c r="A35" s="33" t="s">
        <v>67</v>
      </c>
      <c r="B35" s="49" t="s">
        <v>174</v>
      </c>
      <c r="C35" s="49">
        <v>1</v>
      </c>
      <c r="D35" s="49"/>
      <c r="E35" s="67"/>
      <c r="F35" s="63">
        <v>3062814</v>
      </c>
      <c r="G35" s="64">
        <v>0</v>
      </c>
      <c r="H35" s="65">
        <f t="shared" si="6"/>
        <v>722824.1</v>
      </c>
      <c r="I35" s="65">
        <f t="shared" si="6"/>
        <v>0</v>
      </c>
      <c r="J35" s="66">
        <f t="shared" si="7"/>
        <v>722824.1</v>
      </c>
      <c r="K35" s="49"/>
      <c r="L35" s="65">
        <f t="shared" si="13"/>
        <v>765703.5</v>
      </c>
      <c r="M35" s="65">
        <f t="shared" si="14"/>
        <v>0</v>
      </c>
      <c r="N35" s="66">
        <f t="shared" si="8"/>
        <v>765703.5</v>
      </c>
      <c r="O35" s="49"/>
      <c r="P35" s="65">
        <f t="shared" si="15"/>
        <v>765703.5</v>
      </c>
      <c r="Q35" s="65">
        <f t="shared" si="16"/>
        <v>0</v>
      </c>
      <c r="R35" s="66">
        <f t="shared" si="9"/>
        <v>765703.5</v>
      </c>
      <c r="S35" s="72"/>
      <c r="T35" s="67"/>
      <c r="U35" s="63">
        <v>3387438</v>
      </c>
      <c r="V35" s="64">
        <v>0</v>
      </c>
      <c r="W35" s="65">
        <f t="shared" si="10"/>
        <v>846859.5</v>
      </c>
      <c r="X35" s="65">
        <f t="shared" si="10"/>
        <v>0</v>
      </c>
      <c r="Y35" s="66">
        <f t="shared" si="11"/>
        <v>846859.5</v>
      </c>
      <c r="Z35" s="72"/>
      <c r="AA35" s="65">
        <f t="shared" si="17"/>
        <v>47424.13</v>
      </c>
      <c r="AB35" s="65">
        <f t="shared" si="18"/>
        <v>0</v>
      </c>
      <c r="AC35" s="66">
        <f t="shared" si="12"/>
        <v>47424.13</v>
      </c>
    </row>
    <row r="36" spans="1:29" ht="15" x14ac:dyDescent="0.25">
      <c r="A36" s="77" t="s">
        <v>68</v>
      </c>
      <c r="B36" s="49" t="s">
        <v>175</v>
      </c>
      <c r="C36" s="49">
        <v>1</v>
      </c>
      <c r="D36" s="49"/>
      <c r="E36" s="67"/>
      <c r="F36" s="63">
        <v>717275</v>
      </c>
      <c r="G36" s="64">
        <v>0</v>
      </c>
      <c r="H36" s="65">
        <f t="shared" si="6"/>
        <v>169276.9</v>
      </c>
      <c r="I36" s="65">
        <f t="shared" si="6"/>
        <v>0</v>
      </c>
      <c r="J36" s="66">
        <f t="shared" si="7"/>
        <v>169276.9</v>
      </c>
      <c r="K36" s="49"/>
      <c r="L36" s="65">
        <f t="shared" si="13"/>
        <v>179318.75</v>
      </c>
      <c r="M36" s="65">
        <f t="shared" si="14"/>
        <v>0</v>
      </c>
      <c r="N36" s="66">
        <f t="shared" si="8"/>
        <v>179318.75</v>
      </c>
      <c r="O36" s="49"/>
      <c r="P36" s="65">
        <f t="shared" si="15"/>
        <v>179318.75</v>
      </c>
      <c r="Q36" s="65">
        <f t="shared" si="16"/>
        <v>0</v>
      </c>
      <c r="R36" s="66">
        <f t="shared" si="9"/>
        <v>179318.75</v>
      </c>
      <c r="S36" s="72"/>
      <c r="T36" s="67"/>
      <c r="U36" s="63">
        <v>793298</v>
      </c>
      <c r="V36" s="64">
        <v>0</v>
      </c>
      <c r="W36" s="65">
        <f t="shared" si="10"/>
        <v>198324.5</v>
      </c>
      <c r="X36" s="65">
        <f t="shared" si="10"/>
        <v>0</v>
      </c>
      <c r="Y36" s="66">
        <f t="shared" si="11"/>
        <v>198324.5</v>
      </c>
      <c r="Z36" s="72"/>
      <c r="AA36" s="65">
        <f t="shared" si="17"/>
        <v>11106.17</v>
      </c>
      <c r="AB36" s="65">
        <f t="shared" si="18"/>
        <v>0</v>
      </c>
      <c r="AC36" s="66">
        <f t="shared" si="12"/>
        <v>11106.17</v>
      </c>
    </row>
    <row r="37" spans="1:29" ht="15" x14ac:dyDescent="0.25">
      <c r="A37" s="33" t="s">
        <v>69</v>
      </c>
      <c r="B37" s="49" t="s">
        <v>70</v>
      </c>
      <c r="C37" s="49">
        <v>1</v>
      </c>
      <c r="D37" s="49"/>
      <c r="E37" s="67"/>
      <c r="F37" s="63">
        <v>51747693</v>
      </c>
      <c r="G37" s="64">
        <v>9457545</v>
      </c>
      <c r="H37" s="65">
        <f t="shared" si="6"/>
        <v>12212455.550000001</v>
      </c>
      <c r="I37" s="65">
        <f t="shared" si="6"/>
        <v>2231980.62</v>
      </c>
      <c r="J37" s="66">
        <f t="shared" si="7"/>
        <v>14444436.170000002</v>
      </c>
      <c r="K37" s="49"/>
      <c r="L37" s="65">
        <f t="shared" si="13"/>
        <v>12936923.25</v>
      </c>
      <c r="M37" s="65">
        <f t="shared" si="14"/>
        <v>2364386.25</v>
      </c>
      <c r="N37" s="66">
        <f t="shared" si="8"/>
        <v>15301309.5</v>
      </c>
      <c r="O37" s="49"/>
      <c r="P37" s="65">
        <f t="shared" si="15"/>
        <v>12936923.25</v>
      </c>
      <c r="Q37" s="65">
        <f t="shared" si="16"/>
        <v>2364386.25</v>
      </c>
      <c r="R37" s="66">
        <f t="shared" si="9"/>
        <v>15301309.5</v>
      </c>
      <c r="S37" s="72"/>
      <c r="T37" s="67"/>
      <c r="U37" s="63">
        <v>57232361</v>
      </c>
      <c r="V37" s="64">
        <v>10459937</v>
      </c>
      <c r="W37" s="65">
        <f t="shared" si="10"/>
        <v>14308090.25</v>
      </c>
      <c r="X37" s="65">
        <f t="shared" si="10"/>
        <v>2614984.25</v>
      </c>
      <c r="Y37" s="66">
        <f t="shared" si="11"/>
        <v>16923074.5</v>
      </c>
      <c r="Z37" s="72"/>
      <c r="AA37" s="65">
        <f t="shared" si="17"/>
        <v>801253.05</v>
      </c>
      <c r="AB37" s="65">
        <f t="shared" si="18"/>
        <v>146439.12</v>
      </c>
      <c r="AC37" s="66">
        <f t="shared" si="12"/>
        <v>947692.17</v>
      </c>
    </row>
    <row r="38" spans="1:29" ht="15" x14ac:dyDescent="0.25">
      <c r="A38" s="33" t="s">
        <v>71</v>
      </c>
      <c r="B38" s="49" t="s">
        <v>72</v>
      </c>
      <c r="C38" s="49">
        <v>1</v>
      </c>
      <c r="D38" s="49"/>
      <c r="E38" s="67"/>
      <c r="F38" s="63">
        <v>3000969</v>
      </c>
      <c r="G38" s="64">
        <v>898702</v>
      </c>
      <c r="H38" s="65">
        <f t="shared" si="6"/>
        <v>708228.68</v>
      </c>
      <c r="I38" s="65">
        <f t="shared" si="6"/>
        <v>212093.67</v>
      </c>
      <c r="J38" s="66">
        <f t="shared" si="7"/>
        <v>920322.35000000009</v>
      </c>
      <c r="K38" s="49"/>
      <c r="L38" s="65">
        <f t="shared" si="13"/>
        <v>750242.25</v>
      </c>
      <c r="M38" s="65">
        <f t="shared" si="14"/>
        <v>224675.5</v>
      </c>
      <c r="N38" s="66">
        <f t="shared" si="8"/>
        <v>974917.75</v>
      </c>
      <c r="O38" s="49"/>
      <c r="P38" s="65">
        <f t="shared" si="15"/>
        <v>750242.25</v>
      </c>
      <c r="Q38" s="65">
        <f t="shared" si="16"/>
        <v>224675.5</v>
      </c>
      <c r="R38" s="66">
        <f t="shared" si="9"/>
        <v>974917.75</v>
      </c>
      <c r="S38" s="72"/>
      <c r="T38" s="67"/>
      <c r="U38" s="63">
        <v>3319038</v>
      </c>
      <c r="V38" s="64">
        <v>993954</v>
      </c>
      <c r="W38" s="65">
        <f t="shared" si="10"/>
        <v>829759.5</v>
      </c>
      <c r="X38" s="65">
        <f t="shared" si="10"/>
        <v>248488.5</v>
      </c>
      <c r="Y38" s="66">
        <f t="shared" si="11"/>
        <v>1078248</v>
      </c>
      <c r="Z38" s="72"/>
      <c r="AA38" s="65">
        <f t="shared" si="17"/>
        <v>46466.53</v>
      </c>
      <c r="AB38" s="65">
        <f t="shared" si="18"/>
        <v>13915.36</v>
      </c>
      <c r="AC38" s="66">
        <f t="shared" si="12"/>
        <v>60381.89</v>
      </c>
    </row>
    <row r="39" spans="1:29" ht="15" x14ac:dyDescent="0.25">
      <c r="A39" s="33" t="s">
        <v>73</v>
      </c>
      <c r="B39" s="49" t="s">
        <v>176</v>
      </c>
      <c r="C39" s="49">
        <v>1</v>
      </c>
      <c r="D39" s="49"/>
      <c r="E39" s="67"/>
      <c r="F39" s="63">
        <v>216300</v>
      </c>
      <c r="G39" s="64">
        <v>258471</v>
      </c>
      <c r="H39" s="65">
        <f t="shared" si="6"/>
        <v>51046.8</v>
      </c>
      <c r="I39" s="65">
        <f t="shared" si="6"/>
        <v>60999.16</v>
      </c>
      <c r="J39" s="66">
        <f t="shared" si="7"/>
        <v>112045.96</v>
      </c>
      <c r="K39" s="49"/>
      <c r="L39" s="65">
        <f t="shared" si="13"/>
        <v>54075</v>
      </c>
      <c r="M39" s="65">
        <f t="shared" si="14"/>
        <v>64617.75</v>
      </c>
      <c r="N39" s="66">
        <f t="shared" si="8"/>
        <v>118692.75</v>
      </c>
      <c r="O39" s="49"/>
      <c r="P39" s="65">
        <f t="shared" si="15"/>
        <v>54075</v>
      </c>
      <c r="Q39" s="65">
        <f t="shared" si="16"/>
        <v>64617.75</v>
      </c>
      <c r="R39" s="66">
        <f t="shared" si="9"/>
        <v>118692.75</v>
      </c>
      <c r="S39" s="72"/>
      <c r="T39" s="67"/>
      <c r="U39" s="63">
        <v>239225</v>
      </c>
      <c r="V39" s="64">
        <v>285866</v>
      </c>
      <c r="W39" s="65">
        <f t="shared" si="10"/>
        <v>59806.25</v>
      </c>
      <c r="X39" s="65">
        <f t="shared" si="10"/>
        <v>71466.5</v>
      </c>
      <c r="Y39" s="66">
        <f t="shared" si="11"/>
        <v>131272.75</v>
      </c>
      <c r="Z39" s="72"/>
      <c r="AA39" s="65">
        <f t="shared" si="17"/>
        <v>3349.15</v>
      </c>
      <c r="AB39" s="65">
        <f t="shared" si="18"/>
        <v>4002.12</v>
      </c>
      <c r="AC39" s="66">
        <f t="shared" si="12"/>
        <v>7351.27</v>
      </c>
    </row>
    <row r="40" spans="1:29" ht="15" x14ac:dyDescent="0.25">
      <c r="A40" s="33" t="s">
        <v>74</v>
      </c>
      <c r="B40" s="49" t="s">
        <v>177</v>
      </c>
      <c r="C40" s="49">
        <v>1</v>
      </c>
      <c r="D40" s="49"/>
      <c r="E40" s="67"/>
      <c r="F40" s="63">
        <v>6649990</v>
      </c>
      <c r="G40" s="64">
        <v>2236819</v>
      </c>
      <c r="H40" s="65">
        <f t="shared" si="6"/>
        <v>1569397.64</v>
      </c>
      <c r="I40" s="65">
        <f t="shared" si="6"/>
        <v>527889.28</v>
      </c>
      <c r="J40" s="66">
        <f t="shared" si="7"/>
        <v>2097286.92</v>
      </c>
      <c r="K40" s="49"/>
      <c r="L40" s="65">
        <f t="shared" si="13"/>
        <v>1662497.5</v>
      </c>
      <c r="M40" s="65">
        <f t="shared" si="14"/>
        <v>559204.75</v>
      </c>
      <c r="N40" s="66">
        <f t="shared" si="8"/>
        <v>2221702.25</v>
      </c>
      <c r="O40" s="49"/>
      <c r="P40" s="65">
        <f t="shared" si="15"/>
        <v>1662497.5</v>
      </c>
      <c r="Q40" s="65">
        <f t="shared" si="16"/>
        <v>559204.75</v>
      </c>
      <c r="R40" s="66">
        <f t="shared" si="9"/>
        <v>2221702.25</v>
      </c>
      <c r="S40" s="72"/>
      <c r="T40" s="67"/>
      <c r="U40" s="63">
        <v>7354814</v>
      </c>
      <c r="V40" s="64">
        <v>2473896</v>
      </c>
      <c r="W40" s="65">
        <f t="shared" si="10"/>
        <v>1838703.5</v>
      </c>
      <c r="X40" s="65">
        <f t="shared" si="10"/>
        <v>618474</v>
      </c>
      <c r="Y40" s="66">
        <f t="shared" si="11"/>
        <v>2457177.5</v>
      </c>
      <c r="Z40" s="72"/>
      <c r="AA40" s="65">
        <f t="shared" si="17"/>
        <v>102967.4</v>
      </c>
      <c r="AB40" s="65">
        <f t="shared" si="18"/>
        <v>34634.54</v>
      </c>
      <c r="AC40" s="66">
        <f t="shared" si="12"/>
        <v>137601.94</v>
      </c>
    </row>
    <row r="41" spans="1:29" ht="15" x14ac:dyDescent="0.25">
      <c r="A41" s="31" t="s">
        <v>75</v>
      </c>
      <c r="B41" s="49" t="s">
        <v>76</v>
      </c>
      <c r="C41" s="49">
        <v>1</v>
      </c>
      <c r="D41" s="49"/>
      <c r="E41" s="67"/>
      <c r="F41" s="63">
        <v>208869</v>
      </c>
      <c r="G41" s="64">
        <v>613635</v>
      </c>
      <c r="H41" s="65">
        <f t="shared" si="6"/>
        <v>49293.08</v>
      </c>
      <c r="I41" s="65">
        <f t="shared" si="6"/>
        <v>144817.85999999999</v>
      </c>
      <c r="J41" s="66">
        <f t="shared" si="7"/>
        <v>194110.94</v>
      </c>
      <c r="K41" s="49"/>
      <c r="L41" s="65">
        <f t="shared" si="13"/>
        <v>52217.25</v>
      </c>
      <c r="M41" s="65">
        <f t="shared" si="14"/>
        <v>153408.75</v>
      </c>
      <c r="N41" s="66">
        <f t="shared" si="8"/>
        <v>205626</v>
      </c>
      <c r="O41" s="49"/>
      <c r="P41" s="65">
        <f t="shared" si="15"/>
        <v>52217.25</v>
      </c>
      <c r="Q41" s="65">
        <f t="shared" si="16"/>
        <v>153408.75</v>
      </c>
      <c r="R41" s="66">
        <f t="shared" si="9"/>
        <v>205626</v>
      </c>
      <c r="S41" s="72"/>
      <c r="T41" s="67"/>
      <c r="U41" s="63">
        <v>231006</v>
      </c>
      <c r="V41" s="64">
        <v>678673</v>
      </c>
      <c r="W41" s="65">
        <f t="shared" si="10"/>
        <v>57751.5</v>
      </c>
      <c r="X41" s="65">
        <f t="shared" si="10"/>
        <v>169668.25</v>
      </c>
      <c r="Y41" s="66">
        <f t="shared" si="11"/>
        <v>227419.75</v>
      </c>
      <c r="Z41" s="72"/>
      <c r="AA41" s="65">
        <f t="shared" si="17"/>
        <v>3234.08</v>
      </c>
      <c r="AB41" s="65">
        <f t="shared" si="18"/>
        <v>9501.42</v>
      </c>
      <c r="AC41" s="66">
        <f t="shared" si="12"/>
        <v>12735.5</v>
      </c>
    </row>
    <row r="42" spans="1:29" ht="15" x14ac:dyDescent="0.25">
      <c r="A42" s="31" t="s">
        <v>77</v>
      </c>
      <c r="B42" s="49" t="s">
        <v>178</v>
      </c>
      <c r="C42" s="49">
        <v>1</v>
      </c>
      <c r="D42" s="49"/>
      <c r="E42" s="67"/>
      <c r="F42" s="63">
        <v>3630694</v>
      </c>
      <c r="G42" s="64">
        <v>0</v>
      </c>
      <c r="H42" s="65">
        <f t="shared" si="6"/>
        <v>856843.78</v>
      </c>
      <c r="I42" s="65">
        <f t="shared" si="6"/>
        <v>0</v>
      </c>
      <c r="J42" s="66">
        <f t="shared" si="7"/>
        <v>856843.78</v>
      </c>
      <c r="K42" s="49"/>
      <c r="L42" s="65">
        <f t="shared" si="13"/>
        <v>907673.5</v>
      </c>
      <c r="M42" s="65">
        <f t="shared" si="14"/>
        <v>0</v>
      </c>
      <c r="N42" s="66">
        <f t="shared" si="8"/>
        <v>907673.5</v>
      </c>
      <c r="O42" s="49"/>
      <c r="P42" s="65">
        <f t="shared" si="15"/>
        <v>907673.5</v>
      </c>
      <c r="Q42" s="65">
        <f t="shared" si="16"/>
        <v>0</v>
      </c>
      <c r="R42" s="66">
        <f t="shared" si="9"/>
        <v>907673.5</v>
      </c>
      <c r="S42" s="72"/>
      <c r="T42" s="67"/>
      <c r="U42" s="63">
        <v>4015506</v>
      </c>
      <c r="V42" s="64">
        <v>0</v>
      </c>
      <c r="W42" s="65">
        <f t="shared" si="10"/>
        <v>1003876.5</v>
      </c>
      <c r="X42" s="65">
        <f t="shared" si="10"/>
        <v>0</v>
      </c>
      <c r="Y42" s="66">
        <f t="shared" si="11"/>
        <v>1003876.5</v>
      </c>
      <c r="Z42" s="72"/>
      <c r="AA42" s="65">
        <f t="shared" si="17"/>
        <v>56217.08</v>
      </c>
      <c r="AB42" s="65">
        <f t="shared" si="18"/>
        <v>0</v>
      </c>
      <c r="AC42" s="66">
        <f t="shared" si="12"/>
        <v>56217.08</v>
      </c>
    </row>
    <row r="43" spans="1:29" ht="15" x14ac:dyDescent="0.25">
      <c r="A43" s="16" t="s">
        <v>78</v>
      </c>
      <c r="B43" s="49" t="s">
        <v>79</v>
      </c>
      <c r="C43" s="49">
        <v>1</v>
      </c>
      <c r="D43" s="49"/>
      <c r="E43" s="67"/>
      <c r="F43" s="63">
        <v>6184306</v>
      </c>
      <c r="G43" s="64">
        <v>1229547</v>
      </c>
      <c r="H43" s="65">
        <f t="shared" si="6"/>
        <v>1459496.22</v>
      </c>
      <c r="I43" s="65">
        <f t="shared" si="6"/>
        <v>290173.09000000003</v>
      </c>
      <c r="J43" s="66">
        <f t="shared" si="7"/>
        <v>1749669.31</v>
      </c>
      <c r="K43" s="49"/>
      <c r="L43" s="65">
        <f t="shared" si="13"/>
        <v>1546076.5</v>
      </c>
      <c r="M43" s="65">
        <f t="shared" si="14"/>
        <v>307386.75</v>
      </c>
      <c r="N43" s="66">
        <f t="shared" si="8"/>
        <v>1853463.25</v>
      </c>
      <c r="O43" s="49"/>
      <c r="P43" s="65">
        <f t="shared" si="15"/>
        <v>1546076.5</v>
      </c>
      <c r="Q43" s="65">
        <f t="shared" si="16"/>
        <v>307386.75</v>
      </c>
      <c r="R43" s="66">
        <f t="shared" si="9"/>
        <v>1853463.25</v>
      </c>
      <c r="S43" s="72"/>
      <c r="T43" s="67"/>
      <c r="U43" s="63">
        <v>6839773</v>
      </c>
      <c r="V43" s="64">
        <v>1359866</v>
      </c>
      <c r="W43" s="65">
        <f t="shared" si="10"/>
        <v>1709943.25</v>
      </c>
      <c r="X43" s="65">
        <f t="shared" si="10"/>
        <v>339966.5</v>
      </c>
      <c r="Y43" s="66">
        <f t="shared" si="11"/>
        <v>2049909.75</v>
      </c>
      <c r="Z43" s="72"/>
      <c r="AA43" s="65">
        <f t="shared" si="17"/>
        <v>95756.82</v>
      </c>
      <c r="AB43" s="65">
        <f t="shared" si="18"/>
        <v>19038.12</v>
      </c>
      <c r="AC43" s="66">
        <f t="shared" si="12"/>
        <v>114794.94</v>
      </c>
    </row>
    <row r="44" spans="1:29" ht="15" x14ac:dyDescent="0.25">
      <c r="A44" s="33" t="s">
        <v>80</v>
      </c>
      <c r="B44" s="49" t="s">
        <v>81</v>
      </c>
      <c r="C44" s="49">
        <v>1</v>
      </c>
      <c r="D44" s="49"/>
      <c r="E44" s="67"/>
      <c r="F44" s="63">
        <v>27647380</v>
      </c>
      <c r="G44" s="64">
        <v>5113982</v>
      </c>
      <c r="H44" s="65">
        <f t="shared" si="6"/>
        <v>6524781.6799999997</v>
      </c>
      <c r="I44" s="65">
        <f t="shared" si="6"/>
        <v>1206899.75</v>
      </c>
      <c r="J44" s="66">
        <f t="shared" si="7"/>
        <v>7731681.4299999997</v>
      </c>
      <c r="K44" s="49"/>
      <c r="L44" s="65">
        <f t="shared" si="13"/>
        <v>6911845</v>
      </c>
      <c r="M44" s="65">
        <f t="shared" si="14"/>
        <v>1278495.5</v>
      </c>
      <c r="N44" s="66">
        <f t="shared" si="8"/>
        <v>8190340.5</v>
      </c>
      <c r="O44" s="49"/>
      <c r="P44" s="65">
        <f t="shared" si="15"/>
        <v>6911845</v>
      </c>
      <c r="Q44" s="65">
        <f t="shared" si="16"/>
        <v>1278495.5</v>
      </c>
      <c r="R44" s="66">
        <f t="shared" si="9"/>
        <v>8190340.5</v>
      </c>
      <c r="S44" s="72"/>
      <c r="T44" s="67"/>
      <c r="U44" s="63">
        <v>30577688</v>
      </c>
      <c r="V44" s="64">
        <v>5656007</v>
      </c>
      <c r="W44" s="65">
        <f t="shared" si="10"/>
        <v>7644422</v>
      </c>
      <c r="X44" s="65">
        <f t="shared" si="10"/>
        <v>1414001.75</v>
      </c>
      <c r="Y44" s="66">
        <f t="shared" si="11"/>
        <v>9058423.75</v>
      </c>
      <c r="Z44" s="72"/>
      <c r="AA44" s="65">
        <f t="shared" si="17"/>
        <v>428087.63</v>
      </c>
      <c r="AB44" s="65">
        <f t="shared" si="18"/>
        <v>79184.100000000006</v>
      </c>
      <c r="AC44" s="66">
        <f t="shared" si="12"/>
        <v>507271.73</v>
      </c>
    </row>
    <row r="45" spans="1:29" ht="15" x14ac:dyDescent="0.25">
      <c r="A45" s="16" t="s">
        <v>82</v>
      </c>
      <c r="B45" s="49" t="s">
        <v>83</v>
      </c>
      <c r="C45" s="49">
        <v>1</v>
      </c>
      <c r="D45" s="49"/>
      <c r="E45" s="67"/>
      <c r="F45" s="63">
        <v>418325</v>
      </c>
      <c r="G45" s="64">
        <v>904759</v>
      </c>
      <c r="H45" s="65">
        <f t="shared" si="6"/>
        <v>98724.7</v>
      </c>
      <c r="I45" s="65">
        <f t="shared" si="6"/>
        <v>213523.12</v>
      </c>
      <c r="J45" s="66">
        <f t="shared" si="7"/>
        <v>312247.82</v>
      </c>
      <c r="K45" s="49"/>
      <c r="L45" s="65">
        <f t="shared" si="13"/>
        <v>104581.25</v>
      </c>
      <c r="M45" s="65">
        <f t="shared" si="14"/>
        <v>226189.75</v>
      </c>
      <c r="N45" s="66">
        <f t="shared" si="8"/>
        <v>330771</v>
      </c>
      <c r="O45" s="49"/>
      <c r="P45" s="65">
        <f t="shared" si="15"/>
        <v>104581.25</v>
      </c>
      <c r="Q45" s="65">
        <f t="shared" si="16"/>
        <v>226189.75</v>
      </c>
      <c r="R45" s="66">
        <f t="shared" si="9"/>
        <v>330771</v>
      </c>
      <c r="S45" s="72"/>
      <c r="T45" s="67"/>
      <c r="U45" s="63">
        <v>462663</v>
      </c>
      <c r="V45" s="64">
        <v>1000653</v>
      </c>
      <c r="W45" s="65">
        <f t="shared" si="10"/>
        <v>115665.75</v>
      </c>
      <c r="X45" s="65">
        <f t="shared" si="10"/>
        <v>250163.25</v>
      </c>
      <c r="Y45" s="66">
        <f t="shared" si="11"/>
        <v>365829</v>
      </c>
      <c r="Z45" s="72"/>
      <c r="AA45" s="65">
        <f t="shared" si="17"/>
        <v>6477.28</v>
      </c>
      <c r="AB45" s="65">
        <f t="shared" si="18"/>
        <v>14009.14</v>
      </c>
      <c r="AC45" s="66">
        <f t="shared" si="12"/>
        <v>20486.419999999998</v>
      </c>
    </row>
    <row r="46" spans="1:29" ht="15" x14ac:dyDescent="0.25">
      <c r="A46" s="16" t="s">
        <v>84</v>
      </c>
      <c r="B46" s="49" t="s">
        <v>85</v>
      </c>
      <c r="C46" s="49">
        <v>1</v>
      </c>
      <c r="D46" s="49"/>
      <c r="E46" s="67"/>
      <c r="F46" s="63">
        <v>25091132</v>
      </c>
      <c r="G46" s="64">
        <v>2837255</v>
      </c>
      <c r="H46" s="65">
        <f t="shared" si="6"/>
        <v>5921507.1500000004</v>
      </c>
      <c r="I46" s="65">
        <f t="shared" si="6"/>
        <v>669592.18000000005</v>
      </c>
      <c r="J46" s="66">
        <f t="shared" si="7"/>
        <v>6591099.3300000001</v>
      </c>
      <c r="K46" s="49"/>
      <c r="L46" s="65">
        <f t="shared" si="13"/>
        <v>6272783</v>
      </c>
      <c r="M46" s="65">
        <f t="shared" si="14"/>
        <v>709313.75</v>
      </c>
      <c r="N46" s="66">
        <f t="shared" si="8"/>
        <v>6982096.75</v>
      </c>
      <c r="O46" s="49"/>
      <c r="P46" s="65">
        <f t="shared" si="15"/>
        <v>6272783</v>
      </c>
      <c r="Q46" s="65">
        <f t="shared" si="16"/>
        <v>709313.75</v>
      </c>
      <c r="R46" s="66">
        <f t="shared" si="9"/>
        <v>6982096.75</v>
      </c>
      <c r="S46" s="72"/>
      <c r="T46" s="67"/>
      <c r="U46" s="63">
        <v>27750508</v>
      </c>
      <c r="V46" s="64">
        <v>3137971</v>
      </c>
      <c r="W46" s="65">
        <f t="shared" si="10"/>
        <v>6937627</v>
      </c>
      <c r="X46" s="65">
        <f t="shared" si="10"/>
        <v>784492.75</v>
      </c>
      <c r="Y46" s="66">
        <f t="shared" si="11"/>
        <v>7722119.75</v>
      </c>
      <c r="Z46" s="72"/>
      <c r="AA46" s="65">
        <f t="shared" si="17"/>
        <v>388507.11</v>
      </c>
      <c r="AB46" s="65">
        <f t="shared" si="18"/>
        <v>43931.59</v>
      </c>
      <c r="AC46" s="66">
        <f t="shared" si="12"/>
        <v>432438.69999999995</v>
      </c>
    </row>
    <row r="47" spans="1:29" ht="15" x14ac:dyDescent="0.25">
      <c r="A47" s="16" t="s">
        <v>86</v>
      </c>
      <c r="B47" s="49" t="s">
        <v>87</v>
      </c>
      <c r="C47" s="49">
        <v>1</v>
      </c>
      <c r="D47" s="49"/>
      <c r="E47" s="67"/>
      <c r="F47" s="63">
        <v>966487</v>
      </c>
      <c r="G47" s="64">
        <v>681721</v>
      </c>
      <c r="H47" s="65">
        <f t="shared" si="6"/>
        <v>228090.93</v>
      </c>
      <c r="I47" s="65">
        <f t="shared" si="6"/>
        <v>160886.16</v>
      </c>
      <c r="J47" s="66">
        <f t="shared" si="7"/>
        <v>388977.08999999997</v>
      </c>
      <c r="K47" s="49"/>
      <c r="L47" s="65">
        <f t="shared" si="13"/>
        <v>241621.75</v>
      </c>
      <c r="M47" s="65">
        <f t="shared" si="14"/>
        <v>170430.25</v>
      </c>
      <c r="N47" s="66">
        <f t="shared" si="8"/>
        <v>412052</v>
      </c>
      <c r="O47" s="49"/>
      <c r="P47" s="65">
        <f t="shared" si="15"/>
        <v>241621.75</v>
      </c>
      <c r="Q47" s="65">
        <f t="shared" si="16"/>
        <v>170430.25</v>
      </c>
      <c r="R47" s="66">
        <f t="shared" si="9"/>
        <v>412052</v>
      </c>
      <c r="S47" s="72"/>
      <c r="T47" s="67"/>
      <c r="U47" s="63">
        <v>1068923</v>
      </c>
      <c r="V47" s="64">
        <v>753976</v>
      </c>
      <c r="W47" s="65">
        <f t="shared" si="10"/>
        <v>267230.75</v>
      </c>
      <c r="X47" s="65">
        <f t="shared" si="10"/>
        <v>188494</v>
      </c>
      <c r="Y47" s="66">
        <f t="shared" si="11"/>
        <v>455724.75</v>
      </c>
      <c r="Z47" s="72"/>
      <c r="AA47" s="65">
        <f t="shared" si="17"/>
        <v>14964.92</v>
      </c>
      <c r="AB47" s="65">
        <f t="shared" si="18"/>
        <v>10555.66</v>
      </c>
      <c r="AC47" s="66">
        <f t="shared" si="12"/>
        <v>25520.58</v>
      </c>
    </row>
    <row r="48" spans="1:29" ht="15" x14ac:dyDescent="0.25">
      <c r="A48" s="16" t="s">
        <v>88</v>
      </c>
      <c r="B48" s="49" t="s">
        <v>89</v>
      </c>
      <c r="C48" s="49">
        <v>1</v>
      </c>
      <c r="D48" s="49"/>
      <c r="E48" s="67"/>
      <c r="F48" s="63">
        <v>1779145</v>
      </c>
      <c r="G48" s="64">
        <v>611449</v>
      </c>
      <c r="H48" s="65">
        <f t="shared" si="6"/>
        <v>419878.22</v>
      </c>
      <c r="I48" s="65">
        <f t="shared" si="6"/>
        <v>144301.96</v>
      </c>
      <c r="J48" s="66">
        <f t="shared" si="7"/>
        <v>564180.17999999993</v>
      </c>
      <c r="K48" s="49"/>
      <c r="L48" s="65">
        <f t="shared" si="13"/>
        <v>444786.25</v>
      </c>
      <c r="M48" s="65">
        <f t="shared" si="14"/>
        <v>152862.25</v>
      </c>
      <c r="N48" s="66">
        <f t="shared" si="8"/>
        <v>597648.5</v>
      </c>
      <c r="O48" s="49"/>
      <c r="P48" s="65">
        <f t="shared" si="15"/>
        <v>444786.25</v>
      </c>
      <c r="Q48" s="65">
        <f t="shared" si="16"/>
        <v>152862.25</v>
      </c>
      <c r="R48" s="66">
        <f t="shared" si="9"/>
        <v>597648.5</v>
      </c>
      <c r="S48" s="72"/>
      <c r="T48" s="67"/>
      <c r="U48" s="63">
        <v>1967714</v>
      </c>
      <c r="V48" s="64">
        <v>676256</v>
      </c>
      <c r="W48" s="65">
        <f t="shared" si="10"/>
        <v>491928.5</v>
      </c>
      <c r="X48" s="65">
        <f t="shared" si="10"/>
        <v>169064</v>
      </c>
      <c r="Y48" s="66">
        <f t="shared" si="11"/>
        <v>660992.5</v>
      </c>
      <c r="Z48" s="72"/>
      <c r="AA48" s="65">
        <f t="shared" si="17"/>
        <v>27548</v>
      </c>
      <c r="AB48" s="65">
        <f t="shared" si="18"/>
        <v>9467.58</v>
      </c>
      <c r="AC48" s="66">
        <f t="shared" si="12"/>
        <v>37015.58</v>
      </c>
    </row>
    <row r="49" spans="1:30" ht="15" x14ac:dyDescent="0.25">
      <c r="A49" s="16" t="s">
        <v>90</v>
      </c>
      <c r="B49" s="49" t="s">
        <v>179</v>
      </c>
      <c r="C49" s="49">
        <v>1</v>
      </c>
      <c r="D49" s="49"/>
      <c r="E49" s="67"/>
      <c r="F49" s="63">
        <v>2931579</v>
      </c>
      <c r="G49" s="64">
        <v>1969569</v>
      </c>
      <c r="H49" s="65">
        <f t="shared" si="6"/>
        <v>691852.64</v>
      </c>
      <c r="I49" s="65">
        <f t="shared" si="6"/>
        <v>464818.28</v>
      </c>
      <c r="J49" s="66">
        <f t="shared" si="7"/>
        <v>1156670.92</v>
      </c>
      <c r="K49" s="49"/>
      <c r="L49" s="65">
        <f t="shared" si="13"/>
        <v>732894.75</v>
      </c>
      <c r="M49" s="65">
        <f t="shared" si="14"/>
        <v>492392.25</v>
      </c>
      <c r="N49" s="66">
        <f t="shared" si="8"/>
        <v>1225287</v>
      </c>
      <c r="O49" s="49"/>
      <c r="P49" s="65">
        <f t="shared" si="15"/>
        <v>732894.75</v>
      </c>
      <c r="Q49" s="65">
        <f t="shared" si="16"/>
        <v>492392.25</v>
      </c>
      <c r="R49" s="66">
        <f t="shared" si="9"/>
        <v>1225287</v>
      </c>
      <c r="S49" s="72"/>
      <c r="T49" s="67"/>
      <c r="U49" s="63">
        <v>3242293</v>
      </c>
      <c r="V49" s="64">
        <v>2178321</v>
      </c>
      <c r="W49" s="65">
        <f t="shared" si="10"/>
        <v>810573.25</v>
      </c>
      <c r="X49" s="65">
        <f t="shared" si="10"/>
        <v>544580.25</v>
      </c>
      <c r="Y49" s="66">
        <f t="shared" si="11"/>
        <v>1355153.5</v>
      </c>
      <c r="Z49" s="72"/>
      <c r="AA49" s="65">
        <f t="shared" si="17"/>
        <v>45392.1</v>
      </c>
      <c r="AB49" s="65">
        <f t="shared" si="18"/>
        <v>30496.49</v>
      </c>
      <c r="AC49" s="66">
        <f t="shared" si="12"/>
        <v>75888.59</v>
      </c>
      <c r="AD49" s="72"/>
    </row>
    <row r="50" spans="1:30" ht="15" x14ac:dyDescent="0.25">
      <c r="A50" s="16" t="s">
        <v>91</v>
      </c>
      <c r="B50" s="49" t="s">
        <v>92</v>
      </c>
      <c r="C50" s="49">
        <v>1</v>
      </c>
      <c r="D50" s="49"/>
      <c r="E50" s="67"/>
      <c r="F50" s="63">
        <v>359448</v>
      </c>
      <c r="G50" s="64">
        <v>1715043</v>
      </c>
      <c r="H50" s="65">
        <f t="shared" si="6"/>
        <v>84829.73</v>
      </c>
      <c r="I50" s="65">
        <f t="shared" si="6"/>
        <v>404750.15</v>
      </c>
      <c r="J50" s="66">
        <f t="shared" si="7"/>
        <v>489579.88</v>
      </c>
      <c r="K50" s="49"/>
      <c r="L50" s="65">
        <f t="shared" si="13"/>
        <v>89862</v>
      </c>
      <c r="M50" s="65">
        <f t="shared" si="14"/>
        <v>428760.75</v>
      </c>
      <c r="N50" s="66">
        <f t="shared" si="8"/>
        <v>518622.75</v>
      </c>
      <c r="O50" s="49"/>
      <c r="P50" s="65">
        <f t="shared" si="15"/>
        <v>89862</v>
      </c>
      <c r="Q50" s="65">
        <f t="shared" si="16"/>
        <v>428760.75</v>
      </c>
      <c r="R50" s="66">
        <f t="shared" si="9"/>
        <v>518622.75</v>
      </c>
      <c r="S50" s="72"/>
      <c r="T50" s="67"/>
      <c r="U50" s="63">
        <v>397546</v>
      </c>
      <c r="V50" s="64">
        <v>1896818</v>
      </c>
      <c r="W50" s="65">
        <f t="shared" si="10"/>
        <v>99386.5</v>
      </c>
      <c r="X50" s="65">
        <f t="shared" si="10"/>
        <v>474204.5</v>
      </c>
      <c r="Y50" s="66">
        <f t="shared" si="11"/>
        <v>573591</v>
      </c>
      <c r="Z50" s="72"/>
      <c r="AA50" s="65">
        <f t="shared" si="17"/>
        <v>5565.64</v>
      </c>
      <c r="AB50" s="65">
        <f t="shared" si="18"/>
        <v>26555.45</v>
      </c>
      <c r="AC50" s="66">
        <f t="shared" si="12"/>
        <v>32121.09</v>
      </c>
      <c r="AD50" s="72"/>
    </row>
    <row r="51" spans="1:30" ht="15" x14ac:dyDescent="0.25">
      <c r="A51" s="33" t="s">
        <v>93</v>
      </c>
      <c r="B51" s="49" t="s">
        <v>94</v>
      </c>
      <c r="C51" s="49">
        <v>1</v>
      </c>
      <c r="D51" s="49"/>
      <c r="E51" s="67"/>
      <c r="F51" s="63">
        <v>1397708</v>
      </c>
      <c r="G51" s="64">
        <v>3318</v>
      </c>
      <c r="H51" s="65">
        <f t="shared" si="6"/>
        <v>329859.09000000003</v>
      </c>
      <c r="I51" s="65">
        <f t="shared" si="6"/>
        <v>783.05</v>
      </c>
      <c r="J51" s="66">
        <f t="shared" si="7"/>
        <v>330642.14</v>
      </c>
      <c r="K51" s="49"/>
      <c r="L51" s="65">
        <f t="shared" si="13"/>
        <v>349427</v>
      </c>
      <c r="M51" s="65">
        <f t="shared" si="14"/>
        <v>829.5</v>
      </c>
      <c r="N51" s="66">
        <f t="shared" si="8"/>
        <v>350256.5</v>
      </c>
      <c r="O51" s="49"/>
      <c r="P51" s="65">
        <f t="shared" si="15"/>
        <v>349427</v>
      </c>
      <c r="Q51" s="65">
        <f t="shared" si="16"/>
        <v>829.5</v>
      </c>
      <c r="R51" s="66">
        <f t="shared" si="9"/>
        <v>350256.5</v>
      </c>
      <c r="S51" s="72"/>
      <c r="T51" s="67"/>
      <c r="U51" s="63">
        <v>1545850</v>
      </c>
      <c r="V51" s="64">
        <v>3670</v>
      </c>
      <c r="W51" s="65">
        <f t="shared" si="10"/>
        <v>386462.5</v>
      </c>
      <c r="X51" s="65">
        <f t="shared" si="10"/>
        <v>917.5</v>
      </c>
      <c r="Y51" s="66">
        <f t="shared" si="11"/>
        <v>387380</v>
      </c>
      <c r="Z51" s="72"/>
      <c r="AA51" s="65">
        <f t="shared" si="17"/>
        <v>21641.9</v>
      </c>
      <c r="AB51" s="65">
        <f t="shared" si="18"/>
        <v>51.38</v>
      </c>
      <c r="AC51" s="66">
        <f t="shared" si="12"/>
        <v>21693.280000000002</v>
      </c>
      <c r="AD51" s="72"/>
    </row>
    <row r="52" spans="1:30" ht="15" x14ac:dyDescent="0.25">
      <c r="A52" s="33" t="s">
        <v>95</v>
      </c>
      <c r="B52" s="49" t="s">
        <v>96</v>
      </c>
      <c r="C52" s="49">
        <v>1</v>
      </c>
      <c r="D52" s="49"/>
      <c r="E52" s="67"/>
      <c r="F52" s="63">
        <v>3900480</v>
      </c>
      <c r="G52" s="64">
        <v>0</v>
      </c>
      <c r="H52" s="65">
        <f t="shared" si="6"/>
        <v>920513.28</v>
      </c>
      <c r="I52" s="65">
        <f t="shared" si="6"/>
        <v>0</v>
      </c>
      <c r="J52" s="66">
        <f t="shared" si="7"/>
        <v>920513.28</v>
      </c>
      <c r="K52" s="49"/>
      <c r="L52" s="65">
        <f t="shared" si="13"/>
        <v>975120</v>
      </c>
      <c r="M52" s="65">
        <f t="shared" si="14"/>
        <v>0</v>
      </c>
      <c r="N52" s="66">
        <f t="shared" si="8"/>
        <v>975120</v>
      </c>
      <c r="O52" s="49"/>
      <c r="P52" s="65">
        <f t="shared" si="15"/>
        <v>975120</v>
      </c>
      <c r="Q52" s="65">
        <f t="shared" si="16"/>
        <v>0</v>
      </c>
      <c r="R52" s="66">
        <f t="shared" si="9"/>
        <v>975120</v>
      </c>
      <c r="S52" s="72"/>
      <c r="T52" s="67"/>
      <c r="U52" s="63">
        <v>4313886</v>
      </c>
      <c r="V52" s="64">
        <v>0</v>
      </c>
      <c r="W52" s="65">
        <f t="shared" si="10"/>
        <v>1078471.5</v>
      </c>
      <c r="X52" s="65">
        <f t="shared" si="10"/>
        <v>0</v>
      </c>
      <c r="Y52" s="66">
        <f t="shared" si="11"/>
        <v>1078471.5</v>
      </c>
      <c r="Z52" s="72"/>
      <c r="AA52" s="65">
        <f t="shared" si="17"/>
        <v>60394.400000000001</v>
      </c>
      <c r="AB52" s="65">
        <f t="shared" si="18"/>
        <v>0</v>
      </c>
      <c r="AC52" s="66">
        <f t="shared" si="12"/>
        <v>60394.400000000001</v>
      </c>
      <c r="AD52" s="72"/>
    </row>
    <row r="53" spans="1:30" ht="15" x14ac:dyDescent="0.25">
      <c r="A53" s="33" t="s">
        <v>97</v>
      </c>
      <c r="B53" s="49" t="s">
        <v>98</v>
      </c>
      <c r="C53" s="49">
        <v>1</v>
      </c>
      <c r="D53" s="49"/>
      <c r="E53" s="67"/>
      <c r="F53" s="63">
        <v>1033286</v>
      </c>
      <c r="G53" s="64">
        <v>665877</v>
      </c>
      <c r="H53" s="65">
        <f t="shared" si="6"/>
        <v>243855.5</v>
      </c>
      <c r="I53" s="65">
        <f t="shared" si="6"/>
        <v>157146.97</v>
      </c>
      <c r="J53" s="66">
        <f t="shared" si="7"/>
        <v>401002.47</v>
      </c>
      <c r="K53" s="49"/>
      <c r="L53" s="65">
        <f t="shared" si="13"/>
        <v>258321.5</v>
      </c>
      <c r="M53" s="65">
        <f t="shared" si="14"/>
        <v>166469.25</v>
      </c>
      <c r="N53" s="66">
        <f t="shared" si="8"/>
        <v>424790.75</v>
      </c>
      <c r="O53" s="49"/>
      <c r="P53" s="65">
        <f t="shared" si="15"/>
        <v>258321.5</v>
      </c>
      <c r="Q53" s="65">
        <f t="shared" si="16"/>
        <v>166469.25</v>
      </c>
      <c r="R53" s="66">
        <f t="shared" si="9"/>
        <v>424790.75</v>
      </c>
      <c r="S53" s="72"/>
      <c r="T53" s="67"/>
      <c r="U53" s="63">
        <v>1142802</v>
      </c>
      <c r="V53" s="64">
        <v>736452</v>
      </c>
      <c r="W53" s="65">
        <f t="shared" si="10"/>
        <v>285700.5</v>
      </c>
      <c r="X53" s="65">
        <f t="shared" si="10"/>
        <v>184113</v>
      </c>
      <c r="Y53" s="66">
        <f t="shared" si="11"/>
        <v>469813.5</v>
      </c>
      <c r="Z53" s="72"/>
      <c r="AA53" s="65">
        <f t="shared" si="17"/>
        <v>15999.23</v>
      </c>
      <c r="AB53" s="65">
        <f t="shared" si="18"/>
        <v>10310.33</v>
      </c>
      <c r="AC53" s="66">
        <f t="shared" si="12"/>
        <v>26309.559999999998</v>
      </c>
      <c r="AD53" s="72"/>
    </row>
    <row r="54" spans="1:30" ht="15" x14ac:dyDescent="0.25">
      <c r="A54" s="33" t="s">
        <v>102</v>
      </c>
      <c r="B54" s="49" t="s">
        <v>159</v>
      </c>
      <c r="C54" s="49">
        <v>2</v>
      </c>
      <c r="D54" s="49"/>
      <c r="E54" s="67"/>
      <c r="F54" s="63">
        <v>154918</v>
      </c>
      <c r="G54" s="64">
        <v>154147</v>
      </c>
      <c r="H54" s="65">
        <f t="shared" si="6"/>
        <v>36560.65</v>
      </c>
      <c r="I54" s="65">
        <f t="shared" si="6"/>
        <v>36378.69</v>
      </c>
      <c r="J54" s="66">
        <f t="shared" si="7"/>
        <v>72939.34</v>
      </c>
      <c r="K54" s="49"/>
      <c r="L54" s="65">
        <f t="shared" si="13"/>
        <v>38729.5</v>
      </c>
      <c r="M54" s="65">
        <f t="shared" si="14"/>
        <v>38536.75</v>
      </c>
      <c r="N54" s="66">
        <f t="shared" si="8"/>
        <v>77266.25</v>
      </c>
      <c r="O54" s="49"/>
      <c r="P54" s="65">
        <f t="shared" si="15"/>
        <v>38729.5</v>
      </c>
      <c r="Q54" s="65">
        <f t="shared" si="16"/>
        <v>38536.75</v>
      </c>
      <c r="R54" s="66">
        <f t="shared" si="9"/>
        <v>77266.25</v>
      </c>
      <c r="S54" s="72"/>
      <c r="T54" s="67"/>
      <c r="U54" s="63">
        <v>171337</v>
      </c>
      <c r="V54" s="64">
        <v>170485</v>
      </c>
      <c r="W54" s="65">
        <f t="shared" si="10"/>
        <v>42834.25</v>
      </c>
      <c r="X54" s="65">
        <f t="shared" si="10"/>
        <v>42621.25</v>
      </c>
      <c r="Y54" s="66">
        <f t="shared" si="11"/>
        <v>85455.5</v>
      </c>
      <c r="Z54" s="72"/>
      <c r="AA54" s="65">
        <f t="shared" si="17"/>
        <v>2398.7199999999998</v>
      </c>
      <c r="AB54" s="65">
        <f t="shared" si="18"/>
        <v>2386.79</v>
      </c>
      <c r="AC54" s="66">
        <f t="shared" si="12"/>
        <v>4785.51</v>
      </c>
      <c r="AD54" s="72"/>
    </row>
    <row r="55" spans="1:30" ht="15" x14ac:dyDescent="0.25">
      <c r="A55" s="16" t="s">
        <v>103</v>
      </c>
      <c r="B55" s="49" t="s">
        <v>104</v>
      </c>
      <c r="C55" s="49">
        <v>2</v>
      </c>
      <c r="D55" s="49"/>
      <c r="E55" s="67"/>
      <c r="F55" s="63">
        <v>547178</v>
      </c>
      <c r="G55" s="64">
        <v>245082</v>
      </c>
      <c r="H55" s="65">
        <f t="shared" si="6"/>
        <v>129134.01</v>
      </c>
      <c r="I55" s="65">
        <f t="shared" si="6"/>
        <v>57839.35</v>
      </c>
      <c r="J55" s="66">
        <f t="shared" si="7"/>
        <v>186973.36</v>
      </c>
      <c r="K55" s="49"/>
      <c r="L55" s="65">
        <f t="shared" si="13"/>
        <v>136794.5</v>
      </c>
      <c r="M55" s="65">
        <f t="shared" si="14"/>
        <v>61270.5</v>
      </c>
      <c r="N55" s="66">
        <f t="shared" si="8"/>
        <v>198065</v>
      </c>
      <c r="O55" s="49"/>
      <c r="P55" s="65">
        <f t="shared" si="15"/>
        <v>136794.5</v>
      </c>
      <c r="Q55" s="65">
        <f t="shared" si="16"/>
        <v>61270.5</v>
      </c>
      <c r="R55" s="66">
        <f t="shared" si="9"/>
        <v>198065</v>
      </c>
      <c r="S55" s="72"/>
      <c r="T55" s="67"/>
      <c r="U55" s="63">
        <v>605173</v>
      </c>
      <c r="V55" s="64">
        <v>271058</v>
      </c>
      <c r="W55" s="65">
        <f t="shared" si="10"/>
        <v>151293.25</v>
      </c>
      <c r="X55" s="65">
        <f t="shared" si="10"/>
        <v>67764.5</v>
      </c>
      <c r="Y55" s="66">
        <f t="shared" si="11"/>
        <v>219057.75</v>
      </c>
      <c r="Z55" s="72"/>
      <c r="AA55" s="65">
        <f t="shared" si="17"/>
        <v>8472.42</v>
      </c>
      <c r="AB55" s="65">
        <f t="shared" si="18"/>
        <v>3794.81</v>
      </c>
      <c r="AC55" s="66">
        <f t="shared" si="12"/>
        <v>12267.23</v>
      </c>
      <c r="AD55" s="72"/>
    </row>
    <row r="56" spans="1:30" ht="15" x14ac:dyDescent="0.25">
      <c r="A56" s="16" t="s">
        <v>105</v>
      </c>
      <c r="B56" s="49" t="s">
        <v>161</v>
      </c>
      <c r="C56" s="49">
        <v>2</v>
      </c>
      <c r="D56" s="49"/>
      <c r="E56" s="67"/>
      <c r="F56" s="63">
        <v>11530499</v>
      </c>
      <c r="G56" s="64">
        <v>1881096</v>
      </c>
      <c r="H56" s="65">
        <f t="shared" si="6"/>
        <v>2721197.76</v>
      </c>
      <c r="I56" s="65">
        <f t="shared" si="6"/>
        <v>443938.66</v>
      </c>
      <c r="J56" s="66">
        <f t="shared" si="7"/>
        <v>3165136.42</v>
      </c>
      <c r="K56" s="49"/>
      <c r="L56" s="65">
        <f t="shared" si="13"/>
        <v>2882624.75</v>
      </c>
      <c r="M56" s="65">
        <f t="shared" si="14"/>
        <v>470274</v>
      </c>
      <c r="N56" s="66">
        <f t="shared" si="8"/>
        <v>3352898.75</v>
      </c>
      <c r="O56" s="49"/>
      <c r="P56" s="65">
        <f t="shared" si="15"/>
        <v>2882624.75</v>
      </c>
      <c r="Q56" s="65">
        <f t="shared" si="16"/>
        <v>470274</v>
      </c>
      <c r="R56" s="66">
        <f t="shared" si="9"/>
        <v>3352898.75</v>
      </c>
      <c r="S56" s="72"/>
      <c r="T56" s="67"/>
      <c r="U56" s="63">
        <v>12752601</v>
      </c>
      <c r="V56" s="64">
        <v>2080471</v>
      </c>
      <c r="W56" s="65">
        <f t="shared" si="10"/>
        <v>3188150.25</v>
      </c>
      <c r="X56" s="65">
        <f t="shared" si="10"/>
        <v>520117.75</v>
      </c>
      <c r="Y56" s="66">
        <f t="shared" si="11"/>
        <v>3708268</v>
      </c>
      <c r="Z56" s="72"/>
      <c r="AA56" s="65">
        <f t="shared" si="17"/>
        <v>178536.41</v>
      </c>
      <c r="AB56" s="65">
        <f t="shared" si="18"/>
        <v>29126.59</v>
      </c>
      <c r="AC56" s="66">
        <f t="shared" si="12"/>
        <v>207663</v>
      </c>
      <c r="AD56" s="72"/>
    </row>
    <row r="57" spans="1:30" ht="15" x14ac:dyDescent="0.25">
      <c r="A57" s="16" t="s">
        <v>106</v>
      </c>
      <c r="B57" s="49" t="s">
        <v>107</v>
      </c>
      <c r="C57" s="49">
        <v>2</v>
      </c>
      <c r="D57" s="49"/>
      <c r="E57" s="67"/>
      <c r="F57" s="63">
        <v>549896</v>
      </c>
      <c r="G57" s="64">
        <v>157241</v>
      </c>
      <c r="H57" s="65">
        <f t="shared" si="6"/>
        <v>129775.46</v>
      </c>
      <c r="I57" s="65">
        <f t="shared" si="6"/>
        <v>37108.879999999997</v>
      </c>
      <c r="J57" s="66">
        <f t="shared" si="7"/>
        <v>166884.34</v>
      </c>
      <c r="K57" s="49"/>
      <c r="L57" s="65">
        <f t="shared" si="13"/>
        <v>137474</v>
      </c>
      <c r="M57" s="65">
        <f t="shared" si="14"/>
        <v>39310.25</v>
      </c>
      <c r="N57" s="66">
        <f t="shared" si="8"/>
        <v>176784.25</v>
      </c>
      <c r="O57" s="49"/>
      <c r="P57" s="65">
        <f t="shared" si="15"/>
        <v>137474</v>
      </c>
      <c r="Q57" s="65">
        <f t="shared" si="16"/>
        <v>39310.25</v>
      </c>
      <c r="R57" s="66">
        <f t="shared" si="9"/>
        <v>176784.25</v>
      </c>
      <c r="S57" s="72"/>
      <c r="T57" s="67"/>
      <c r="U57" s="63">
        <v>608178</v>
      </c>
      <c r="V57" s="64">
        <v>173907</v>
      </c>
      <c r="W57" s="65">
        <f t="shared" si="10"/>
        <v>152044.5</v>
      </c>
      <c r="X57" s="65">
        <f t="shared" si="10"/>
        <v>43476.75</v>
      </c>
      <c r="Y57" s="66">
        <f t="shared" si="11"/>
        <v>195521.25</v>
      </c>
      <c r="Z57" s="72"/>
      <c r="AA57" s="65">
        <f t="shared" si="17"/>
        <v>8514.49</v>
      </c>
      <c r="AB57" s="65">
        <f t="shared" si="18"/>
        <v>2434.6999999999998</v>
      </c>
      <c r="AC57" s="66">
        <f t="shared" si="12"/>
        <v>10949.189999999999</v>
      </c>
      <c r="AD57" s="72"/>
    </row>
    <row r="58" spans="1:30" ht="15" x14ac:dyDescent="0.25">
      <c r="A58" s="16" t="s">
        <v>108</v>
      </c>
      <c r="B58" s="49" t="s">
        <v>109</v>
      </c>
      <c r="C58" s="49">
        <v>2</v>
      </c>
      <c r="D58" s="49"/>
      <c r="E58" s="67"/>
      <c r="F58" s="63">
        <v>739287</v>
      </c>
      <c r="G58" s="64">
        <v>379378</v>
      </c>
      <c r="H58" s="65">
        <f t="shared" si="6"/>
        <v>174471.73</v>
      </c>
      <c r="I58" s="65">
        <f t="shared" si="6"/>
        <v>89533.21</v>
      </c>
      <c r="J58" s="66">
        <f t="shared" si="7"/>
        <v>264004.94</v>
      </c>
      <c r="K58" s="49"/>
      <c r="L58" s="65">
        <f t="shared" si="13"/>
        <v>184821.75</v>
      </c>
      <c r="M58" s="65">
        <f t="shared" si="14"/>
        <v>94844.5</v>
      </c>
      <c r="N58" s="66">
        <f t="shared" si="8"/>
        <v>279666.25</v>
      </c>
      <c r="O58" s="49"/>
      <c r="P58" s="65">
        <f t="shared" si="15"/>
        <v>184821.75</v>
      </c>
      <c r="Q58" s="65">
        <f t="shared" si="16"/>
        <v>94844.5</v>
      </c>
      <c r="R58" s="66">
        <f t="shared" si="9"/>
        <v>279666.25</v>
      </c>
      <c r="S58" s="72"/>
      <c r="T58" s="67"/>
      <c r="U58" s="63">
        <v>817643</v>
      </c>
      <c r="V58" s="64">
        <v>419588</v>
      </c>
      <c r="W58" s="65">
        <f t="shared" si="10"/>
        <v>204410.75</v>
      </c>
      <c r="X58" s="65">
        <f t="shared" si="10"/>
        <v>104897</v>
      </c>
      <c r="Y58" s="66">
        <f t="shared" si="11"/>
        <v>309307.75</v>
      </c>
      <c r="Z58" s="72"/>
      <c r="AA58" s="65">
        <f t="shared" si="17"/>
        <v>11447</v>
      </c>
      <c r="AB58" s="65">
        <f t="shared" si="18"/>
        <v>5874.23</v>
      </c>
      <c r="AC58" s="66">
        <f t="shared" si="12"/>
        <v>17321.23</v>
      </c>
      <c r="AD58" s="72"/>
    </row>
    <row r="59" spans="1:30" ht="15" x14ac:dyDescent="0.25">
      <c r="A59" s="16" t="s">
        <v>110</v>
      </c>
      <c r="B59" s="49" t="s">
        <v>111</v>
      </c>
      <c r="C59" s="49">
        <v>2</v>
      </c>
      <c r="D59" s="49"/>
      <c r="E59" s="67"/>
      <c r="F59" s="63">
        <v>2302971</v>
      </c>
      <c r="G59" s="64">
        <v>606134</v>
      </c>
      <c r="H59" s="65">
        <f t="shared" si="6"/>
        <v>543501.16</v>
      </c>
      <c r="I59" s="65">
        <f t="shared" si="6"/>
        <v>143047.62</v>
      </c>
      <c r="J59" s="66">
        <f t="shared" si="7"/>
        <v>686548.78</v>
      </c>
      <c r="K59" s="49"/>
      <c r="L59" s="65">
        <f t="shared" si="13"/>
        <v>575742.75</v>
      </c>
      <c r="M59" s="65">
        <f t="shared" si="14"/>
        <v>151533.5</v>
      </c>
      <c r="N59" s="66">
        <f t="shared" si="8"/>
        <v>727276.25</v>
      </c>
      <c r="O59" s="49"/>
      <c r="P59" s="65">
        <f t="shared" si="15"/>
        <v>575742.75</v>
      </c>
      <c r="Q59" s="65">
        <f t="shared" si="16"/>
        <v>151533.5</v>
      </c>
      <c r="R59" s="66">
        <f t="shared" si="9"/>
        <v>727276.25</v>
      </c>
      <c r="S59" s="72"/>
      <c r="T59" s="67"/>
      <c r="U59" s="63">
        <v>2547060</v>
      </c>
      <c r="V59" s="64">
        <v>670378</v>
      </c>
      <c r="W59" s="65">
        <f t="shared" si="10"/>
        <v>636765</v>
      </c>
      <c r="X59" s="65">
        <f t="shared" si="10"/>
        <v>167594.5</v>
      </c>
      <c r="Y59" s="66">
        <f t="shared" si="11"/>
        <v>804359.5</v>
      </c>
      <c r="Z59" s="72"/>
      <c r="AA59" s="65">
        <f t="shared" si="17"/>
        <v>35658.839999999997</v>
      </c>
      <c r="AB59" s="65">
        <f t="shared" si="18"/>
        <v>9385.2900000000009</v>
      </c>
      <c r="AC59" s="66">
        <f t="shared" si="12"/>
        <v>45044.13</v>
      </c>
      <c r="AD59" s="72"/>
    </row>
    <row r="60" spans="1:30" s="62" customFormat="1" ht="15" x14ac:dyDescent="0.25">
      <c r="A60" s="16" t="s">
        <v>112</v>
      </c>
      <c r="B60" s="49" t="s">
        <v>113</v>
      </c>
      <c r="C60" s="49">
        <v>2</v>
      </c>
      <c r="D60" s="49"/>
      <c r="E60" s="67"/>
      <c r="F60" s="63">
        <v>19481</v>
      </c>
      <c r="G60" s="64">
        <v>53360</v>
      </c>
      <c r="H60" s="65">
        <f t="shared" si="6"/>
        <v>4597.5200000000004</v>
      </c>
      <c r="I60" s="65">
        <f t="shared" si="6"/>
        <v>12592.96</v>
      </c>
      <c r="J60" s="66">
        <f t="shared" si="7"/>
        <v>17190.48</v>
      </c>
      <c r="K60" s="49"/>
      <c r="L60" s="65">
        <f t="shared" si="13"/>
        <v>4870.25</v>
      </c>
      <c r="M60" s="65">
        <f t="shared" si="14"/>
        <v>13340</v>
      </c>
      <c r="N60" s="66">
        <f t="shared" si="8"/>
        <v>18210.25</v>
      </c>
      <c r="O60" s="49"/>
      <c r="P60" s="65">
        <f t="shared" si="15"/>
        <v>4870.25</v>
      </c>
      <c r="Q60" s="65">
        <f t="shared" si="16"/>
        <v>13340</v>
      </c>
      <c r="R60" s="66">
        <f t="shared" si="9"/>
        <v>18210.25</v>
      </c>
      <c r="S60" s="72"/>
      <c r="T60" s="67"/>
      <c r="U60" s="63">
        <v>21546</v>
      </c>
      <c r="V60" s="64">
        <v>59015</v>
      </c>
      <c r="W60" s="65">
        <f t="shared" si="10"/>
        <v>5386.5</v>
      </c>
      <c r="X60" s="65">
        <f t="shared" si="10"/>
        <v>14753.75</v>
      </c>
      <c r="Y60" s="66">
        <f t="shared" si="11"/>
        <v>20140.25</v>
      </c>
      <c r="Z60" s="72"/>
      <c r="AA60" s="65">
        <f t="shared" si="17"/>
        <v>301.64</v>
      </c>
      <c r="AB60" s="65">
        <f t="shared" si="18"/>
        <v>826.21</v>
      </c>
      <c r="AC60" s="66">
        <f t="shared" si="12"/>
        <v>1127.8499999999999</v>
      </c>
      <c r="AD60" s="72"/>
    </row>
    <row r="61" spans="1:30" s="62" customFormat="1" ht="15" x14ac:dyDescent="0.25">
      <c r="A61" s="16" t="s">
        <v>114</v>
      </c>
      <c r="B61" s="49" t="s">
        <v>115</v>
      </c>
      <c r="C61" s="49">
        <v>2</v>
      </c>
      <c r="D61" s="49"/>
      <c r="E61" s="67"/>
      <c r="F61" s="63">
        <v>5205125</v>
      </c>
      <c r="G61" s="64">
        <v>1138143</v>
      </c>
      <c r="H61" s="65">
        <f t="shared" si="6"/>
        <v>1228409.5</v>
      </c>
      <c r="I61" s="65">
        <f t="shared" si="6"/>
        <v>268601.75</v>
      </c>
      <c r="J61" s="66">
        <f t="shared" si="7"/>
        <v>1497011.25</v>
      </c>
      <c r="K61" s="49"/>
      <c r="L61" s="65">
        <f t="shared" si="13"/>
        <v>1301281.25</v>
      </c>
      <c r="M61" s="65">
        <f t="shared" si="14"/>
        <v>284535.75</v>
      </c>
      <c r="N61" s="66">
        <f t="shared" si="8"/>
        <v>1585817</v>
      </c>
      <c r="O61" s="49"/>
      <c r="P61" s="65">
        <f t="shared" si="15"/>
        <v>1301281.25</v>
      </c>
      <c r="Q61" s="65">
        <f t="shared" si="16"/>
        <v>284535.75</v>
      </c>
      <c r="R61" s="66">
        <f t="shared" si="9"/>
        <v>1585817</v>
      </c>
      <c r="S61" s="72"/>
      <c r="T61" s="67"/>
      <c r="U61" s="63">
        <v>5756809</v>
      </c>
      <c r="V61" s="64">
        <v>1258773</v>
      </c>
      <c r="W61" s="65">
        <f t="shared" si="10"/>
        <v>1439202.25</v>
      </c>
      <c r="X61" s="65">
        <f t="shared" si="10"/>
        <v>314693.25</v>
      </c>
      <c r="Y61" s="66">
        <f t="shared" si="11"/>
        <v>1753895.5</v>
      </c>
      <c r="Z61" s="72"/>
      <c r="AA61" s="65">
        <f t="shared" si="17"/>
        <v>80595.33</v>
      </c>
      <c r="AB61" s="65">
        <f t="shared" si="18"/>
        <v>17622.82</v>
      </c>
      <c r="AC61" s="66">
        <f t="shared" si="12"/>
        <v>98218.15</v>
      </c>
      <c r="AD61" s="72"/>
    </row>
    <row r="62" spans="1:30" s="62" customFormat="1" ht="15" x14ac:dyDescent="0.25">
      <c r="A62" s="16" t="s">
        <v>116</v>
      </c>
      <c r="B62" s="49" t="s">
        <v>117</v>
      </c>
      <c r="C62" s="49">
        <v>2</v>
      </c>
      <c r="D62" s="49"/>
      <c r="E62" s="67"/>
      <c r="F62" s="63">
        <v>16026096</v>
      </c>
      <c r="G62" s="64">
        <v>3060749</v>
      </c>
      <c r="H62" s="65">
        <f t="shared" si="6"/>
        <v>3782158.66</v>
      </c>
      <c r="I62" s="65">
        <f t="shared" si="6"/>
        <v>722336.76</v>
      </c>
      <c r="J62" s="66">
        <f t="shared" si="7"/>
        <v>4504495.42</v>
      </c>
      <c r="K62" s="49"/>
      <c r="L62" s="65">
        <f t="shared" si="13"/>
        <v>4006524</v>
      </c>
      <c r="M62" s="65">
        <f t="shared" si="14"/>
        <v>765187.25</v>
      </c>
      <c r="N62" s="66">
        <f t="shared" si="8"/>
        <v>4771711.25</v>
      </c>
      <c r="O62" s="49"/>
      <c r="P62" s="65">
        <f t="shared" si="15"/>
        <v>4006524</v>
      </c>
      <c r="Q62" s="65">
        <f t="shared" si="16"/>
        <v>765187.25</v>
      </c>
      <c r="R62" s="66">
        <f t="shared" si="9"/>
        <v>4771711.25</v>
      </c>
      <c r="S62" s="72"/>
      <c r="T62" s="67"/>
      <c r="U62" s="63">
        <v>17724681</v>
      </c>
      <c r="V62" s="64">
        <v>3385153</v>
      </c>
      <c r="W62" s="65">
        <f t="shared" si="10"/>
        <v>4431170.25</v>
      </c>
      <c r="X62" s="65">
        <f t="shared" si="10"/>
        <v>846288.25</v>
      </c>
      <c r="Y62" s="66">
        <f t="shared" si="11"/>
        <v>5277458.5</v>
      </c>
      <c r="Z62" s="72"/>
      <c r="AA62" s="65">
        <f t="shared" si="17"/>
        <v>248145.53</v>
      </c>
      <c r="AB62" s="65">
        <f t="shared" si="18"/>
        <v>47392.14</v>
      </c>
      <c r="AC62" s="66">
        <f t="shared" si="12"/>
        <v>295537.67</v>
      </c>
      <c r="AD62" s="72"/>
    </row>
    <row r="63" spans="1:30" s="62" customFormat="1" ht="15" x14ac:dyDescent="0.25">
      <c r="A63" s="16" t="s">
        <v>118</v>
      </c>
      <c r="B63" s="49" t="s">
        <v>119</v>
      </c>
      <c r="C63" s="49">
        <v>2</v>
      </c>
      <c r="D63" s="49"/>
      <c r="E63" s="67"/>
      <c r="F63" s="63">
        <v>4241422</v>
      </c>
      <c r="G63" s="64">
        <v>1240732</v>
      </c>
      <c r="H63" s="65">
        <f t="shared" si="6"/>
        <v>1000975.59</v>
      </c>
      <c r="I63" s="65">
        <f t="shared" si="6"/>
        <v>292812.75</v>
      </c>
      <c r="J63" s="66">
        <f t="shared" si="7"/>
        <v>1293788.3399999999</v>
      </c>
      <c r="K63" s="49"/>
      <c r="L63" s="65">
        <f t="shared" si="13"/>
        <v>1060355.5</v>
      </c>
      <c r="M63" s="65">
        <f t="shared" si="14"/>
        <v>310183</v>
      </c>
      <c r="N63" s="66">
        <f t="shared" si="8"/>
        <v>1370538.5</v>
      </c>
      <c r="O63" s="49"/>
      <c r="P63" s="65">
        <f t="shared" si="15"/>
        <v>1060355.5</v>
      </c>
      <c r="Q63" s="65">
        <f t="shared" si="16"/>
        <v>310183</v>
      </c>
      <c r="R63" s="66">
        <f t="shared" si="9"/>
        <v>1370538.5</v>
      </c>
      <c r="S63" s="72"/>
      <c r="T63" s="67"/>
      <c r="U63" s="63">
        <v>4690965</v>
      </c>
      <c r="V63" s="64">
        <v>1372236</v>
      </c>
      <c r="W63" s="65">
        <f t="shared" si="10"/>
        <v>1172741.25</v>
      </c>
      <c r="X63" s="65">
        <f t="shared" si="10"/>
        <v>343059</v>
      </c>
      <c r="Y63" s="66">
        <f t="shared" si="11"/>
        <v>1515800.25</v>
      </c>
      <c r="Z63" s="72"/>
      <c r="AA63" s="65">
        <f t="shared" si="17"/>
        <v>65673.509999999995</v>
      </c>
      <c r="AB63" s="65">
        <f t="shared" si="18"/>
        <v>19211.3</v>
      </c>
      <c r="AC63" s="66">
        <f t="shared" si="12"/>
        <v>84884.81</v>
      </c>
      <c r="AD63" s="72"/>
    </row>
    <row r="64" spans="1:30" s="62" customFormat="1" ht="15" x14ac:dyDescent="0.25">
      <c r="A64" s="16" t="s">
        <v>120</v>
      </c>
      <c r="B64" s="49" t="s">
        <v>121</v>
      </c>
      <c r="C64" s="49">
        <v>2</v>
      </c>
      <c r="D64" s="49"/>
      <c r="E64" s="67"/>
      <c r="F64" s="63">
        <v>109285</v>
      </c>
      <c r="G64" s="64">
        <v>206965</v>
      </c>
      <c r="H64" s="65">
        <f t="shared" si="6"/>
        <v>25791.26</v>
      </c>
      <c r="I64" s="65">
        <f t="shared" si="6"/>
        <v>48843.74</v>
      </c>
      <c r="J64" s="66">
        <f t="shared" si="7"/>
        <v>74635</v>
      </c>
      <c r="K64" s="49"/>
      <c r="L64" s="65">
        <f t="shared" si="13"/>
        <v>27321.25</v>
      </c>
      <c r="M64" s="65">
        <f t="shared" si="14"/>
        <v>51741.25</v>
      </c>
      <c r="N64" s="66">
        <f t="shared" si="8"/>
        <v>79062.5</v>
      </c>
      <c r="O64" s="49"/>
      <c r="P64" s="65">
        <f t="shared" si="15"/>
        <v>27321.25</v>
      </c>
      <c r="Q64" s="65">
        <f t="shared" si="16"/>
        <v>51741.25</v>
      </c>
      <c r="R64" s="66">
        <f t="shared" si="9"/>
        <v>79062.5</v>
      </c>
      <c r="S64" s="72"/>
      <c r="T64" s="67"/>
      <c r="U64" s="63">
        <v>120868</v>
      </c>
      <c r="V64" s="64">
        <v>228901</v>
      </c>
      <c r="W64" s="65">
        <f t="shared" si="10"/>
        <v>30217</v>
      </c>
      <c r="X64" s="65">
        <f t="shared" si="10"/>
        <v>57225.25</v>
      </c>
      <c r="Y64" s="66">
        <f t="shared" si="11"/>
        <v>87442.25</v>
      </c>
      <c r="Z64" s="72"/>
      <c r="AA64" s="65">
        <f t="shared" si="17"/>
        <v>1692.15</v>
      </c>
      <c r="AB64" s="65">
        <f t="shared" si="18"/>
        <v>3204.61</v>
      </c>
      <c r="AC64" s="66">
        <f t="shared" si="12"/>
        <v>4896.76</v>
      </c>
      <c r="AD64" s="72"/>
    </row>
    <row r="65" spans="1:30" s="62" customFormat="1" ht="15" x14ac:dyDescent="0.25">
      <c r="A65" s="16" t="s">
        <v>122</v>
      </c>
      <c r="B65" s="49" t="s">
        <v>123</v>
      </c>
      <c r="C65" s="49">
        <v>2</v>
      </c>
      <c r="D65" s="49"/>
      <c r="E65" s="67"/>
      <c r="F65" s="63">
        <v>79582</v>
      </c>
      <c r="G65" s="64">
        <v>52745</v>
      </c>
      <c r="H65" s="65">
        <f t="shared" si="6"/>
        <v>18781.349999999999</v>
      </c>
      <c r="I65" s="65">
        <f t="shared" si="6"/>
        <v>12447.82</v>
      </c>
      <c r="J65" s="66">
        <f t="shared" si="7"/>
        <v>31229.17</v>
      </c>
      <c r="K65" s="49"/>
      <c r="L65" s="65">
        <f t="shared" si="13"/>
        <v>19895.5</v>
      </c>
      <c r="M65" s="65">
        <f t="shared" si="14"/>
        <v>13186.25</v>
      </c>
      <c r="N65" s="66">
        <f t="shared" si="8"/>
        <v>33081.75</v>
      </c>
      <c r="O65" s="49"/>
      <c r="P65" s="65">
        <f t="shared" si="15"/>
        <v>19895.5</v>
      </c>
      <c r="Q65" s="65">
        <f t="shared" si="16"/>
        <v>13186.25</v>
      </c>
      <c r="R65" s="66">
        <f t="shared" si="9"/>
        <v>33081.75</v>
      </c>
      <c r="S65" s="72"/>
      <c r="T65" s="67"/>
      <c r="U65" s="63">
        <v>88017</v>
      </c>
      <c r="V65" s="64">
        <v>58335</v>
      </c>
      <c r="W65" s="65">
        <f t="shared" si="10"/>
        <v>22004.25</v>
      </c>
      <c r="X65" s="65">
        <f t="shared" si="10"/>
        <v>14583.75</v>
      </c>
      <c r="Y65" s="66">
        <f t="shared" si="11"/>
        <v>36588</v>
      </c>
      <c r="Z65" s="72"/>
      <c r="AA65" s="65">
        <f t="shared" si="17"/>
        <v>1232.24</v>
      </c>
      <c r="AB65" s="65">
        <f t="shared" si="18"/>
        <v>816.69</v>
      </c>
      <c r="AC65" s="66">
        <f t="shared" si="12"/>
        <v>2048.9300000000003</v>
      </c>
      <c r="AD65" s="72"/>
    </row>
    <row r="66" spans="1:30" s="62" customFormat="1" ht="15" x14ac:dyDescent="0.25">
      <c r="A66" s="16" t="s">
        <v>124</v>
      </c>
      <c r="B66" s="49" t="s">
        <v>125</v>
      </c>
      <c r="C66" s="49">
        <v>2</v>
      </c>
      <c r="D66" s="49"/>
      <c r="E66" s="67"/>
      <c r="F66" s="63">
        <v>143269</v>
      </c>
      <c r="G66" s="64">
        <v>245047</v>
      </c>
      <c r="H66" s="65">
        <f t="shared" si="6"/>
        <v>33811.480000000003</v>
      </c>
      <c r="I66" s="65">
        <f t="shared" si="6"/>
        <v>57831.09</v>
      </c>
      <c r="J66" s="66">
        <f t="shared" si="7"/>
        <v>91642.57</v>
      </c>
      <c r="K66" s="49"/>
      <c r="L66" s="65">
        <f t="shared" ref="L66:L71" si="19">ROUND(F66*25%,2)</f>
        <v>35817.25</v>
      </c>
      <c r="M66" s="65">
        <f t="shared" ref="M66:M71" si="20">ROUND(G66*25%,2)</f>
        <v>61261.75</v>
      </c>
      <c r="N66" s="66">
        <f t="shared" si="8"/>
        <v>97079</v>
      </c>
      <c r="O66" s="49"/>
      <c r="P66" s="65">
        <f t="shared" ref="P66:P71" si="21">ROUND(F66*25%,2)</f>
        <v>35817.25</v>
      </c>
      <c r="Q66" s="65">
        <f t="shared" ref="Q66:Q71" si="22">ROUND(G66*25%,2)</f>
        <v>61261.75</v>
      </c>
      <c r="R66" s="66">
        <f t="shared" si="9"/>
        <v>97079</v>
      </c>
      <c r="S66" s="72"/>
      <c r="T66" s="67"/>
      <c r="U66" s="63">
        <v>158453</v>
      </c>
      <c r="V66" s="64">
        <v>271019</v>
      </c>
      <c r="W66" s="65">
        <f t="shared" si="10"/>
        <v>39613.25</v>
      </c>
      <c r="X66" s="65">
        <f t="shared" si="10"/>
        <v>67754.75</v>
      </c>
      <c r="Y66" s="66">
        <f t="shared" si="11"/>
        <v>107368</v>
      </c>
      <c r="Z66" s="72"/>
      <c r="AA66" s="65">
        <f t="shared" ref="AA66:AA71" si="23">ROUND(U66*1.4%,2)</f>
        <v>2218.34</v>
      </c>
      <c r="AB66" s="65">
        <f t="shared" ref="AB66:AB71" si="24">ROUND(V66*1.4%,2)</f>
        <v>3794.27</v>
      </c>
      <c r="AC66" s="66">
        <f t="shared" si="12"/>
        <v>6012.6100000000006</v>
      </c>
      <c r="AD66" s="72"/>
    </row>
    <row r="67" spans="1:30" s="62" customFormat="1" ht="15" x14ac:dyDescent="0.25">
      <c r="A67" s="16" t="s">
        <v>126</v>
      </c>
      <c r="B67" s="49" t="s">
        <v>127</v>
      </c>
      <c r="C67" s="49">
        <v>2</v>
      </c>
      <c r="D67" s="49"/>
      <c r="E67" s="67"/>
      <c r="F67" s="63">
        <v>255087</v>
      </c>
      <c r="G67" s="64">
        <v>102914</v>
      </c>
      <c r="H67" s="65">
        <f t="shared" ref="H67:I71" si="25">ROUND(F67*23.6%,2)</f>
        <v>60200.53</v>
      </c>
      <c r="I67" s="65">
        <f t="shared" si="25"/>
        <v>24287.7</v>
      </c>
      <c r="J67" s="66">
        <f t="shared" ref="J67:J71" si="26">H67+I67</f>
        <v>84488.23</v>
      </c>
      <c r="K67" s="49"/>
      <c r="L67" s="65">
        <f t="shared" si="19"/>
        <v>63771.75</v>
      </c>
      <c r="M67" s="65">
        <f t="shared" si="20"/>
        <v>25728.5</v>
      </c>
      <c r="N67" s="66">
        <f t="shared" ref="N67:N71" si="27">L67+M67</f>
        <v>89500.25</v>
      </c>
      <c r="O67" s="49"/>
      <c r="P67" s="65">
        <f t="shared" si="21"/>
        <v>63771.75</v>
      </c>
      <c r="Q67" s="65">
        <f t="shared" si="22"/>
        <v>25728.5</v>
      </c>
      <c r="R67" s="66">
        <f t="shared" ref="R67:R71" si="28">P67+Q67</f>
        <v>89500.25</v>
      </c>
      <c r="S67" s="72"/>
      <c r="T67" s="67"/>
      <c r="U67" s="63">
        <v>282123</v>
      </c>
      <c r="V67" s="64">
        <v>113821</v>
      </c>
      <c r="W67" s="65">
        <f t="shared" ref="W67:X71" si="29">ROUND(U67*25%,2)</f>
        <v>70530.75</v>
      </c>
      <c r="X67" s="65">
        <f t="shared" si="29"/>
        <v>28455.25</v>
      </c>
      <c r="Y67" s="66">
        <f t="shared" ref="Y67:Y71" si="30">W67+X67</f>
        <v>98986</v>
      </c>
      <c r="Z67" s="72"/>
      <c r="AA67" s="65">
        <f t="shared" si="23"/>
        <v>3949.72</v>
      </c>
      <c r="AB67" s="65">
        <f t="shared" si="24"/>
        <v>1593.49</v>
      </c>
      <c r="AC67" s="66">
        <f t="shared" ref="AC67:AC71" si="31">AA67+AB67</f>
        <v>5543.21</v>
      </c>
      <c r="AD67" s="72"/>
    </row>
    <row r="68" spans="1:30" s="62" customFormat="1" ht="15" x14ac:dyDescent="0.25">
      <c r="A68" s="16" t="s">
        <v>128</v>
      </c>
      <c r="B68" s="49" t="s">
        <v>129</v>
      </c>
      <c r="C68" s="49">
        <v>2</v>
      </c>
      <c r="D68" s="49"/>
      <c r="E68" s="67"/>
      <c r="F68" s="63">
        <v>352745</v>
      </c>
      <c r="G68" s="64">
        <v>357438</v>
      </c>
      <c r="H68" s="65">
        <f t="shared" si="25"/>
        <v>83247.820000000007</v>
      </c>
      <c r="I68" s="65">
        <f t="shared" si="25"/>
        <v>84355.37</v>
      </c>
      <c r="J68" s="66">
        <f t="shared" si="26"/>
        <v>167603.19</v>
      </c>
      <c r="K68" s="49"/>
      <c r="L68" s="65">
        <f t="shared" si="19"/>
        <v>88186.25</v>
      </c>
      <c r="M68" s="65">
        <f t="shared" si="20"/>
        <v>89359.5</v>
      </c>
      <c r="N68" s="66">
        <f t="shared" si="27"/>
        <v>177545.75</v>
      </c>
      <c r="O68" s="49"/>
      <c r="P68" s="65">
        <f t="shared" si="21"/>
        <v>88186.25</v>
      </c>
      <c r="Q68" s="65">
        <f t="shared" si="22"/>
        <v>89359.5</v>
      </c>
      <c r="R68" s="66">
        <f t="shared" si="28"/>
        <v>177545.75</v>
      </c>
      <c r="S68" s="72"/>
      <c r="T68" s="67"/>
      <c r="U68" s="63">
        <v>390132</v>
      </c>
      <c r="V68" s="64">
        <v>395323</v>
      </c>
      <c r="W68" s="65">
        <f t="shared" si="29"/>
        <v>97533</v>
      </c>
      <c r="X68" s="65">
        <f t="shared" si="29"/>
        <v>98830.75</v>
      </c>
      <c r="Y68" s="66">
        <f t="shared" si="30"/>
        <v>196363.75</v>
      </c>
      <c r="Z68" s="72"/>
      <c r="AA68" s="65">
        <f t="shared" si="23"/>
        <v>5461.85</v>
      </c>
      <c r="AB68" s="65">
        <f t="shared" si="24"/>
        <v>5534.52</v>
      </c>
      <c r="AC68" s="66">
        <f t="shared" si="31"/>
        <v>10996.37</v>
      </c>
      <c r="AD68" s="72"/>
    </row>
    <row r="69" spans="1:30" s="62" customFormat="1" ht="15" x14ac:dyDescent="0.25">
      <c r="A69" s="16" t="s">
        <v>130</v>
      </c>
      <c r="B69" s="49" t="s">
        <v>131</v>
      </c>
      <c r="C69" s="49">
        <v>2</v>
      </c>
      <c r="D69" s="49"/>
      <c r="E69" s="67"/>
      <c r="F69" s="63">
        <v>18894</v>
      </c>
      <c r="G69" s="64">
        <v>50439</v>
      </c>
      <c r="H69" s="65">
        <f t="shared" si="25"/>
        <v>4458.9799999999996</v>
      </c>
      <c r="I69" s="65">
        <f t="shared" si="25"/>
        <v>11903.6</v>
      </c>
      <c r="J69" s="66">
        <f t="shared" si="26"/>
        <v>16362.58</v>
      </c>
      <c r="K69" s="49"/>
      <c r="L69" s="65">
        <f t="shared" si="19"/>
        <v>4723.5</v>
      </c>
      <c r="M69" s="65">
        <f t="shared" si="20"/>
        <v>12609.75</v>
      </c>
      <c r="N69" s="66">
        <f t="shared" si="27"/>
        <v>17333.25</v>
      </c>
      <c r="O69" s="49"/>
      <c r="P69" s="65">
        <f t="shared" si="21"/>
        <v>4723.5</v>
      </c>
      <c r="Q69" s="65">
        <f t="shared" si="22"/>
        <v>12609.75</v>
      </c>
      <c r="R69" s="66">
        <f t="shared" si="28"/>
        <v>17333.25</v>
      </c>
      <c r="S69" s="72"/>
      <c r="T69" s="67"/>
      <c r="U69" s="63">
        <v>20896</v>
      </c>
      <c r="V69" s="64">
        <v>55784</v>
      </c>
      <c r="W69" s="65">
        <f t="shared" si="29"/>
        <v>5224</v>
      </c>
      <c r="X69" s="65">
        <f t="shared" si="29"/>
        <v>13946</v>
      </c>
      <c r="Y69" s="66">
        <f t="shared" si="30"/>
        <v>19170</v>
      </c>
      <c r="Z69" s="72"/>
      <c r="AA69" s="65">
        <f t="shared" si="23"/>
        <v>292.54000000000002</v>
      </c>
      <c r="AB69" s="65">
        <f t="shared" si="24"/>
        <v>780.98</v>
      </c>
      <c r="AC69" s="66">
        <f t="shared" si="31"/>
        <v>1073.52</v>
      </c>
      <c r="AD69" s="72"/>
    </row>
    <row r="70" spans="1:30" s="62" customFormat="1" ht="15" x14ac:dyDescent="0.25">
      <c r="A70" s="16" t="s">
        <v>132</v>
      </c>
      <c r="B70" s="49" t="s">
        <v>133</v>
      </c>
      <c r="C70" s="49">
        <v>2</v>
      </c>
      <c r="D70" s="49"/>
      <c r="E70" s="67"/>
      <c r="F70" s="63">
        <v>3690829</v>
      </c>
      <c r="G70" s="64">
        <v>1560103</v>
      </c>
      <c r="H70" s="65">
        <f t="shared" si="25"/>
        <v>871035.64</v>
      </c>
      <c r="I70" s="65">
        <f t="shared" si="25"/>
        <v>368184.31</v>
      </c>
      <c r="J70" s="66">
        <f t="shared" si="26"/>
        <v>1239219.95</v>
      </c>
      <c r="K70" s="49"/>
      <c r="L70" s="65">
        <f t="shared" si="19"/>
        <v>922707.25</v>
      </c>
      <c r="M70" s="65">
        <f t="shared" si="20"/>
        <v>390025.75</v>
      </c>
      <c r="N70" s="66">
        <f t="shared" si="27"/>
        <v>1312733</v>
      </c>
      <c r="O70" s="49"/>
      <c r="P70" s="65">
        <f t="shared" si="21"/>
        <v>922707.25</v>
      </c>
      <c r="Q70" s="65">
        <f t="shared" si="22"/>
        <v>390025.75</v>
      </c>
      <c r="R70" s="66">
        <f t="shared" si="28"/>
        <v>1312733</v>
      </c>
      <c r="S70" s="72"/>
      <c r="T70" s="67"/>
      <c r="U70" s="63">
        <v>4082015</v>
      </c>
      <c r="V70" s="64">
        <v>1725457</v>
      </c>
      <c r="W70" s="65">
        <f t="shared" si="29"/>
        <v>1020503.75</v>
      </c>
      <c r="X70" s="65">
        <f t="shared" si="29"/>
        <v>431364.25</v>
      </c>
      <c r="Y70" s="66">
        <f t="shared" si="30"/>
        <v>1451868</v>
      </c>
      <c r="Z70" s="72"/>
      <c r="AA70" s="65">
        <f t="shared" si="23"/>
        <v>57148.21</v>
      </c>
      <c r="AB70" s="65">
        <f t="shared" si="24"/>
        <v>24156.400000000001</v>
      </c>
      <c r="AC70" s="66">
        <f t="shared" si="31"/>
        <v>81304.61</v>
      </c>
      <c r="AD70" s="72"/>
    </row>
    <row r="71" spans="1:30" s="62" customFormat="1" ht="15" x14ac:dyDescent="0.25">
      <c r="A71" s="16" t="s">
        <v>134</v>
      </c>
      <c r="B71" s="49" t="s">
        <v>135</v>
      </c>
      <c r="C71" s="49">
        <v>2</v>
      </c>
      <c r="D71" s="49"/>
      <c r="E71" s="67"/>
      <c r="F71" s="63">
        <v>1978932</v>
      </c>
      <c r="G71" s="64">
        <v>292669</v>
      </c>
      <c r="H71" s="65">
        <f t="shared" si="25"/>
        <v>467027.95</v>
      </c>
      <c r="I71" s="65">
        <f t="shared" si="25"/>
        <v>69069.88</v>
      </c>
      <c r="J71" s="66">
        <f t="shared" si="26"/>
        <v>536097.83000000007</v>
      </c>
      <c r="K71" s="49"/>
      <c r="L71" s="65">
        <f t="shared" si="19"/>
        <v>494733</v>
      </c>
      <c r="M71" s="65">
        <f t="shared" si="20"/>
        <v>73167.25</v>
      </c>
      <c r="N71" s="66">
        <f t="shared" si="27"/>
        <v>567900.25</v>
      </c>
      <c r="O71" s="49"/>
      <c r="P71" s="65">
        <f t="shared" si="21"/>
        <v>494733</v>
      </c>
      <c r="Q71" s="65">
        <f t="shared" si="22"/>
        <v>73167.25</v>
      </c>
      <c r="R71" s="66">
        <f t="shared" si="28"/>
        <v>567900.25</v>
      </c>
      <c r="S71" s="72"/>
      <c r="T71" s="67"/>
      <c r="U71" s="63">
        <v>2188676</v>
      </c>
      <c r="V71" s="64">
        <v>323689</v>
      </c>
      <c r="W71" s="65">
        <f t="shared" si="29"/>
        <v>547169</v>
      </c>
      <c r="X71" s="65">
        <f t="shared" si="29"/>
        <v>80922.25</v>
      </c>
      <c r="Y71" s="66">
        <f t="shared" si="30"/>
        <v>628091.25</v>
      </c>
      <c r="Z71" s="72"/>
      <c r="AA71" s="65">
        <f t="shared" si="23"/>
        <v>30641.46</v>
      </c>
      <c r="AB71" s="65">
        <f t="shared" si="24"/>
        <v>4531.6499999999996</v>
      </c>
      <c r="AC71" s="66">
        <f t="shared" si="31"/>
        <v>35173.11</v>
      </c>
      <c r="AD71" s="72"/>
    </row>
    <row r="72" spans="1:30" ht="15.75" thickBot="1" x14ac:dyDescent="0.3">
      <c r="A72" s="62"/>
      <c r="B72" s="62"/>
      <c r="C72" s="62"/>
      <c r="D72" s="72"/>
      <c r="E72" s="62"/>
      <c r="F72" s="68">
        <f>SUM(F2:F71)</f>
        <v>353390375</v>
      </c>
      <c r="G72" s="68">
        <f>SUM(G2:G71)</f>
        <v>83949836</v>
      </c>
      <c r="H72" s="68"/>
      <c r="I72" s="68"/>
      <c r="J72" s="68">
        <f>SUM(J2:J71)</f>
        <v>103212289.77000001</v>
      </c>
      <c r="K72" s="72"/>
      <c r="L72" s="68"/>
      <c r="M72" s="68"/>
      <c r="N72" s="68">
        <f>SUM(N2:N71)</f>
        <v>109335052.75</v>
      </c>
      <c r="O72" s="72"/>
      <c r="P72" s="68"/>
      <c r="Q72" s="68"/>
      <c r="R72" s="68">
        <f>SUM(R2:R71)</f>
        <v>109335052.75</v>
      </c>
      <c r="S72" s="74"/>
      <c r="T72" s="69"/>
      <c r="U72" s="68">
        <f>SUM(U2:U71)</f>
        <v>390845738</v>
      </c>
      <c r="V72" s="68">
        <f>SUM(V2:V71)</f>
        <v>92847564</v>
      </c>
      <c r="W72" s="68"/>
      <c r="X72" s="68"/>
      <c r="Y72" s="68">
        <f>SUM(Y2:Y71)</f>
        <v>120923325.5</v>
      </c>
      <c r="Z72" s="74"/>
      <c r="AA72" s="68"/>
      <c r="AB72" s="68"/>
      <c r="AC72" s="68">
        <f>SUM(AC2:AC71)</f>
        <v>6771706.120000002</v>
      </c>
      <c r="AD72" s="72"/>
    </row>
    <row r="73" spans="1:30" ht="15.75" thickTop="1" x14ac:dyDescent="0.25">
      <c r="A73" s="62"/>
      <c r="B73" s="62"/>
      <c r="C73" s="62"/>
      <c r="D73" s="72"/>
      <c r="E73" s="62"/>
      <c r="F73" s="62"/>
      <c r="G73" s="62"/>
      <c r="H73" s="62"/>
      <c r="I73" s="62"/>
      <c r="J73" s="70"/>
      <c r="K73" s="72"/>
      <c r="L73" s="62"/>
      <c r="M73" s="62"/>
      <c r="N73" s="70"/>
      <c r="O73" s="72"/>
      <c r="P73" s="62"/>
      <c r="Q73" s="62"/>
      <c r="R73" s="70"/>
      <c r="S73" s="72"/>
      <c r="T73" s="62"/>
      <c r="U73" s="62"/>
      <c r="V73" s="62"/>
      <c r="W73" s="62"/>
      <c r="X73" s="62"/>
      <c r="Y73" s="70"/>
      <c r="Z73" s="72"/>
      <c r="AA73" s="62"/>
      <c r="AB73" s="62"/>
      <c r="AC73" s="70"/>
      <c r="AD73" s="72"/>
    </row>
    <row r="74" spans="1:30" ht="15" x14ac:dyDescent="0.25">
      <c r="A74" s="62"/>
      <c r="B74" s="62"/>
      <c r="C74" s="62"/>
      <c r="D74" s="72"/>
      <c r="E74" s="62"/>
      <c r="F74" s="62"/>
      <c r="G74" s="62"/>
      <c r="H74" s="62"/>
      <c r="I74" s="62"/>
      <c r="J74" s="70"/>
      <c r="K74" s="72"/>
      <c r="L74" s="62"/>
      <c r="M74" s="62"/>
      <c r="N74" s="70"/>
      <c r="O74" s="72"/>
      <c r="P74" s="62"/>
      <c r="Q74" s="62"/>
      <c r="R74" s="70"/>
      <c r="S74" s="72"/>
      <c r="T74" s="62"/>
      <c r="U74" s="62"/>
      <c r="V74" s="62"/>
      <c r="W74" s="62"/>
      <c r="X74" s="62"/>
      <c r="Y74" s="70"/>
      <c r="Z74" s="72"/>
      <c r="AA74" s="62"/>
      <c r="AB74" s="62"/>
      <c r="AC74" s="70"/>
      <c r="AD74" s="72"/>
    </row>
    <row r="75" spans="1:30" ht="15" x14ac:dyDescent="0.25">
      <c r="A75" s="62"/>
      <c r="B75" s="62"/>
      <c r="C75" s="62"/>
      <c r="D75" s="72"/>
      <c r="E75" s="62"/>
      <c r="F75" s="62"/>
      <c r="G75" s="62"/>
      <c r="H75" s="62"/>
      <c r="I75" s="62"/>
      <c r="J75" s="70"/>
      <c r="K75" s="72"/>
      <c r="L75" s="62"/>
      <c r="M75" s="62"/>
      <c r="N75" s="62"/>
      <c r="O75" s="72"/>
      <c r="P75" s="62"/>
      <c r="Q75" s="62"/>
      <c r="R75" s="62"/>
      <c r="S75" s="72"/>
      <c r="T75" s="62"/>
      <c r="U75" s="62"/>
      <c r="V75" s="62"/>
      <c r="W75" s="62"/>
      <c r="X75" s="62"/>
      <c r="Y75" s="62"/>
      <c r="Z75" s="72"/>
      <c r="AA75" s="62"/>
      <c r="AB75" s="62"/>
      <c r="AC75" s="62"/>
      <c r="AD75" s="72"/>
    </row>
    <row r="76" spans="1:30" ht="15" x14ac:dyDescent="0.25">
      <c r="A76" s="62"/>
      <c r="B76" s="62"/>
      <c r="C76" s="62"/>
      <c r="D76" s="72"/>
      <c r="E76" s="62"/>
      <c r="F76" s="62"/>
      <c r="G76" s="62"/>
      <c r="H76" s="62"/>
      <c r="I76" s="62"/>
      <c r="J76" s="70"/>
      <c r="K76" s="72"/>
      <c r="L76" s="62"/>
      <c r="M76" s="62"/>
      <c r="N76" s="62"/>
      <c r="O76" s="72"/>
      <c r="P76" s="62"/>
      <c r="Q76" s="62"/>
      <c r="R76" s="62"/>
      <c r="S76" s="72"/>
      <c r="T76" s="62"/>
      <c r="U76" s="62"/>
      <c r="V76" s="62"/>
      <c r="W76" s="62"/>
      <c r="X76" s="62"/>
      <c r="Y76" s="62"/>
      <c r="Z76" s="72"/>
      <c r="AA76" s="62"/>
      <c r="AB76" s="62"/>
      <c r="AC76" s="62"/>
      <c r="AD76" s="72"/>
    </row>
    <row r="77" spans="1:30" ht="15" x14ac:dyDescent="0.25">
      <c r="A77" s="62"/>
      <c r="B77" s="62"/>
      <c r="C77" s="62"/>
      <c r="D77" s="72"/>
      <c r="E77" s="62"/>
      <c r="F77" s="62"/>
      <c r="G77" s="62"/>
      <c r="H77" s="62"/>
      <c r="I77" s="62"/>
      <c r="J77" s="71"/>
      <c r="K77" s="72"/>
      <c r="L77" s="62"/>
      <c r="M77" s="62"/>
      <c r="N77" s="62"/>
      <c r="O77" s="72"/>
      <c r="P77" s="62"/>
      <c r="Q77" s="62"/>
      <c r="R77" s="62"/>
      <c r="S77" s="72"/>
      <c r="T77" s="62"/>
      <c r="U77" s="62"/>
      <c r="V77" s="62"/>
      <c r="W77" s="62"/>
      <c r="X77" s="62"/>
      <c r="Y77" s="62"/>
      <c r="Z77" s="72"/>
      <c r="AA77" s="62"/>
      <c r="AB77" s="62"/>
      <c r="AC77" s="62"/>
      <c r="AD77" s="72"/>
    </row>
    <row r="78" spans="1:30" ht="15" x14ac:dyDescent="0.25">
      <c r="A78" s="62"/>
      <c r="B78" s="62"/>
      <c r="C78" s="62"/>
      <c r="D78" s="72"/>
      <c r="E78" s="62"/>
      <c r="F78" s="62"/>
      <c r="G78" s="62"/>
      <c r="H78" s="62"/>
      <c r="I78" s="62"/>
      <c r="J78" s="71"/>
      <c r="K78" s="72"/>
      <c r="L78" s="62"/>
      <c r="M78" s="62"/>
      <c r="N78" s="62"/>
      <c r="O78" s="72"/>
      <c r="P78" s="62"/>
      <c r="Q78" s="62"/>
      <c r="R78" s="62"/>
      <c r="S78" s="72"/>
      <c r="T78" s="62"/>
      <c r="U78" s="62"/>
      <c r="V78" s="62"/>
      <c r="W78" s="62"/>
      <c r="X78" s="62"/>
      <c r="Y78" s="62"/>
      <c r="Z78" s="72"/>
      <c r="AA78" s="62"/>
      <c r="AB78" s="62"/>
      <c r="AC78" s="62"/>
      <c r="AD78" s="7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S255"/>
  <sheetViews>
    <sheetView zoomScaleNormal="100" workbookViewId="0">
      <pane xSplit="4" ySplit="2" topLeftCell="E3" activePane="bottomRight" state="frozen"/>
      <selection activeCell="D3" sqref="D3"/>
      <selection pane="topRight" activeCell="D3" sqref="D3"/>
      <selection pane="bottomLeft" activeCell="D3" sqref="D3"/>
      <selection pane="bottomRight" activeCell="A2" sqref="A2"/>
    </sheetView>
  </sheetViews>
  <sheetFormatPr defaultColWidth="9.140625" defaultRowHeight="12.75" x14ac:dyDescent="0.2"/>
  <cols>
    <col min="1" max="1" width="11.140625" style="1" bestFit="1" customWidth="1"/>
    <col min="2" max="2" width="47.7109375" style="2" bestFit="1" customWidth="1"/>
    <col min="3" max="3" width="7.42578125" style="2" customWidth="1"/>
    <col min="4" max="4" width="7.28515625" style="2" bestFit="1" customWidth="1"/>
    <col min="5" max="5" width="6" style="5" bestFit="1" customWidth="1"/>
    <col min="6" max="6" width="14.5703125" style="1" bestFit="1" customWidth="1"/>
    <col min="7" max="7" width="20.28515625" style="1" bestFit="1" customWidth="1"/>
    <col min="8" max="8" width="15" style="1" bestFit="1" customWidth="1"/>
    <col min="9" max="9" width="7.140625" style="1" customWidth="1"/>
    <col min="10" max="10" width="14.5703125" style="1" bestFit="1" customWidth="1"/>
    <col min="11" max="11" width="20.85546875" style="1" bestFit="1" customWidth="1"/>
    <col min="12" max="12" width="16.5703125" style="1" bestFit="1" customWidth="1"/>
    <col min="13" max="16384" width="9.140625" style="1"/>
  </cols>
  <sheetData>
    <row r="1" spans="1:19" x14ac:dyDescent="0.2">
      <c r="E1" s="6"/>
      <c r="G1" s="7" t="s">
        <v>0</v>
      </c>
      <c r="H1" s="8">
        <f>([4]Assessment!AD86-('[4]CAH 101% of cost'!AN41+'[4]CAH 101% of cost'!AT41))*'[4]UPL Gap Summary sfy17'!D14</f>
        <v>353390369.74628162</v>
      </c>
      <c r="K1" s="7" t="s">
        <v>1</v>
      </c>
      <c r="L1" s="8">
        <f>([4]Assessment!AD86-('[4]CAH 101% of cost'!AN41+'[4]CAH 101% of cost'!AT41))*'[4]UPL Gap Summary sfy17'!D15</f>
        <v>83949836.073172852</v>
      </c>
    </row>
    <row r="2" spans="1:19" s="15" customFormat="1" ht="51" x14ac:dyDescent="0.2">
      <c r="A2" s="9" t="s">
        <v>2</v>
      </c>
      <c r="B2" s="10" t="s">
        <v>3</v>
      </c>
      <c r="C2" s="10" t="s">
        <v>4</v>
      </c>
      <c r="D2" s="10" t="s">
        <v>5</v>
      </c>
      <c r="E2" s="11" t="s">
        <v>6</v>
      </c>
      <c r="F2" s="12" t="s">
        <v>7</v>
      </c>
      <c r="G2" s="10" t="s">
        <v>8</v>
      </c>
      <c r="H2" s="13" t="s">
        <v>9</v>
      </c>
      <c r="I2" s="14"/>
      <c r="J2" s="10" t="s">
        <v>10</v>
      </c>
      <c r="K2" s="10" t="s">
        <v>11</v>
      </c>
      <c r="L2" s="13" t="s">
        <v>12</v>
      </c>
    </row>
    <row r="3" spans="1:19" x14ac:dyDescent="0.2">
      <c r="A3" s="16"/>
      <c r="C3" s="17"/>
      <c r="E3" s="18"/>
      <c r="F3" s="19"/>
      <c r="G3" s="20"/>
      <c r="H3" s="19"/>
      <c r="I3" s="19"/>
      <c r="J3" s="19"/>
      <c r="K3" s="20"/>
      <c r="L3" s="21"/>
    </row>
    <row r="4" spans="1:19" s="26" customFormat="1" x14ac:dyDescent="0.2">
      <c r="A4" s="22"/>
      <c r="B4" s="23" t="s">
        <v>13</v>
      </c>
      <c r="C4" s="24"/>
      <c r="D4" s="25"/>
      <c r="E4" s="27"/>
      <c r="F4" s="28"/>
      <c r="G4" s="29"/>
      <c r="H4" s="28"/>
      <c r="I4" s="28"/>
      <c r="J4" s="28"/>
      <c r="K4" s="29"/>
      <c r="L4" s="30"/>
    </row>
    <row r="5" spans="1:19" x14ac:dyDescent="0.2">
      <c r="A5" s="1" t="s">
        <v>14</v>
      </c>
      <c r="B5" s="2" t="s">
        <v>156</v>
      </c>
      <c r="C5" s="17" t="s">
        <v>136</v>
      </c>
      <c r="D5" s="2">
        <v>1</v>
      </c>
      <c r="E5" s="18">
        <v>1</v>
      </c>
      <c r="F5" s="19">
        <v>7054457.9900000002</v>
      </c>
      <c r="G5" s="20">
        <f t="shared" ref="G5:G36" si="0">IF($E5=1,F5/$F$60,0)</f>
        <v>1.9616835258134943E-2</v>
      </c>
      <c r="H5" s="19">
        <f t="shared" ref="H5:H36" si="1">IF($E5=1,ROUND(G5*($H$62),0),0)</f>
        <v>5991862</v>
      </c>
      <c r="I5" s="19"/>
      <c r="J5" s="19">
        <v>3449584.0811763103</v>
      </c>
      <c r="K5" s="20">
        <f t="shared" ref="K5:K36" si="2">IF($E5=1,J5/$J$60,0)</f>
        <v>2.131328414850572E-2</v>
      </c>
      <c r="L5" s="21">
        <f t="shared" ref="L5:L36" si="3">IF($E5=1,ROUND(K5*$L$62,0),0)</f>
        <v>1538083</v>
      </c>
    </row>
    <row r="6" spans="1:19" x14ac:dyDescent="0.2">
      <c r="A6" s="16" t="s">
        <v>15</v>
      </c>
      <c r="B6" s="2" t="s">
        <v>158</v>
      </c>
      <c r="C6" s="17" t="s">
        <v>136</v>
      </c>
      <c r="D6" s="2">
        <v>1</v>
      </c>
      <c r="E6" s="18">
        <v>1</v>
      </c>
      <c r="F6" s="19">
        <v>6903645.0300000003</v>
      </c>
      <c r="G6" s="20">
        <f t="shared" si="0"/>
        <v>1.9197458887150035E-2</v>
      </c>
      <c r="H6" s="19">
        <f t="shared" si="1"/>
        <v>5863765</v>
      </c>
      <c r="I6" s="19"/>
      <c r="J6" s="19">
        <v>4422571.5937684318</v>
      </c>
      <c r="K6" s="20">
        <f t="shared" si="2"/>
        <v>2.7324895647406235E-2</v>
      </c>
      <c r="L6" s="21">
        <f t="shared" si="3"/>
        <v>1971913</v>
      </c>
    </row>
    <row r="7" spans="1:19" x14ac:dyDescent="0.2">
      <c r="A7" s="16" t="s">
        <v>16</v>
      </c>
      <c r="B7" s="2" t="s">
        <v>157</v>
      </c>
      <c r="C7" s="17" t="s">
        <v>136</v>
      </c>
      <c r="D7" s="2">
        <v>1</v>
      </c>
      <c r="E7" s="18">
        <v>1</v>
      </c>
      <c r="F7" s="19">
        <v>5463585.2300000004</v>
      </c>
      <c r="G7" s="20">
        <f t="shared" si="0"/>
        <v>1.5192981732631923E-2</v>
      </c>
      <c r="H7" s="19">
        <f t="shared" si="1"/>
        <v>4640618</v>
      </c>
      <c r="I7" s="19"/>
      <c r="J7" s="19">
        <v>3210074.3838054505</v>
      </c>
      <c r="K7" s="20">
        <f t="shared" si="2"/>
        <v>1.9833471476524978E-2</v>
      </c>
      <c r="L7" s="21">
        <f t="shared" si="3"/>
        <v>1431291</v>
      </c>
    </row>
    <row r="8" spans="1:19" x14ac:dyDescent="0.2">
      <c r="A8" s="16" t="s">
        <v>17</v>
      </c>
      <c r="B8" s="2" t="s">
        <v>18</v>
      </c>
      <c r="C8" s="17" t="s">
        <v>136</v>
      </c>
      <c r="D8" s="2">
        <v>1</v>
      </c>
      <c r="E8" s="18">
        <v>1</v>
      </c>
      <c r="F8" s="19">
        <v>673750.41</v>
      </c>
      <c r="G8" s="20">
        <f t="shared" si="0"/>
        <v>1.8735458935054022E-3</v>
      </c>
      <c r="H8" s="19">
        <f t="shared" si="1"/>
        <v>572265</v>
      </c>
      <c r="I8" s="19"/>
      <c r="J8" s="19">
        <v>1415283.2636950826</v>
      </c>
      <c r="K8" s="20">
        <f t="shared" si="2"/>
        <v>8.7443395029443045E-3</v>
      </c>
      <c r="L8" s="21">
        <f t="shared" si="3"/>
        <v>631039</v>
      </c>
      <c r="M8" s="31"/>
      <c r="O8" s="31"/>
      <c r="P8" s="31"/>
      <c r="Q8" s="31"/>
      <c r="S8" s="31"/>
    </row>
    <row r="9" spans="1:19" x14ac:dyDescent="0.2">
      <c r="A9" s="32" t="s">
        <v>19</v>
      </c>
      <c r="B9" s="2" t="s">
        <v>20</v>
      </c>
      <c r="C9" s="17" t="s">
        <v>136</v>
      </c>
      <c r="D9" s="2">
        <v>1</v>
      </c>
      <c r="E9" s="18">
        <v>1</v>
      </c>
      <c r="F9" s="19">
        <v>1710693.37</v>
      </c>
      <c r="G9" s="20">
        <f t="shared" si="0"/>
        <v>4.7570472549477447E-3</v>
      </c>
      <c r="H9" s="19">
        <f t="shared" si="1"/>
        <v>1453016</v>
      </c>
      <c r="I9" s="19"/>
      <c r="J9" s="19">
        <v>2255853.5732267932</v>
      </c>
      <c r="K9" s="20">
        <f t="shared" si="2"/>
        <v>1.3937810203254825E-2</v>
      </c>
      <c r="L9" s="21">
        <f t="shared" si="3"/>
        <v>1005828</v>
      </c>
    </row>
    <row r="10" spans="1:19" x14ac:dyDescent="0.2">
      <c r="A10" s="33" t="s">
        <v>21</v>
      </c>
      <c r="B10" s="2" t="s">
        <v>22</v>
      </c>
      <c r="C10" s="17" t="s">
        <v>23</v>
      </c>
      <c r="D10" s="2">
        <v>1</v>
      </c>
      <c r="E10" s="18">
        <v>1</v>
      </c>
      <c r="F10" s="19">
        <v>0</v>
      </c>
      <c r="G10" s="20">
        <f t="shared" si="0"/>
        <v>0</v>
      </c>
      <c r="H10" s="19">
        <f t="shared" si="1"/>
        <v>0</v>
      </c>
      <c r="I10" s="20"/>
      <c r="J10" s="19">
        <v>0</v>
      </c>
      <c r="K10" s="20">
        <f t="shared" si="2"/>
        <v>0</v>
      </c>
      <c r="L10" s="21">
        <f t="shared" si="3"/>
        <v>0</v>
      </c>
    </row>
    <row r="11" spans="1:19" s="31" customFormat="1" x14ac:dyDescent="0.2">
      <c r="A11" s="76" t="s">
        <v>24</v>
      </c>
      <c r="B11" s="2" t="s">
        <v>160</v>
      </c>
      <c r="C11" s="17" t="s">
        <v>23</v>
      </c>
      <c r="D11" s="2">
        <v>1</v>
      </c>
      <c r="E11" s="18">
        <v>1</v>
      </c>
      <c r="F11" s="19">
        <v>2389262.6800000006</v>
      </c>
      <c r="G11" s="20">
        <f t="shared" si="0"/>
        <v>6.6439934079145311E-3</v>
      </c>
      <c r="H11" s="19">
        <f t="shared" si="1"/>
        <v>2029374</v>
      </c>
      <c r="I11" s="19"/>
      <c r="J11" s="19">
        <v>0</v>
      </c>
      <c r="K11" s="20">
        <f t="shared" si="2"/>
        <v>0</v>
      </c>
      <c r="L11" s="21">
        <f t="shared" si="3"/>
        <v>0</v>
      </c>
      <c r="M11" s="1"/>
      <c r="N11" s="1"/>
      <c r="O11" s="1"/>
      <c r="P11" s="1"/>
      <c r="Q11" s="1"/>
      <c r="R11" s="1"/>
      <c r="S11" s="1"/>
    </row>
    <row r="12" spans="1:19" s="31" customFormat="1" x14ac:dyDescent="0.2">
      <c r="A12" s="31" t="s">
        <v>25</v>
      </c>
      <c r="B12" s="2" t="s">
        <v>26</v>
      </c>
      <c r="C12" s="17" t="s">
        <v>136</v>
      </c>
      <c r="D12" s="2">
        <v>1</v>
      </c>
      <c r="E12" s="18">
        <v>1</v>
      </c>
      <c r="F12" s="19">
        <v>1218041.3799999999</v>
      </c>
      <c r="G12" s="20">
        <f t="shared" si="0"/>
        <v>3.3870946744487367E-3</v>
      </c>
      <c r="H12" s="19">
        <f t="shared" si="1"/>
        <v>1034571</v>
      </c>
      <c r="I12" s="19"/>
      <c r="J12" s="19">
        <v>902713.5580009782</v>
      </c>
      <c r="K12" s="20">
        <f t="shared" si="2"/>
        <v>5.5774232816562241E-3</v>
      </c>
      <c r="L12" s="21">
        <f t="shared" si="3"/>
        <v>402497</v>
      </c>
      <c r="M12" s="1"/>
      <c r="N12" s="1"/>
      <c r="O12" s="1"/>
      <c r="P12" s="1"/>
      <c r="Q12" s="1"/>
      <c r="R12" s="1"/>
      <c r="S12" s="1"/>
    </row>
    <row r="13" spans="1:19" x14ac:dyDescent="0.2">
      <c r="A13" s="33" t="s">
        <v>27</v>
      </c>
      <c r="B13" s="2" t="s">
        <v>28</v>
      </c>
      <c r="C13" s="17" t="s">
        <v>136</v>
      </c>
      <c r="D13" s="2">
        <v>1</v>
      </c>
      <c r="E13" s="18">
        <v>1</v>
      </c>
      <c r="F13" s="19">
        <v>3468601.7199999997</v>
      </c>
      <c r="G13" s="20">
        <f t="shared" si="0"/>
        <v>9.6453885775175611E-3</v>
      </c>
      <c r="H13" s="19">
        <f t="shared" si="1"/>
        <v>2946135</v>
      </c>
      <c r="I13" s="19"/>
      <c r="J13" s="19">
        <v>4262243.8685104763</v>
      </c>
      <c r="K13" s="20">
        <f t="shared" si="2"/>
        <v>2.6334309453565401E-2</v>
      </c>
      <c r="L13" s="21">
        <f t="shared" si="3"/>
        <v>1900427</v>
      </c>
      <c r="M13" s="34"/>
      <c r="O13" s="34"/>
      <c r="P13" s="34"/>
      <c r="Q13" s="34"/>
      <c r="S13" s="34"/>
    </row>
    <row r="14" spans="1:19" x14ac:dyDescent="0.2">
      <c r="A14" s="33" t="s">
        <v>29</v>
      </c>
      <c r="B14" s="2" t="s">
        <v>30</v>
      </c>
      <c r="C14" s="17" t="s">
        <v>136</v>
      </c>
      <c r="D14" s="2">
        <v>1</v>
      </c>
      <c r="E14" s="18">
        <v>1</v>
      </c>
      <c r="F14" s="19">
        <v>1273511.02</v>
      </c>
      <c r="G14" s="20">
        <f t="shared" si="0"/>
        <v>3.5413430647929047E-3</v>
      </c>
      <c r="H14" s="19">
        <f t="shared" si="1"/>
        <v>1081685</v>
      </c>
      <c r="I14" s="19"/>
      <c r="J14" s="19">
        <v>1705292.3813136024</v>
      </c>
      <c r="K14" s="20">
        <f t="shared" si="2"/>
        <v>1.0536163266043648E-2</v>
      </c>
      <c r="L14" s="21">
        <f t="shared" si="3"/>
        <v>760347</v>
      </c>
    </row>
    <row r="15" spans="1:19" x14ac:dyDescent="0.2">
      <c r="A15" s="33" t="s">
        <v>31</v>
      </c>
      <c r="B15" s="2" t="s">
        <v>32</v>
      </c>
      <c r="C15" s="17" t="s">
        <v>136</v>
      </c>
      <c r="D15" s="2">
        <v>1</v>
      </c>
      <c r="E15" s="18">
        <v>1</v>
      </c>
      <c r="F15" s="19">
        <v>249491.96</v>
      </c>
      <c r="G15" s="20">
        <f t="shared" si="0"/>
        <v>6.9378011528128643E-4</v>
      </c>
      <c r="H15" s="19">
        <f t="shared" si="1"/>
        <v>211912</v>
      </c>
      <c r="I15" s="19"/>
      <c r="J15" s="19">
        <v>1020470.4974496709</v>
      </c>
      <c r="K15" s="20">
        <f t="shared" si="2"/>
        <v>6.3049855186875737E-3</v>
      </c>
      <c r="L15" s="21">
        <f t="shared" si="3"/>
        <v>455002</v>
      </c>
    </row>
    <row r="16" spans="1:19" x14ac:dyDescent="0.2">
      <c r="A16" s="31" t="s">
        <v>33</v>
      </c>
      <c r="B16" s="2" t="s">
        <v>162</v>
      </c>
      <c r="C16" s="17" t="s">
        <v>136</v>
      </c>
      <c r="D16" s="2">
        <v>1</v>
      </c>
      <c r="E16" s="18">
        <v>1</v>
      </c>
      <c r="F16" s="19">
        <v>2715257.8400000003</v>
      </c>
      <c r="G16" s="20">
        <f t="shared" si="0"/>
        <v>7.5505114363349311E-3</v>
      </c>
      <c r="H16" s="19">
        <f t="shared" si="1"/>
        <v>2306265</v>
      </c>
      <c r="I16" s="19"/>
      <c r="J16" s="19">
        <v>2473826.4190649749</v>
      </c>
      <c r="K16" s="20">
        <f t="shared" si="2"/>
        <v>1.5284557257590549E-2</v>
      </c>
      <c r="L16" s="21">
        <f t="shared" si="3"/>
        <v>1103017</v>
      </c>
    </row>
    <row r="17" spans="1:19" x14ac:dyDescent="0.2">
      <c r="A17" s="33" t="s">
        <v>34</v>
      </c>
      <c r="B17" s="2" t="s">
        <v>163</v>
      </c>
      <c r="C17" s="17" t="s">
        <v>136</v>
      </c>
      <c r="D17" s="2">
        <v>1</v>
      </c>
      <c r="E17" s="18">
        <v>1</v>
      </c>
      <c r="F17" s="19">
        <v>1105376.4099999999</v>
      </c>
      <c r="G17" s="20">
        <f t="shared" si="0"/>
        <v>3.0737991443051493E-3</v>
      </c>
      <c r="H17" s="19">
        <f t="shared" si="1"/>
        <v>938876</v>
      </c>
      <c r="I17" s="19"/>
      <c r="J17" s="19">
        <v>1171049.5666544905</v>
      </c>
      <c r="K17" s="20">
        <f t="shared" si="2"/>
        <v>7.2353395594232451E-3</v>
      </c>
      <c r="L17" s="21">
        <f t="shared" si="3"/>
        <v>522142</v>
      </c>
    </row>
    <row r="18" spans="1:19" x14ac:dyDescent="0.2">
      <c r="A18" s="33" t="s">
        <v>35</v>
      </c>
      <c r="B18" s="2" t="s">
        <v>36</v>
      </c>
      <c r="C18" s="17" t="s">
        <v>136</v>
      </c>
      <c r="D18" s="35">
        <v>1</v>
      </c>
      <c r="E18" s="18">
        <v>1</v>
      </c>
      <c r="F18" s="19">
        <v>37440415.699999996</v>
      </c>
      <c r="G18" s="20">
        <f t="shared" si="0"/>
        <v>0.10411323844073085</v>
      </c>
      <c r="H18" s="19">
        <f t="shared" si="1"/>
        <v>31800855</v>
      </c>
      <c r="I18" s="19"/>
      <c r="J18" s="19">
        <v>8058492.7915233821</v>
      </c>
      <c r="K18" s="20">
        <f t="shared" si="2"/>
        <v>4.9789465231951976E-2</v>
      </c>
      <c r="L18" s="21">
        <f t="shared" si="3"/>
        <v>3593079</v>
      </c>
    </row>
    <row r="19" spans="1:19" s="34" customFormat="1" x14ac:dyDescent="0.2">
      <c r="A19" s="33" t="s">
        <v>37</v>
      </c>
      <c r="B19" s="2" t="s">
        <v>165</v>
      </c>
      <c r="C19" s="17" t="s">
        <v>136</v>
      </c>
      <c r="D19" s="2">
        <v>1</v>
      </c>
      <c r="E19" s="18">
        <v>1</v>
      </c>
      <c r="F19" s="19">
        <v>37595105.559999995</v>
      </c>
      <c r="G19" s="20">
        <f t="shared" si="0"/>
        <v>0.10454339558448669</v>
      </c>
      <c r="H19" s="19">
        <f t="shared" si="1"/>
        <v>31932244</v>
      </c>
      <c r="I19" s="19"/>
      <c r="J19" s="19">
        <v>9818451.5888935812</v>
      </c>
      <c r="K19" s="20">
        <f t="shared" si="2"/>
        <v>6.0663385407633663E-2</v>
      </c>
      <c r="L19" s="21">
        <f t="shared" si="3"/>
        <v>4377801</v>
      </c>
      <c r="M19" s="1"/>
      <c r="N19" s="1"/>
      <c r="O19" s="1"/>
      <c r="P19" s="1"/>
      <c r="Q19" s="1"/>
      <c r="R19" s="1"/>
      <c r="S19" s="1"/>
    </row>
    <row r="20" spans="1:19" x14ac:dyDescent="0.2">
      <c r="A20" s="33" t="s">
        <v>38</v>
      </c>
      <c r="B20" s="2" t="s">
        <v>39</v>
      </c>
      <c r="C20" s="17" t="s">
        <v>136</v>
      </c>
      <c r="D20" s="2">
        <v>1</v>
      </c>
      <c r="E20" s="18">
        <v>1</v>
      </c>
      <c r="F20" s="19">
        <v>7177708.3599999994</v>
      </c>
      <c r="G20" s="20">
        <f t="shared" si="0"/>
        <v>1.9959566366211774E-2</v>
      </c>
      <c r="H20" s="19">
        <f t="shared" si="1"/>
        <v>6096547</v>
      </c>
      <c r="I20" s="19"/>
      <c r="J20" s="19">
        <v>2199930.4271524455</v>
      </c>
      <c r="K20" s="20">
        <f t="shared" si="2"/>
        <v>1.3592288576672376E-2</v>
      </c>
      <c r="L20" s="21">
        <f t="shared" si="3"/>
        <v>980894</v>
      </c>
    </row>
    <row r="21" spans="1:19" x14ac:dyDescent="0.2">
      <c r="A21" s="33" t="s">
        <v>40</v>
      </c>
      <c r="B21" s="2" t="s">
        <v>41</v>
      </c>
      <c r="C21" s="17" t="s">
        <v>136</v>
      </c>
      <c r="D21" s="2">
        <v>1</v>
      </c>
      <c r="E21" s="18">
        <v>1</v>
      </c>
      <c r="F21" s="19">
        <v>2882308.8200000003</v>
      </c>
      <c r="G21" s="20">
        <f t="shared" si="0"/>
        <v>8.0150420294740916E-3</v>
      </c>
      <c r="H21" s="19">
        <f t="shared" si="1"/>
        <v>2448154</v>
      </c>
      <c r="I21" s="19"/>
      <c r="J21" s="19">
        <v>2267182.8273431435</v>
      </c>
      <c r="K21" s="20">
        <f t="shared" si="2"/>
        <v>1.400780809473688E-2</v>
      </c>
      <c r="L21" s="21">
        <f t="shared" si="3"/>
        <v>1010880</v>
      </c>
    </row>
    <row r="22" spans="1:19" x14ac:dyDescent="0.2">
      <c r="A22" s="33" t="s">
        <v>42</v>
      </c>
      <c r="B22" s="2" t="s">
        <v>43</v>
      </c>
      <c r="C22" s="17" t="s">
        <v>136</v>
      </c>
      <c r="D22" s="2">
        <v>1</v>
      </c>
      <c r="E22" s="18">
        <v>1</v>
      </c>
      <c r="F22" s="19">
        <v>1828509.9</v>
      </c>
      <c r="G22" s="20">
        <f t="shared" si="0"/>
        <v>5.0846680959778165E-3</v>
      </c>
      <c r="H22" s="19">
        <f t="shared" si="1"/>
        <v>1553086</v>
      </c>
      <c r="I22" s="19"/>
      <c r="J22" s="19">
        <v>2002718.5255899653</v>
      </c>
      <c r="K22" s="20">
        <f t="shared" si="2"/>
        <v>1.2373813190493362E-2</v>
      </c>
      <c r="L22" s="21">
        <f t="shared" si="3"/>
        <v>892962</v>
      </c>
    </row>
    <row r="23" spans="1:19" x14ac:dyDescent="0.2">
      <c r="A23" s="33" t="s">
        <v>44</v>
      </c>
      <c r="B23" s="2" t="s">
        <v>45</v>
      </c>
      <c r="C23" s="17" t="s">
        <v>136</v>
      </c>
      <c r="D23" s="2">
        <v>1</v>
      </c>
      <c r="E23" s="18">
        <v>1</v>
      </c>
      <c r="F23" s="19">
        <v>1363777.61</v>
      </c>
      <c r="G23" s="20">
        <f t="shared" si="0"/>
        <v>3.7923538196735374E-3</v>
      </c>
      <c r="H23" s="19">
        <f t="shared" si="1"/>
        <v>1158355</v>
      </c>
      <c r="I23" s="19"/>
      <c r="J23" s="19">
        <v>1365774.6128631076</v>
      </c>
      <c r="K23" s="20">
        <f t="shared" si="2"/>
        <v>8.438449888961851E-3</v>
      </c>
      <c r="L23" s="21">
        <f t="shared" si="3"/>
        <v>608965</v>
      </c>
    </row>
    <row r="24" spans="1:19" x14ac:dyDescent="0.2">
      <c r="A24" s="33" t="s">
        <v>46</v>
      </c>
      <c r="B24" s="2" t="s">
        <v>166</v>
      </c>
      <c r="C24" s="17" t="s">
        <v>136</v>
      </c>
      <c r="D24" s="2">
        <v>1</v>
      </c>
      <c r="E24" s="18">
        <v>1</v>
      </c>
      <c r="F24" s="19">
        <v>1783728.08</v>
      </c>
      <c r="G24" s="20">
        <f t="shared" si="0"/>
        <v>4.9601400901771254E-3</v>
      </c>
      <c r="H24" s="19">
        <f t="shared" si="1"/>
        <v>1515049</v>
      </c>
      <c r="I24" s="19"/>
      <c r="J24" s="19">
        <v>1954109.8375132717</v>
      </c>
      <c r="K24" s="20">
        <f t="shared" si="2"/>
        <v>1.2073484003934914E-2</v>
      </c>
      <c r="L24" s="21">
        <f t="shared" si="3"/>
        <v>871288</v>
      </c>
    </row>
    <row r="25" spans="1:19" x14ac:dyDescent="0.2">
      <c r="A25" s="33" t="s">
        <v>47</v>
      </c>
      <c r="B25" s="2" t="s">
        <v>48</v>
      </c>
      <c r="C25" s="17" t="s">
        <v>136</v>
      </c>
      <c r="D25" s="2">
        <v>1</v>
      </c>
      <c r="E25" s="18">
        <v>1</v>
      </c>
      <c r="F25" s="19">
        <v>13352792.709999999</v>
      </c>
      <c r="G25" s="20">
        <f t="shared" si="0"/>
        <v>3.7131064526772409E-2</v>
      </c>
      <c r="H25" s="19">
        <f t="shared" si="1"/>
        <v>11341493</v>
      </c>
      <c r="I25" s="19"/>
      <c r="J25" s="19">
        <v>7518178.9019074384</v>
      </c>
      <c r="K25" s="20">
        <f t="shared" si="2"/>
        <v>4.6451131337843198E-2</v>
      </c>
      <c r="L25" s="21">
        <f t="shared" si="3"/>
        <v>3352167</v>
      </c>
      <c r="M25" s="31"/>
      <c r="O25" s="31"/>
      <c r="P25" s="31"/>
      <c r="Q25" s="31"/>
      <c r="S25" s="31"/>
    </row>
    <row r="26" spans="1:19" x14ac:dyDescent="0.2">
      <c r="A26" s="33" t="s">
        <v>49</v>
      </c>
      <c r="B26" s="2" t="s">
        <v>50</v>
      </c>
      <c r="C26" s="17" t="s">
        <v>136</v>
      </c>
      <c r="D26" s="2">
        <v>1</v>
      </c>
      <c r="E26" s="18">
        <v>1</v>
      </c>
      <c r="F26" s="19">
        <v>2910355.8099999996</v>
      </c>
      <c r="G26" s="20">
        <f t="shared" si="0"/>
        <v>8.0930342980646015E-3</v>
      </c>
      <c r="H26" s="19">
        <f t="shared" si="1"/>
        <v>2471976</v>
      </c>
      <c r="I26" s="19"/>
      <c r="J26" s="19">
        <v>3193079.7330264123</v>
      </c>
      <c r="K26" s="20">
        <f t="shared" si="2"/>
        <v>1.9728469884293966E-2</v>
      </c>
      <c r="L26" s="21">
        <f t="shared" si="3"/>
        <v>1423714</v>
      </c>
    </row>
    <row r="27" spans="1:19" x14ac:dyDescent="0.2">
      <c r="A27" s="33" t="s">
        <v>51</v>
      </c>
      <c r="B27" s="2" t="s">
        <v>167</v>
      </c>
      <c r="C27" s="17" t="s">
        <v>136</v>
      </c>
      <c r="D27" s="2">
        <v>1</v>
      </c>
      <c r="E27" s="18">
        <v>1</v>
      </c>
      <c r="F27" s="19">
        <v>3054182.5500000003</v>
      </c>
      <c r="G27" s="20">
        <f t="shared" si="0"/>
        <v>8.4929835880446555E-3</v>
      </c>
      <c r="H27" s="19">
        <f t="shared" si="1"/>
        <v>2594138</v>
      </c>
      <c r="I27" s="19"/>
      <c r="J27" s="19">
        <v>2817999.5149590089</v>
      </c>
      <c r="K27" s="20">
        <f t="shared" si="2"/>
        <v>1.7411033614287745E-2</v>
      </c>
      <c r="L27" s="21">
        <f t="shared" si="3"/>
        <v>1256475</v>
      </c>
    </row>
    <row r="28" spans="1:19" x14ac:dyDescent="0.2">
      <c r="A28" s="33" t="s">
        <v>52</v>
      </c>
      <c r="B28" s="2" t="s">
        <v>168</v>
      </c>
      <c r="C28" s="17" t="s">
        <v>23</v>
      </c>
      <c r="D28" s="2">
        <v>1</v>
      </c>
      <c r="E28" s="18">
        <v>1</v>
      </c>
      <c r="F28" s="19">
        <v>83338.720000000001</v>
      </c>
      <c r="G28" s="20">
        <f t="shared" si="0"/>
        <v>2.3174593188892684E-4</v>
      </c>
      <c r="H28" s="19">
        <f t="shared" si="1"/>
        <v>70786</v>
      </c>
      <c r="I28" s="19"/>
      <c r="J28" s="19">
        <v>0</v>
      </c>
      <c r="K28" s="20">
        <f t="shared" si="2"/>
        <v>0</v>
      </c>
      <c r="L28" s="21">
        <f t="shared" si="3"/>
        <v>0</v>
      </c>
    </row>
    <row r="29" spans="1:19" x14ac:dyDescent="0.2">
      <c r="A29" s="33" t="s">
        <v>53</v>
      </c>
      <c r="B29" s="2" t="s">
        <v>164</v>
      </c>
      <c r="C29" s="17" t="s">
        <v>136</v>
      </c>
      <c r="D29" s="2">
        <v>1</v>
      </c>
      <c r="E29" s="18">
        <v>1</v>
      </c>
      <c r="F29" s="19">
        <v>159317.44999999998</v>
      </c>
      <c r="G29" s="20">
        <f t="shared" si="0"/>
        <v>4.4302541383425977E-4</v>
      </c>
      <c r="H29" s="19">
        <f t="shared" si="1"/>
        <v>135320</v>
      </c>
      <c r="I29" s="19"/>
      <c r="J29" s="19">
        <v>1028364.3326238764</v>
      </c>
      <c r="K29" s="20">
        <f t="shared" si="2"/>
        <v>6.3537576454513137E-3</v>
      </c>
      <c r="L29" s="21">
        <f t="shared" si="3"/>
        <v>458522</v>
      </c>
      <c r="M29" s="31"/>
      <c r="O29" s="31"/>
      <c r="P29" s="31"/>
      <c r="Q29" s="31"/>
      <c r="S29" s="31"/>
    </row>
    <row r="30" spans="1:19" s="31" customFormat="1" x14ac:dyDescent="0.2">
      <c r="A30" s="33" t="s">
        <v>54</v>
      </c>
      <c r="B30" s="2" t="s">
        <v>169</v>
      </c>
      <c r="C30" s="17" t="s">
        <v>136</v>
      </c>
      <c r="D30" s="2">
        <v>1</v>
      </c>
      <c r="E30" s="18">
        <v>1</v>
      </c>
      <c r="F30" s="19">
        <v>1064520.9000000001</v>
      </c>
      <c r="G30" s="20">
        <f t="shared" si="0"/>
        <v>2.9601893091919232E-3</v>
      </c>
      <c r="H30" s="19">
        <f t="shared" si="1"/>
        <v>904175</v>
      </c>
      <c r="I30" s="19"/>
      <c r="J30" s="19">
        <v>1227305.3352462631</v>
      </c>
      <c r="K30" s="20">
        <f t="shared" si="2"/>
        <v>7.5829162970165419E-3</v>
      </c>
      <c r="L30" s="21">
        <f t="shared" si="3"/>
        <v>547225</v>
      </c>
      <c r="M30" s="1"/>
      <c r="N30" s="1"/>
      <c r="O30" s="1"/>
      <c r="P30" s="1"/>
      <c r="Q30" s="1"/>
      <c r="R30" s="1"/>
      <c r="S30" s="1"/>
    </row>
    <row r="31" spans="1:19" x14ac:dyDescent="0.2">
      <c r="A31" s="33" t="s">
        <v>55</v>
      </c>
      <c r="B31" s="2" t="s">
        <v>170</v>
      </c>
      <c r="C31" s="17" t="s">
        <v>136</v>
      </c>
      <c r="D31" s="2">
        <v>1</v>
      </c>
      <c r="E31" s="18">
        <v>1</v>
      </c>
      <c r="F31" s="19">
        <v>1302302.76</v>
      </c>
      <c r="G31" s="20">
        <f t="shared" si="0"/>
        <v>3.6214063129085907E-3</v>
      </c>
      <c r="H31" s="19">
        <f t="shared" si="1"/>
        <v>1106140</v>
      </c>
      <c r="I31" s="19"/>
      <c r="J31" s="19">
        <v>804662.28964045248</v>
      </c>
      <c r="K31" s="20">
        <f t="shared" si="2"/>
        <v>4.9716126985506074E-3</v>
      </c>
      <c r="L31" s="21">
        <f t="shared" si="3"/>
        <v>358779</v>
      </c>
    </row>
    <row r="32" spans="1:19" x14ac:dyDescent="0.2">
      <c r="A32" s="33" t="s">
        <v>56</v>
      </c>
      <c r="B32" s="2" t="s">
        <v>57</v>
      </c>
      <c r="C32" s="17" t="s">
        <v>136</v>
      </c>
      <c r="D32" s="2">
        <v>1</v>
      </c>
      <c r="E32" s="18">
        <v>1</v>
      </c>
      <c r="F32" s="19">
        <v>17581123.48</v>
      </c>
      <c r="G32" s="20">
        <f t="shared" si="0"/>
        <v>4.8889085943807302E-2</v>
      </c>
      <c r="H32" s="19">
        <f t="shared" si="1"/>
        <v>14932921</v>
      </c>
      <c r="I32" s="19"/>
      <c r="J32" s="19">
        <v>7044610.9625890851</v>
      </c>
      <c r="K32" s="20">
        <f t="shared" si="2"/>
        <v>4.3525187856890975E-2</v>
      </c>
      <c r="L32" s="21">
        <f t="shared" si="3"/>
        <v>3141015</v>
      </c>
    </row>
    <row r="33" spans="1:19" x14ac:dyDescent="0.2">
      <c r="A33" s="16" t="s">
        <v>58</v>
      </c>
      <c r="B33" s="2" t="s">
        <v>59</v>
      </c>
      <c r="C33" s="17" t="s">
        <v>136</v>
      </c>
      <c r="D33" s="2">
        <v>1</v>
      </c>
      <c r="E33" s="18">
        <v>1</v>
      </c>
      <c r="F33" s="19">
        <v>3978210.67</v>
      </c>
      <c r="G33" s="20">
        <f t="shared" si="0"/>
        <v>1.1062494587985295E-2</v>
      </c>
      <c r="H33" s="19">
        <f t="shared" si="1"/>
        <v>3378982</v>
      </c>
      <c r="I33" s="19"/>
      <c r="J33" s="19">
        <v>3977361.6436526258</v>
      </c>
      <c r="K33" s="20">
        <f t="shared" si="2"/>
        <v>2.4574162240344442E-2</v>
      </c>
      <c r="L33" s="21">
        <f t="shared" si="3"/>
        <v>1773406</v>
      </c>
    </row>
    <row r="34" spans="1:19" x14ac:dyDescent="0.2">
      <c r="A34" s="16" t="s">
        <v>60</v>
      </c>
      <c r="B34" s="2" t="s">
        <v>171</v>
      </c>
      <c r="C34" s="17" t="s">
        <v>136</v>
      </c>
      <c r="D34" s="2">
        <v>1</v>
      </c>
      <c r="E34" s="18">
        <v>1</v>
      </c>
      <c r="F34" s="19">
        <v>7256648.0299999993</v>
      </c>
      <c r="G34" s="20">
        <f t="shared" si="0"/>
        <v>2.0179079545525714E-2</v>
      </c>
      <c r="H34" s="19">
        <f t="shared" si="1"/>
        <v>6163596</v>
      </c>
      <c r="I34" s="19"/>
      <c r="J34" s="19">
        <v>5021786.2638321826</v>
      </c>
      <c r="K34" s="20">
        <f t="shared" si="2"/>
        <v>3.1027148507022522E-2</v>
      </c>
      <c r="L34" s="21">
        <f t="shared" si="3"/>
        <v>2239088</v>
      </c>
    </row>
    <row r="35" spans="1:19" x14ac:dyDescent="0.2">
      <c r="A35" s="16" t="s">
        <v>61</v>
      </c>
      <c r="B35" s="2" t="s">
        <v>62</v>
      </c>
      <c r="C35" s="17" t="s">
        <v>136</v>
      </c>
      <c r="D35" s="2">
        <v>1</v>
      </c>
      <c r="E35" s="18">
        <v>1</v>
      </c>
      <c r="F35" s="19">
        <v>261549.34</v>
      </c>
      <c r="G35" s="20">
        <f t="shared" si="0"/>
        <v>7.2730893314936634E-4</v>
      </c>
      <c r="H35" s="19">
        <f t="shared" si="1"/>
        <v>222153</v>
      </c>
      <c r="I35" s="19"/>
      <c r="J35" s="19">
        <v>646424.74306942895</v>
      </c>
      <c r="K35" s="20">
        <f t="shared" si="2"/>
        <v>3.9939406912399217E-3</v>
      </c>
      <c r="L35" s="21">
        <f t="shared" si="3"/>
        <v>288225</v>
      </c>
    </row>
    <row r="36" spans="1:19" x14ac:dyDescent="0.2">
      <c r="A36" s="16" t="s">
        <v>63</v>
      </c>
      <c r="B36" s="2" t="s">
        <v>64</v>
      </c>
      <c r="C36" s="17" t="s">
        <v>23</v>
      </c>
      <c r="D36" s="2">
        <v>1</v>
      </c>
      <c r="E36" s="18">
        <v>1</v>
      </c>
      <c r="F36" s="19">
        <v>310974</v>
      </c>
      <c r="G36" s="20">
        <f t="shared" si="0"/>
        <v>8.6474761579284068E-4</v>
      </c>
      <c r="H36" s="19">
        <f t="shared" si="1"/>
        <v>264133</v>
      </c>
      <c r="J36" s="19">
        <v>0</v>
      </c>
      <c r="K36" s="20">
        <f t="shared" si="2"/>
        <v>0</v>
      </c>
      <c r="L36" s="21">
        <f t="shared" si="3"/>
        <v>0</v>
      </c>
    </row>
    <row r="37" spans="1:19" x14ac:dyDescent="0.2">
      <c r="A37" s="16" t="s">
        <v>65</v>
      </c>
      <c r="B37" s="2" t="s">
        <v>172</v>
      </c>
      <c r="C37" s="17" t="s">
        <v>136</v>
      </c>
      <c r="D37" s="2">
        <v>1</v>
      </c>
      <c r="E37" s="18">
        <v>1</v>
      </c>
      <c r="F37" s="19">
        <v>7132547.1500000004</v>
      </c>
      <c r="G37" s="20">
        <f t="shared" ref="G37:G68" si="4">IF($E37=1,F37/$F$60,0)</f>
        <v>1.9833983363536891E-2</v>
      </c>
      <c r="H37" s="19">
        <f t="shared" ref="H37:H68" si="5">IF($E37=1,ROUND(G37*($H$62),0),0)</f>
        <v>6058189</v>
      </c>
      <c r="I37" s="19"/>
      <c r="J37" s="19">
        <v>3766488.6678510108</v>
      </c>
      <c r="K37" s="20">
        <f t="shared" ref="K37:K68" si="6">IF($E37=1,J37/$J$60,0)</f>
        <v>2.3271281792517178E-2</v>
      </c>
      <c r="L37" s="21">
        <f t="shared" ref="L37:L68" si="7">IF($E37=1,ROUND(K37*$L$62,0),0)</f>
        <v>1679383</v>
      </c>
    </row>
    <row r="38" spans="1:19" x14ac:dyDescent="0.2">
      <c r="A38" s="16" t="s">
        <v>66</v>
      </c>
      <c r="B38" s="2" t="s">
        <v>173</v>
      </c>
      <c r="C38" s="17" t="s">
        <v>136</v>
      </c>
      <c r="D38" s="2">
        <v>1</v>
      </c>
      <c r="E38" s="18">
        <v>1</v>
      </c>
      <c r="F38" s="19">
        <v>10928494.220000001</v>
      </c>
      <c r="G38" s="20">
        <f t="shared" si="4"/>
        <v>3.0389644539256789E-2</v>
      </c>
      <c r="H38" s="19">
        <f t="shared" si="5"/>
        <v>9282361</v>
      </c>
      <c r="I38" s="19"/>
      <c r="J38" s="19">
        <v>5365424.6081455788</v>
      </c>
      <c r="K38" s="20">
        <f t="shared" si="6"/>
        <v>3.3150320896598237E-2</v>
      </c>
      <c r="L38" s="21">
        <f t="shared" si="7"/>
        <v>2392308</v>
      </c>
      <c r="M38" s="31"/>
      <c r="O38" s="31"/>
      <c r="P38" s="31"/>
      <c r="Q38" s="31"/>
      <c r="S38" s="31"/>
    </row>
    <row r="39" spans="1:19" x14ac:dyDescent="0.2">
      <c r="A39" s="33" t="s">
        <v>67</v>
      </c>
      <c r="B39" s="2" t="s">
        <v>174</v>
      </c>
      <c r="C39" s="17" t="s">
        <v>23</v>
      </c>
      <c r="D39" s="2">
        <v>1</v>
      </c>
      <c r="E39" s="18">
        <v>1</v>
      </c>
      <c r="F39" s="19">
        <v>3605973.9249999998</v>
      </c>
      <c r="G39" s="20">
        <f t="shared" si="4"/>
        <v>1.0027389280952433E-2</v>
      </c>
      <c r="H39" s="19">
        <f t="shared" si="5"/>
        <v>3062815</v>
      </c>
      <c r="I39" s="19"/>
      <c r="J39" s="19">
        <v>0</v>
      </c>
      <c r="K39" s="20">
        <f t="shared" si="6"/>
        <v>0</v>
      </c>
      <c r="L39" s="21">
        <f t="shared" si="7"/>
        <v>0</v>
      </c>
    </row>
    <row r="40" spans="1:19" s="31" customFormat="1" x14ac:dyDescent="0.2">
      <c r="A40" s="78" t="s">
        <v>68</v>
      </c>
      <c r="B40" s="2" t="s">
        <v>175</v>
      </c>
      <c r="C40" s="17" t="s">
        <v>23</v>
      </c>
      <c r="D40" s="2">
        <v>1</v>
      </c>
      <c r="E40" s="18">
        <v>1</v>
      </c>
      <c r="F40" s="19">
        <v>844475.96</v>
      </c>
      <c r="G40" s="20">
        <f t="shared" si="4"/>
        <v>2.3482946259313327E-3</v>
      </c>
      <c r="H40" s="19">
        <f t="shared" si="5"/>
        <v>717275</v>
      </c>
      <c r="I40" s="19"/>
      <c r="J40" s="19">
        <v>0</v>
      </c>
      <c r="K40" s="20">
        <f t="shared" si="6"/>
        <v>0</v>
      </c>
      <c r="L40" s="21">
        <f t="shared" si="7"/>
        <v>0</v>
      </c>
      <c r="M40" s="1"/>
      <c r="N40" s="1"/>
      <c r="O40" s="1"/>
      <c r="P40" s="1"/>
      <c r="Q40" s="1"/>
      <c r="R40" s="1"/>
      <c r="S40" s="1"/>
    </row>
    <row r="41" spans="1:19" x14ac:dyDescent="0.2">
      <c r="A41" s="33" t="s">
        <v>69</v>
      </c>
      <c r="B41" s="2" t="s">
        <v>70</v>
      </c>
      <c r="C41" s="17" t="s">
        <v>136</v>
      </c>
      <c r="D41" s="2">
        <v>1</v>
      </c>
      <c r="E41" s="18">
        <v>1</v>
      </c>
      <c r="F41" s="19">
        <v>60924623.419999994</v>
      </c>
      <c r="G41" s="20">
        <f t="shared" si="4"/>
        <v>0.16941745240927428</v>
      </c>
      <c r="H41" s="19">
        <f t="shared" si="5"/>
        <v>51747693</v>
      </c>
      <c r="I41" s="19"/>
      <c r="J41" s="19">
        <v>21211208.438473083</v>
      </c>
      <c r="K41" s="20">
        <f t="shared" si="6"/>
        <v>0.1310536290590138</v>
      </c>
      <c r="L41" s="21">
        <f t="shared" si="7"/>
        <v>9457545</v>
      </c>
    </row>
    <row r="42" spans="1:19" x14ac:dyDescent="0.2">
      <c r="A42" s="33" t="s">
        <v>71</v>
      </c>
      <c r="B42" s="2" t="s">
        <v>72</v>
      </c>
      <c r="C42" s="17" t="s">
        <v>136</v>
      </c>
      <c r="D42" s="2">
        <v>1</v>
      </c>
      <c r="E42" s="18">
        <v>1</v>
      </c>
      <c r="F42" s="19">
        <v>3533160.4</v>
      </c>
      <c r="G42" s="20">
        <f t="shared" si="4"/>
        <v>9.8249115106525918E-3</v>
      </c>
      <c r="H42" s="19">
        <f t="shared" si="5"/>
        <v>3000969</v>
      </c>
      <c r="I42" s="19"/>
      <c r="J42" s="19">
        <v>2015592.5671118854</v>
      </c>
      <c r="K42" s="20">
        <f t="shared" si="6"/>
        <v>1.2453355563904008E-2</v>
      </c>
      <c r="L42" s="21">
        <f t="shared" si="7"/>
        <v>898702</v>
      </c>
    </row>
    <row r="43" spans="1:19" x14ac:dyDescent="0.2">
      <c r="A43" s="33" t="s">
        <v>73</v>
      </c>
      <c r="B43" s="2" t="s">
        <v>176</v>
      </c>
      <c r="C43" s="17" t="s">
        <v>136</v>
      </c>
      <c r="D43" s="2">
        <v>1</v>
      </c>
      <c r="E43" s="18">
        <v>1</v>
      </c>
      <c r="F43" s="19">
        <v>254658.77</v>
      </c>
      <c r="G43" s="20">
        <f t="shared" si="4"/>
        <v>7.0814783293213386E-4</v>
      </c>
      <c r="H43" s="19">
        <f t="shared" si="5"/>
        <v>216300</v>
      </c>
      <c r="I43" s="19"/>
      <c r="J43" s="19">
        <v>579695.05087651731</v>
      </c>
      <c r="K43" s="20">
        <f t="shared" si="6"/>
        <v>3.5816507289193429E-3</v>
      </c>
      <c r="L43" s="21">
        <f t="shared" si="7"/>
        <v>258471</v>
      </c>
    </row>
    <row r="44" spans="1:19" x14ac:dyDescent="0.2">
      <c r="A44" s="33" t="s">
        <v>74</v>
      </c>
      <c r="B44" s="2" t="s">
        <v>177</v>
      </c>
      <c r="C44" s="17" t="s">
        <v>136</v>
      </c>
      <c r="D44" s="2">
        <v>1</v>
      </c>
      <c r="E44" s="18">
        <v>1</v>
      </c>
      <c r="F44" s="19">
        <v>7829298.8799999999</v>
      </c>
      <c r="G44" s="20">
        <f t="shared" si="4"/>
        <v>2.1771490670633421E-2</v>
      </c>
      <c r="H44" s="19">
        <f t="shared" si="5"/>
        <v>6649990</v>
      </c>
      <c r="I44" s="19"/>
      <c r="J44" s="19">
        <v>5016695.8619014714</v>
      </c>
      <c r="K44" s="20">
        <f t="shared" si="6"/>
        <v>3.0995697416042779E-2</v>
      </c>
      <c r="L44" s="21">
        <f t="shared" si="7"/>
        <v>2236819</v>
      </c>
    </row>
    <row r="45" spans="1:19" s="31" customFormat="1" x14ac:dyDescent="0.2">
      <c r="A45" s="31" t="s">
        <v>75</v>
      </c>
      <c r="B45" s="2" t="s">
        <v>76</v>
      </c>
      <c r="C45" s="17" t="s">
        <v>136</v>
      </c>
      <c r="D45" s="2">
        <v>1</v>
      </c>
      <c r="E45" s="18">
        <v>1</v>
      </c>
      <c r="F45" s="19">
        <v>245909.37</v>
      </c>
      <c r="G45" s="20">
        <f t="shared" si="4"/>
        <v>6.8381775135097956E-4</v>
      </c>
      <c r="H45" s="19">
        <f t="shared" si="5"/>
        <v>208869</v>
      </c>
      <c r="I45" s="19"/>
      <c r="J45" s="19">
        <v>1376249.3407735897</v>
      </c>
      <c r="K45" s="20">
        <f t="shared" si="6"/>
        <v>8.503168083121149E-3</v>
      </c>
      <c r="L45" s="21">
        <f t="shared" si="7"/>
        <v>613635</v>
      </c>
      <c r="N45" s="1"/>
      <c r="R45" s="1"/>
    </row>
    <row r="46" spans="1:19" s="31" customFormat="1" x14ac:dyDescent="0.2">
      <c r="A46" s="31" t="s">
        <v>77</v>
      </c>
      <c r="B46" s="2" t="s">
        <v>178</v>
      </c>
      <c r="C46" s="17" t="s">
        <v>23</v>
      </c>
      <c r="D46" s="2">
        <v>1</v>
      </c>
      <c r="E46" s="18">
        <v>1</v>
      </c>
      <c r="F46" s="19">
        <v>4274560.8800000008</v>
      </c>
      <c r="G46" s="20">
        <f t="shared" si="4"/>
        <v>1.188657678629515E-2</v>
      </c>
      <c r="H46" s="19">
        <f t="shared" si="5"/>
        <v>3630694</v>
      </c>
      <c r="I46" s="19"/>
      <c r="J46" s="19">
        <v>0</v>
      </c>
      <c r="K46" s="20">
        <f t="shared" si="6"/>
        <v>0</v>
      </c>
      <c r="L46" s="21">
        <f t="shared" si="7"/>
        <v>0</v>
      </c>
      <c r="N46" s="1"/>
      <c r="R46" s="1"/>
    </row>
    <row r="47" spans="1:19" x14ac:dyDescent="0.2">
      <c r="A47" s="33" t="s">
        <v>78</v>
      </c>
      <c r="B47" s="2" t="s">
        <v>79</v>
      </c>
      <c r="C47" s="17" t="s">
        <v>136</v>
      </c>
      <c r="D47" s="2">
        <v>1</v>
      </c>
      <c r="E47" s="18">
        <v>1</v>
      </c>
      <c r="F47" s="19">
        <v>7281030.21</v>
      </c>
      <c r="G47" s="20">
        <f t="shared" si="4"/>
        <v>2.0246880815158651E-2</v>
      </c>
      <c r="H47" s="19">
        <f t="shared" si="5"/>
        <v>6184306</v>
      </c>
      <c r="I47" s="19"/>
      <c r="J47" s="19">
        <v>2757606.5798899154</v>
      </c>
      <c r="K47" s="20">
        <f t="shared" si="6"/>
        <v>1.7037895358950332E-2</v>
      </c>
      <c r="L47" s="21">
        <f t="shared" si="7"/>
        <v>1229547</v>
      </c>
    </row>
    <row r="48" spans="1:19" s="31" customFormat="1" x14ac:dyDescent="0.2">
      <c r="A48" s="33" t="s">
        <v>80</v>
      </c>
      <c r="B48" s="2" t="s">
        <v>81</v>
      </c>
      <c r="C48" s="17" t="s">
        <v>136</v>
      </c>
      <c r="D48" s="2">
        <v>1</v>
      </c>
      <c r="E48" s="18">
        <v>1</v>
      </c>
      <c r="F48" s="19">
        <v>32550363.149999999</v>
      </c>
      <c r="G48" s="20">
        <f t="shared" si="4"/>
        <v>9.0515120000879939E-2</v>
      </c>
      <c r="H48" s="19">
        <f t="shared" si="5"/>
        <v>27647380</v>
      </c>
      <c r="I48" s="19"/>
      <c r="J48" s="19">
        <v>11469546.568554018</v>
      </c>
      <c r="K48" s="20">
        <f t="shared" si="6"/>
        <v>7.0864689573460593E-2</v>
      </c>
      <c r="L48" s="21">
        <f t="shared" si="7"/>
        <v>5113982</v>
      </c>
      <c r="N48" s="1"/>
      <c r="R48" s="1"/>
    </row>
    <row r="49" spans="1:18" s="31" customFormat="1" x14ac:dyDescent="0.2">
      <c r="A49" s="33" t="s">
        <v>82</v>
      </c>
      <c r="B49" s="2" t="s">
        <v>83</v>
      </c>
      <c r="C49" s="17" t="s">
        <v>136</v>
      </c>
      <c r="D49" s="2">
        <v>1</v>
      </c>
      <c r="E49" s="36">
        <v>1</v>
      </c>
      <c r="F49" s="19">
        <v>492511.26</v>
      </c>
      <c r="G49" s="20">
        <f t="shared" si="4"/>
        <v>1.3695612425351569E-3</v>
      </c>
      <c r="H49" s="19">
        <f t="shared" si="5"/>
        <v>418325</v>
      </c>
      <c r="I49" s="19"/>
      <c r="J49" s="19">
        <v>2029177.3874066921</v>
      </c>
      <c r="K49" s="20">
        <f t="shared" si="6"/>
        <v>1.253728948991832E-2</v>
      </c>
      <c r="L49" s="21">
        <f t="shared" si="7"/>
        <v>904759</v>
      </c>
      <c r="N49" s="1"/>
      <c r="R49" s="1"/>
    </row>
    <row r="50" spans="1:18" x14ac:dyDescent="0.2">
      <c r="A50" s="33" t="s">
        <v>84</v>
      </c>
      <c r="B50" s="2" t="s">
        <v>85</v>
      </c>
      <c r="C50" s="17" t="s">
        <v>136</v>
      </c>
      <c r="D50" s="2">
        <v>1</v>
      </c>
      <c r="E50" s="18">
        <v>1</v>
      </c>
      <c r="F50" s="19">
        <v>29540791.479999997</v>
      </c>
      <c r="G50" s="20">
        <f t="shared" si="4"/>
        <v>8.2146189073567119E-2</v>
      </c>
      <c r="H50" s="19">
        <f t="shared" si="5"/>
        <v>25091132</v>
      </c>
      <c r="I50" s="19"/>
      <c r="J50" s="19">
        <v>6363342.9596674927</v>
      </c>
      <c r="K50" s="20">
        <f t="shared" si="6"/>
        <v>3.9315967792713971E-2</v>
      </c>
      <c r="L50" s="21">
        <f t="shared" si="7"/>
        <v>2837255</v>
      </c>
    </row>
    <row r="51" spans="1:18" x14ac:dyDescent="0.2">
      <c r="A51" s="33" t="s">
        <v>86</v>
      </c>
      <c r="B51" s="2" t="s">
        <v>87</v>
      </c>
      <c r="C51" s="17" t="s">
        <v>136</v>
      </c>
      <c r="D51" s="2">
        <v>1</v>
      </c>
      <c r="E51" s="18">
        <v>1</v>
      </c>
      <c r="F51" s="19">
        <v>1137883.28</v>
      </c>
      <c r="G51" s="20">
        <f t="shared" si="4"/>
        <v>3.1641933197969524E-3</v>
      </c>
      <c r="H51" s="19">
        <f t="shared" si="5"/>
        <v>966487</v>
      </c>
      <c r="I51" s="19"/>
      <c r="J51" s="19">
        <v>1528951.8118132954</v>
      </c>
      <c r="K51" s="20">
        <f t="shared" si="6"/>
        <v>9.4466415798849651E-3</v>
      </c>
      <c r="L51" s="21">
        <f t="shared" si="7"/>
        <v>681721</v>
      </c>
    </row>
    <row r="52" spans="1:18" s="31" customFormat="1" x14ac:dyDescent="0.2">
      <c r="A52" s="33" t="s">
        <v>88</v>
      </c>
      <c r="B52" s="2" t="s">
        <v>89</v>
      </c>
      <c r="C52" s="17" t="s">
        <v>136</v>
      </c>
      <c r="D52" s="2">
        <v>1</v>
      </c>
      <c r="E52" s="18">
        <v>1</v>
      </c>
      <c r="F52" s="19">
        <v>2094658.4300000002</v>
      </c>
      <c r="G52" s="20">
        <f t="shared" si="4"/>
        <v>5.8247663252968904E-3</v>
      </c>
      <c r="H52" s="19">
        <f t="shared" si="5"/>
        <v>1779145</v>
      </c>
      <c r="I52" s="19"/>
      <c r="J52" s="19">
        <v>1371346.9800182278</v>
      </c>
      <c r="K52" s="20">
        <f t="shared" si="6"/>
        <v>8.472878806118838E-3</v>
      </c>
      <c r="L52" s="21">
        <f t="shared" si="7"/>
        <v>611449</v>
      </c>
      <c r="N52" s="1"/>
      <c r="R52" s="1"/>
    </row>
    <row r="53" spans="1:18" x14ac:dyDescent="0.2">
      <c r="A53" s="33" t="s">
        <v>90</v>
      </c>
      <c r="B53" s="2" t="s">
        <v>179</v>
      </c>
      <c r="C53" s="17" t="s">
        <v>136</v>
      </c>
      <c r="D53" s="2">
        <v>1</v>
      </c>
      <c r="E53" s="18">
        <v>1</v>
      </c>
      <c r="F53" s="19">
        <v>3451464.3699999996</v>
      </c>
      <c r="G53" s="20">
        <f t="shared" si="4"/>
        <v>9.5977335241899282E-3</v>
      </c>
      <c r="H53" s="19">
        <f t="shared" si="5"/>
        <v>2931579</v>
      </c>
      <c r="I53" s="19"/>
      <c r="J53" s="19">
        <v>4417314.1815475458</v>
      </c>
      <c r="K53" s="20">
        <f t="shared" si="6"/>
        <v>2.7292412681949318E-2</v>
      </c>
      <c r="L53" s="21">
        <f t="shared" si="7"/>
        <v>1969569</v>
      </c>
    </row>
    <row r="54" spans="1:18" s="31" customFormat="1" x14ac:dyDescent="0.2">
      <c r="A54" s="33" t="s">
        <v>91</v>
      </c>
      <c r="B54" s="2" t="s">
        <v>92</v>
      </c>
      <c r="C54" s="17" t="s">
        <v>136</v>
      </c>
      <c r="D54" s="2">
        <v>1</v>
      </c>
      <c r="E54" s="18">
        <v>1</v>
      </c>
      <c r="F54" s="19">
        <v>423192.61</v>
      </c>
      <c r="G54" s="20">
        <f t="shared" si="4"/>
        <v>1.1768019207993256E-3</v>
      </c>
      <c r="H54" s="19">
        <f t="shared" si="5"/>
        <v>359448</v>
      </c>
      <c r="I54" s="19"/>
      <c r="J54" s="19">
        <v>3846466.1066275579</v>
      </c>
      <c r="K54" s="20">
        <f t="shared" si="6"/>
        <v>2.3765423068103367E-2</v>
      </c>
      <c r="L54" s="21">
        <f t="shared" si="7"/>
        <v>1715043</v>
      </c>
      <c r="N54" s="1"/>
      <c r="R54" s="1"/>
    </row>
    <row r="55" spans="1:18" x14ac:dyDescent="0.2">
      <c r="A55" s="33" t="s">
        <v>93</v>
      </c>
      <c r="B55" s="2" t="s">
        <v>94</v>
      </c>
      <c r="C55" s="17" t="s">
        <v>23</v>
      </c>
      <c r="D55" s="2">
        <v>1</v>
      </c>
      <c r="E55" s="18">
        <v>1</v>
      </c>
      <c r="F55" s="19">
        <v>1645577.83</v>
      </c>
      <c r="G55" s="20">
        <f t="shared" si="4"/>
        <v>4.5759758214321987E-3</v>
      </c>
      <c r="H55" s="19">
        <f t="shared" si="5"/>
        <v>1397708</v>
      </c>
      <c r="I55" s="19"/>
      <c r="J55" s="19">
        <v>7441.7042575369169</v>
      </c>
      <c r="K55" s="20">
        <f t="shared" si="6"/>
        <v>4.597863210684343E-5</v>
      </c>
      <c r="L55" s="21">
        <f t="shared" si="7"/>
        <v>3318</v>
      </c>
    </row>
    <row r="56" spans="1:18" s="31" customFormat="1" x14ac:dyDescent="0.2">
      <c r="A56" s="33" t="s">
        <v>95</v>
      </c>
      <c r="B56" s="2" t="s">
        <v>96</v>
      </c>
      <c r="C56" s="17" t="s">
        <v>23</v>
      </c>
      <c r="D56" s="2">
        <v>1</v>
      </c>
      <c r="E56" s="18">
        <v>1</v>
      </c>
      <c r="F56" s="19">
        <v>4592190.2300000004</v>
      </c>
      <c r="G56" s="20">
        <f t="shared" si="4"/>
        <v>1.276983140924861E-2</v>
      </c>
      <c r="H56" s="19">
        <f t="shared" si="5"/>
        <v>3900480</v>
      </c>
      <c r="I56" s="19"/>
      <c r="J56" s="19">
        <v>0</v>
      </c>
      <c r="K56" s="20">
        <f t="shared" si="6"/>
        <v>0</v>
      </c>
      <c r="L56" s="21">
        <f t="shared" si="7"/>
        <v>0</v>
      </c>
      <c r="N56" s="1"/>
      <c r="R56" s="1"/>
    </row>
    <row r="57" spans="1:18" x14ac:dyDescent="0.2">
      <c r="A57" s="16" t="s">
        <v>97</v>
      </c>
      <c r="B57" s="2" t="s">
        <v>98</v>
      </c>
      <c r="C57" s="17" t="s">
        <v>136</v>
      </c>
      <c r="D57" s="2">
        <v>1</v>
      </c>
      <c r="E57" s="18">
        <v>1</v>
      </c>
      <c r="F57" s="19">
        <v>1216528.5699999998</v>
      </c>
      <c r="G57" s="20">
        <f t="shared" si="4"/>
        <v>3.3828878956162693E-3</v>
      </c>
      <c r="H57" s="19">
        <f t="shared" si="5"/>
        <v>1033286</v>
      </c>
      <c r="I57" s="19"/>
      <c r="J57" s="19">
        <v>1493416.2791764897</v>
      </c>
      <c r="K57" s="20">
        <f t="shared" si="6"/>
        <v>9.227084993747638E-3</v>
      </c>
      <c r="L57" s="21">
        <f t="shared" si="7"/>
        <v>665877</v>
      </c>
    </row>
    <row r="58" spans="1:18" s="31" customFormat="1" x14ac:dyDescent="0.2">
      <c r="A58" s="33"/>
      <c r="B58" s="2"/>
      <c r="C58" s="17"/>
      <c r="D58" s="2"/>
      <c r="E58" s="18"/>
      <c r="F58" s="37"/>
      <c r="G58" s="38"/>
      <c r="H58" s="37"/>
      <c r="I58" s="37"/>
      <c r="J58" s="37"/>
      <c r="K58" s="38"/>
      <c r="L58" s="39"/>
    </row>
    <row r="59" spans="1:18" x14ac:dyDescent="0.2">
      <c r="A59" s="40"/>
      <c r="B59" s="40"/>
      <c r="E59" s="36"/>
      <c r="F59" s="19"/>
      <c r="G59" s="20"/>
      <c r="H59" s="19"/>
      <c r="I59" s="19"/>
      <c r="J59" s="19"/>
      <c r="K59" s="20"/>
      <c r="L59" s="21"/>
    </row>
    <row r="60" spans="1:18" x14ac:dyDescent="0.2">
      <c r="A60" s="16"/>
      <c r="E60" s="18"/>
      <c r="F60" s="37">
        <f>SUM(F5:F58)</f>
        <v>359612439.88499999</v>
      </c>
      <c r="G60" s="41">
        <f>SUM(G5:G58)</f>
        <v>1.0000000000000002</v>
      </c>
      <c r="H60" s="5">
        <f>SUM(H5:H58)</f>
        <v>305444878</v>
      </c>
      <c r="I60" s="19"/>
      <c r="J60" s="37">
        <f>SUM(J5:J58)</f>
        <v>161851362.6121839</v>
      </c>
      <c r="K60" s="41">
        <f>SUM(K5:K58)</f>
        <v>0.99999999999999933</v>
      </c>
      <c r="L60" s="19">
        <f>SUM(L5:L58)</f>
        <v>72165454</v>
      </c>
    </row>
    <row r="61" spans="1:18" x14ac:dyDescent="0.2">
      <c r="A61" s="16"/>
      <c r="E61" s="18"/>
      <c r="F61" s="37"/>
      <c r="G61" s="37"/>
      <c r="H61" s="37"/>
      <c r="I61" s="37"/>
      <c r="J61" s="19"/>
    </row>
    <row r="62" spans="1:18" x14ac:dyDescent="0.2">
      <c r="A62" s="16"/>
      <c r="E62" s="18"/>
      <c r="F62" s="37"/>
      <c r="G62" s="42" t="s">
        <v>99</v>
      </c>
      <c r="H62" s="43">
        <f>H1*'[4]UPL Gap Summary sfy17'!D20</f>
        <v>305444875.24392205</v>
      </c>
      <c r="I62" s="37"/>
      <c r="J62" s="4"/>
      <c r="K62" s="44" t="s">
        <v>100</v>
      </c>
      <c r="L62" s="45">
        <f>L1*'[4]UPL Gap Summary sfy17'!F20</f>
        <v>72165453.338786379</v>
      </c>
    </row>
    <row r="63" spans="1:18" x14ac:dyDescent="0.2">
      <c r="A63" s="16"/>
      <c r="E63" s="18"/>
      <c r="F63" s="37"/>
      <c r="G63" s="37"/>
      <c r="H63" s="37"/>
      <c r="I63" s="37"/>
      <c r="J63" s="19"/>
    </row>
    <row r="64" spans="1:18" x14ac:dyDescent="0.2">
      <c r="A64" s="16"/>
      <c r="E64" s="18"/>
      <c r="F64" s="37"/>
      <c r="G64" s="37"/>
      <c r="H64" s="37"/>
      <c r="I64" s="37"/>
      <c r="J64" s="19"/>
    </row>
    <row r="65" spans="1:12" s="26" customFormat="1" x14ac:dyDescent="0.2">
      <c r="A65" s="22"/>
      <c r="B65" s="23" t="s">
        <v>101</v>
      </c>
      <c r="C65" s="24"/>
      <c r="D65" s="25"/>
      <c r="E65" s="27"/>
      <c r="F65" s="28"/>
      <c r="G65" s="29"/>
      <c r="H65" s="28"/>
      <c r="I65" s="28"/>
      <c r="J65" s="28"/>
      <c r="K65" s="29"/>
      <c r="L65" s="30"/>
    </row>
    <row r="66" spans="1:12" x14ac:dyDescent="0.2">
      <c r="A66" s="33" t="s">
        <v>102</v>
      </c>
      <c r="B66" s="2" t="s">
        <v>159</v>
      </c>
      <c r="C66" s="17" t="s">
        <v>136</v>
      </c>
      <c r="D66" s="2">
        <v>2</v>
      </c>
      <c r="E66" s="18">
        <v>1</v>
      </c>
      <c r="F66" s="19">
        <v>129345.19</v>
      </c>
      <c r="G66" s="20">
        <f t="shared" ref="G66:G83" si="8">IF($E66=1,F66/$F$86,0)</f>
        <v>3.2311174600490682E-3</v>
      </c>
      <c r="H66" s="19">
        <f t="shared" ref="H66:H83" si="9">IF($E66=1,ROUND(G66*($H$88),0),0)</f>
        <v>154918</v>
      </c>
      <c r="I66" s="19"/>
      <c r="J66" s="19">
        <v>405080.9819169906</v>
      </c>
      <c r="K66" s="20">
        <f t="shared" ref="K66:K83" si="10">IF($E66=1,J66/$J$86,0)</f>
        <v>1.308062324345154E-2</v>
      </c>
      <c r="L66" s="21">
        <f t="shared" ref="L66:L83" si="11">IF($E66=1,ROUND(K66*$L$88,0),0)</f>
        <v>154147</v>
      </c>
    </row>
    <row r="67" spans="1:12" x14ac:dyDescent="0.2">
      <c r="A67" s="33" t="s">
        <v>103</v>
      </c>
      <c r="B67" s="2" t="s">
        <v>104</v>
      </c>
      <c r="C67" s="17" t="s">
        <v>136</v>
      </c>
      <c r="D67" s="2">
        <v>2</v>
      </c>
      <c r="E67" s="18">
        <v>1</v>
      </c>
      <c r="F67" s="19">
        <v>456854.92</v>
      </c>
      <c r="G67" s="20">
        <f t="shared" si="8"/>
        <v>1.1412499442161864E-2</v>
      </c>
      <c r="H67" s="19">
        <f t="shared" si="9"/>
        <v>547178</v>
      </c>
      <c r="I67" s="19"/>
      <c r="J67" s="19">
        <v>644048.09545078722</v>
      </c>
      <c r="K67" s="20">
        <f t="shared" si="10"/>
        <v>2.0797200716227718E-2</v>
      </c>
      <c r="L67" s="21">
        <f t="shared" si="11"/>
        <v>245082</v>
      </c>
    </row>
    <row r="68" spans="1:12" x14ac:dyDescent="0.2">
      <c r="A68" s="33" t="s">
        <v>105</v>
      </c>
      <c r="B68" s="2" t="s">
        <v>161</v>
      </c>
      <c r="C68" s="17" t="s">
        <v>136</v>
      </c>
      <c r="D68" s="2">
        <v>2</v>
      </c>
      <c r="E68" s="18">
        <v>1</v>
      </c>
      <c r="F68" s="19">
        <v>9627151.8999999985</v>
      </c>
      <c r="G68" s="20">
        <f t="shared" si="8"/>
        <v>0.2404918079646762</v>
      </c>
      <c r="H68" s="19">
        <f t="shared" si="9"/>
        <v>11530499</v>
      </c>
      <c r="I68" s="19"/>
      <c r="J68" s="19">
        <v>4943306.1308167344</v>
      </c>
      <c r="K68" s="20">
        <f t="shared" si="10"/>
        <v>0.15962616849662015</v>
      </c>
      <c r="L68" s="21">
        <f t="shared" si="11"/>
        <v>1881096</v>
      </c>
    </row>
    <row r="69" spans="1:12" x14ac:dyDescent="0.2">
      <c r="A69" s="33" t="s">
        <v>106</v>
      </c>
      <c r="B69" s="2" t="s">
        <v>107</v>
      </c>
      <c r="C69" s="17" t="s">
        <v>136</v>
      </c>
      <c r="D69" s="2">
        <v>2</v>
      </c>
      <c r="E69" s="18">
        <v>1</v>
      </c>
      <c r="F69" s="19">
        <v>459124.06</v>
      </c>
      <c r="G69" s="20">
        <f t="shared" si="8"/>
        <v>1.1469183868334154E-2</v>
      </c>
      <c r="H69" s="19">
        <f t="shared" si="9"/>
        <v>549896</v>
      </c>
      <c r="I69" s="19"/>
      <c r="J69" s="19">
        <v>413212.61527700676</v>
      </c>
      <c r="K69" s="20">
        <f t="shared" si="10"/>
        <v>1.3343204892762467E-2</v>
      </c>
      <c r="L69" s="21">
        <f t="shared" si="11"/>
        <v>157241</v>
      </c>
    </row>
    <row r="70" spans="1:12" x14ac:dyDescent="0.2">
      <c r="A70" s="33" t="s">
        <v>108</v>
      </c>
      <c r="B70" s="2" t="s">
        <v>109</v>
      </c>
      <c r="C70" s="17" t="s">
        <v>136</v>
      </c>
      <c r="D70" s="2">
        <v>2</v>
      </c>
      <c r="E70" s="18">
        <v>1</v>
      </c>
      <c r="F70" s="19">
        <v>617252.15</v>
      </c>
      <c r="G70" s="20">
        <f t="shared" si="8"/>
        <v>1.5419314774038574E-2</v>
      </c>
      <c r="H70" s="19">
        <f t="shared" si="9"/>
        <v>739287</v>
      </c>
      <c r="I70" s="19"/>
      <c r="J70" s="19">
        <v>996962.52993480675</v>
      </c>
      <c r="K70" s="20">
        <f t="shared" si="10"/>
        <v>3.2193294240083166E-2</v>
      </c>
      <c r="L70" s="21">
        <f t="shared" si="11"/>
        <v>379378</v>
      </c>
    </row>
    <row r="71" spans="1:12" x14ac:dyDescent="0.2">
      <c r="A71" s="16" t="s">
        <v>110</v>
      </c>
      <c r="B71" s="2" t="s">
        <v>111</v>
      </c>
      <c r="C71" s="17" t="s">
        <v>136</v>
      </c>
      <c r="D71" s="2">
        <v>2</v>
      </c>
      <c r="E71" s="18">
        <v>1</v>
      </c>
      <c r="F71" s="19">
        <v>1922818.36</v>
      </c>
      <c r="G71" s="20">
        <f t="shared" si="8"/>
        <v>4.8033111826569781E-2</v>
      </c>
      <c r="H71" s="19">
        <f t="shared" si="9"/>
        <v>2302971</v>
      </c>
      <c r="I71" s="19"/>
      <c r="J71" s="19">
        <v>1592851.7059940337</v>
      </c>
      <c r="K71" s="20">
        <f t="shared" si="10"/>
        <v>5.1435377070026496E-2</v>
      </c>
      <c r="L71" s="21">
        <f t="shared" si="11"/>
        <v>606134</v>
      </c>
    </row>
    <row r="72" spans="1:12" x14ac:dyDescent="0.2">
      <c r="A72" s="16" t="s">
        <v>112</v>
      </c>
      <c r="B72" s="2" t="s">
        <v>113</v>
      </c>
      <c r="C72" s="17" t="s">
        <v>136</v>
      </c>
      <c r="D72" s="2">
        <v>2</v>
      </c>
      <c r="E72" s="18">
        <v>1</v>
      </c>
      <c r="F72" s="19">
        <v>16265.44</v>
      </c>
      <c r="G72" s="20">
        <f t="shared" si="8"/>
        <v>4.0632007405440063E-4</v>
      </c>
      <c r="H72" s="19">
        <f t="shared" si="9"/>
        <v>19481</v>
      </c>
      <c r="I72" s="19"/>
      <c r="J72" s="19">
        <v>140223.57999999999</v>
      </c>
      <c r="K72" s="20">
        <f t="shared" si="10"/>
        <v>4.5280126732877672E-3</v>
      </c>
      <c r="L72" s="21">
        <f t="shared" si="11"/>
        <v>53360</v>
      </c>
    </row>
    <row r="73" spans="1:12" x14ac:dyDescent="0.2">
      <c r="A73" s="16" t="s">
        <v>114</v>
      </c>
      <c r="B73" s="2" t="s">
        <v>115</v>
      </c>
      <c r="C73" s="17" t="s">
        <v>136</v>
      </c>
      <c r="D73" s="2">
        <v>2</v>
      </c>
      <c r="E73" s="18">
        <v>1</v>
      </c>
      <c r="F73" s="19">
        <v>4345911.4800000004</v>
      </c>
      <c r="G73" s="20">
        <f t="shared" si="8"/>
        <v>0.10856337574559741</v>
      </c>
      <c r="H73" s="19">
        <f t="shared" si="9"/>
        <v>5205125</v>
      </c>
      <c r="I73" s="19"/>
      <c r="J73" s="19">
        <v>2990910.5572620034</v>
      </c>
      <c r="K73" s="20">
        <f t="shared" si="10"/>
        <v>9.6580624371111701E-2</v>
      </c>
      <c r="L73" s="21">
        <f t="shared" si="11"/>
        <v>1138143</v>
      </c>
    </row>
    <row r="74" spans="1:12" x14ac:dyDescent="0.2">
      <c r="A74" s="16" t="s">
        <v>116</v>
      </c>
      <c r="B74" s="2" t="s">
        <v>117</v>
      </c>
      <c r="C74" s="17" t="s">
        <v>136</v>
      </c>
      <c r="D74" s="2">
        <v>2</v>
      </c>
      <c r="E74" s="18">
        <v>1</v>
      </c>
      <c r="F74" s="19">
        <v>13380658.409999996</v>
      </c>
      <c r="G74" s="20">
        <f t="shared" si="8"/>
        <v>0.33425656582593749</v>
      </c>
      <c r="H74" s="19">
        <f t="shared" si="9"/>
        <v>16026096</v>
      </c>
      <c r="I74" s="19"/>
      <c r="J74" s="19">
        <v>8043299.6628606208</v>
      </c>
      <c r="K74" s="20">
        <f t="shared" si="10"/>
        <v>0.25972923247633617</v>
      </c>
      <c r="L74" s="21">
        <f t="shared" si="11"/>
        <v>3060749</v>
      </c>
    </row>
    <row r="75" spans="1:12" x14ac:dyDescent="0.2">
      <c r="A75" s="16" t="s">
        <v>118</v>
      </c>
      <c r="B75" s="2" t="s">
        <v>119</v>
      </c>
      <c r="C75" s="17" t="s">
        <v>136</v>
      </c>
      <c r="D75" s="2">
        <v>2</v>
      </c>
      <c r="E75" s="18">
        <v>1</v>
      </c>
      <c r="F75" s="19">
        <v>3541287.9699999997</v>
      </c>
      <c r="G75" s="20">
        <f t="shared" si="8"/>
        <v>8.8463416312030779E-2</v>
      </c>
      <c r="H75" s="19">
        <f t="shared" si="9"/>
        <v>4241422</v>
      </c>
      <c r="I75" s="19"/>
      <c r="J75" s="19">
        <v>3260502.9609506242</v>
      </c>
      <c r="K75" s="20">
        <f t="shared" si="10"/>
        <v>0.10528613467490075</v>
      </c>
      <c r="L75" s="21">
        <f t="shared" si="11"/>
        <v>1240732</v>
      </c>
    </row>
    <row r="76" spans="1:12" x14ac:dyDescent="0.2">
      <c r="A76" s="16" t="s">
        <v>120</v>
      </c>
      <c r="B76" s="2" t="s">
        <v>121</v>
      </c>
      <c r="C76" s="17" t="s">
        <v>136</v>
      </c>
      <c r="D76" s="2">
        <v>2</v>
      </c>
      <c r="E76" s="18">
        <v>1</v>
      </c>
      <c r="F76" s="19">
        <v>91245.62</v>
      </c>
      <c r="G76" s="20">
        <f t="shared" si="8"/>
        <v>2.2793682233951062E-3</v>
      </c>
      <c r="H76" s="19">
        <f t="shared" si="9"/>
        <v>109285</v>
      </c>
      <c r="I76" s="19"/>
      <c r="J76" s="19">
        <v>543881.07790547644</v>
      </c>
      <c r="K76" s="20">
        <f t="shared" si="10"/>
        <v>1.7562669655969483E-2</v>
      </c>
      <c r="L76" s="21">
        <f t="shared" si="11"/>
        <v>206965</v>
      </c>
    </row>
    <row r="77" spans="1:12" x14ac:dyDescent="0.2">
      <c r="A77" s="16" t="s">
        <v>122</v>
      </c>
      <c r="B77" s="2" t="s">
        <v>123</v>
      </c>
      <c r="C77" s="17" t="s">
        <v>136</v>
      </c>
      <c r="D77" s="2">
        <v>2</v>
      </c>
      <c r="E77" s="18">
        <v>1</v>
      </c>
      <c r="F77" s="19">
        <v>66445.19</v>
      </c>
      <c r="G77" s="20">
        <f t="shared" si="8"/>
        <v>1.6598391756607088E-3</v>
      </c>
      <c r="H77" s="19">
        <f t="shared" si="9"/>
        <v>79582</v>
      </c>
      <c r="I77" s="19"/>
      <c r="J77" s="19">
        <v>138607.4081500246</v>
      </c>
      <c r="K77" s="20">
        <f t="shared" si="10"/>
        <v>4.4758242566256086E-3</v>
      </c>
      <c r="L77" s="21">
        <f t="shared" si="11"/>
        <v>52745</v>
      </c>
    </row>
    <row r="78" spans="1:12" x14ac:dyDescent="0.2">
      <c r="A78" s="16" t="s">
        <v>124</v>
      </c>
      <c r="B78" s="2" t="s">
        <v>125</v>
      </c>
      <c r="C78" s="17" t="s">
        <v>136</v>
      </c>
      <c r="D78" s="2">
        <v>2</v>
      </c>
      <c r="E78" s="18">
        <v>1</v>
      </c>
      <c r="F78" s="19">
        <v>119619.08</v>
      </c>
      <c r="G78" s="20">
        <f t="shared" si="8"/>
        <v>2.9881536216615889E-3</v>
      </c>
      <c r="H78" s="19">
        <f t="shared" si="9"/>
        <v>143269</v>
      </c>
      <c r="I78" s="19"/>
      <c r="J78" s="19">
        <v>643954.68031876709</v>
      </c>
      <c r="K78" s="20">
        <f t="shared" si="10"/>
        <v>2.0794184212857426E-2</v>
      </c>
      <c r="L78" s="21">
        <f t="shared" si="11"/>
        <v>245047</v>
      </c>
    </row>
    <row r="79" spans="1:12" x14ac:dyDescent="0.2">
      <c r="A79" s="16" t="s">
        <v>126</v>
      </c>
      <c r="B79" s="2" t="s">
        <v>127</v>
      </c>
      <c r="C79" s="17" t="s">
        <v>136</v>
      </c>
      <c r="D79" s="2">
        <v>2</v>
      </c>
      <c r="E79" s="18">
        <v>1</v>
      </c>
      <c r="F79" s="19">
        <v>212979.26</v>
      </c>
      <c r="G79" s="20">
        <f t="shared" si="8"/>
        <v>5.3203447736582254E-3</v>
      </c>
      <c r="H79" s="19">
        <f t="shared" si="9"/>
        <v>255087</v>
      </c>
      <c r="I79" s="19"/>
      <c r="J79" s="19">
        <v>270445.75307405367</v>
      </c>
      <c r="K79" s="20">
        <f t="shared" si="10"/>
        <v>8.7330661316461135E-3</v>
      </c>
      <c r="L79" s="21">
        <f t="shared" si="11"/>
        <v>102914</v>
      </c>
    </row>
    <row r="80" spans="1:12" ht="12" customHeight="1" x14ac:dyDescent="0.2">
      <c r="A80" s="16" t="s">
        <v>128</v>
      </c>
      <c r="B80" s="2" t="s">
        <v>129</v>
      </c>
      <c r="C80" s="17" t="s">
        <v>136</v>
      </c>
      <c r="D80" s="2">
        <v>2</v>
      </c>
      <c r="E80" s="18">
        <v>1</v>
      </c>
      <c r="F80" s="19">
        <v>294517.2</v>
      </c>
      <c r="G80" s="20">
        <f t="shared" si="8"/>
        <v>7.3572095506973505E-3</v>
      </c>
      <c r="H80" s="19">
        <f t="shared" si="9"/>
        <v>352745</v>
      </c>
      <c r="I80" s="19"/>
      <c r="J80" s="19">
        <v>939307.68786566879</v>
      </c>
      <c r="K80" s="20">
        <f t="shared" si="10"/>
        <v>3.0331539921975886E-2</v>
      </c>
      <c r="L80" s="21">
        <f t="shared" si="11"/>
        <v>357438</v>
      </c>
    </row>
    <row r="81" spans="1:12" x14ac:dyDescent="0.2">
      <c r="A81" s="16" t="s">
        <v>130</v>
      </c>
      <c r="B81" s="2" t="s">
        <v>131</v>
      </c>
      <c r="C81" s="17" t="s">
        <v>136</v>
      </c>
      <c r="D81" s="2">
        <v>2</v>
      </c>
      <c r="E81" s="18">
        <v>1</v>
      </c>
      <c r="F81" s="19">
        <v>15774.96</v>
      </c>
      <c r="G81" s="20">
        <f t="shared" si="8"/>
        <v>3.9406760071693155E-4</v>
      </c>
      <c r="H81" s="19">
        <f t="shared" si="9"/>
        <v>18894</v>
      </c>
      <c r="I81" s="19"/>
      <c r="J81" s="19">
        <v>132546.84564459813</v>
      </c>
      <c r="K81" s="20">
        <f t="shared" si="10"/>
        <v>4.2801203398391188E-3</v>
      </c>
      <c r="L81" s="21">
        <f t="shared" si="11"/>
        <v>50439</v>
      </c>
    </row>
    <row r="82" spans="1:12" x14ac:dyDescent="0.2">
      <c r="A82" s="16" t="s">
        <v>132</v>
      </c>
      <c r="B82" s="2" t="s">
        <v>133</v>
      </c>
      <c r="C82" s="17" t="s">
        <v>136</v>
      </c>
      <c r="D82" s="2">
        <v>2</v>
      </c>
      <c r="E82" s="18">
        <v>1</v>
      </c>
      <c r="F82" s="19">
        <v>3081581.62</v>
      </c>
      <c r="G82" s="20">
        <f t="shared" si="8"/>
        <v>7.6979686503597808E-2</v>
      </c>
      <c r="H82" s="19">
        <f t="shared" si="9"/>
        <v>3690829</v>
      </c>
      <c r="I82" s="19"/>
      <c r="J82" s="19">
        <v>4099774.114203413</v>
      </c>
      <c r="K82" s="20">
        <f t="shared" si="10"/>
        <v>0.13238735701035578</v>
      </c>
      <c r="L82" s="21">
        <f t="shared" si="11"/>
        <v>1560103</v>
      </c>
    </row>
    <row r="83" spans="1:12" x14ac:dyDescent="0.2">
      <c r="A83" s="16" t="s">
        <v>134</v>
      </c>
      <c r="B83" s="2" t="s">
        <v>135</v>
      </c>
      <c r="C83" s="17" t="s">
        <v>136</v>
      </c>
      <c r="D83" s="2">
        <v>2</v>
      </c>
      <c r="E83" s="18">
        <v>1</v>
      </c>
      <c r="F83" s="19">
        <v>1652268.3800000001</v>
      </c>
      <c r="G83" s="20">
        <f t="shared" si="8"/>
        <v>4.1274617257162707E-2</v>
      </c>
      <c r="H83" s="19">
        <f t="shared" si="9"/>
        <v>1978932</v>
      </c>
      <c r="I83" s="19"/>
      <c r="J83" s="19">
        <v>769102.06056136522</v>
      </c>
      <c r="K83" s="20">
        <f t="shared" si="10"/>
        <v>2.4835365615922787E-2</v>
      </c>
      <c r="L83" s="21">
        <f t="shared" si="11"/>
        <v>292669</v>
      </c>
    </row>
    <row r="84" spans="1:12" x14ac:dyDescent="0.2">
      <c r="A84" s="16"/>
      <c r="C84" s="17"/>
      <c r="E84" s="18"/>
      <c r="F84" s="19"/>
      <c r="G84" s="20"/>
      <c r="H84" s="19"/>
      <c r="I84" s="19"/>
      <c r="J84" s="19"/>
      <c r="K84" s="20"/>
      <c r="L84" s="21"/>
    </row>
    <row r="85" spans="1:12" x14ac:dyDescent="0.2">
      <c r="A85" s="16"/>
      <c r="E85" s="36"/>
      <c r="F85" s="37"/>
      <c r="G85" s="20"/>
      <c r="H85" s="19"/>
      <c r="I85" s="19"/>
      <c r="J85" s="19"/>
      <c r="K85" s="20"/>
      <c r="L85" s="21"/>
    </row>
    <row r="86" spans="1:12" x14ac:dyDescent="0.2">
      <c r="A86" s="16"/>
      <c r="E86" s="18"/>
      <c r="F86" s="37">
        <f>SUM(F66:F83)</f>
        <v>40031101.18999999</v>
      </c>
      <c r="G86" s="38">
        <f>SUM(G66:G85)</f>
        <v>1.0000000000000002</v>
      </c>
      <c r="H86" s="46">
        <f>SUM(H66:H84)</f>
        <v>47945496</v>
      </c>
      <c r="I86" s="19"/>
      <c r="J86" s="37">
        <f>SUM(J66:J83)</f>
        <v>30968018.448186971</v>
      </c>
      <c r="K86" s="20">
        <f>SUM(K66:K84)</f>
        <v>1.0000000000000002</v>
      </c>
      <c r="L86" s="19">
        <f>SUM(L66:L84)</f>
        <v>11784382</v>
      </c>
    </row>
    <row r="87" spans="1:12" x14ac:dyDescent="0.2">
      <c r="A87" s="16"/>
      <c r="E87" s="18"/>
      <c r="F87" s="37"/>
      <c r="G87" s="37"/>
      <c r="H87" s="37"/>
      <c r="I87" s="37"/>
      <c r="J87" s="37"/>
    </row>
    <row r="88" spans="1:12" x14ac:dyDescent="0.2">
      <c r="A88" s="16"/>
      <c r="E88" s="18"/>
      <c r="F88" s="37"/>
      <c r="G88" s="42" t="s">
        <v>137</v>
      </c>
      <c r="H88" s="44">
        <f>H1*'[4]UPL Gap Summary sfy17'!D19</f>
        <v>47945494.502359599</v>
      </c>
      <c r="I88" s="37"/>
      <c r="J88" s="4"/>
      <c r="K88" s="47" t="s">
        <v>138</v>
      </c>
      <c r="L88" s="45">
        <f>L1*'[4]UPL Gap Summary sfy17'!F19</f>
        <v>11784382.734386481</v>
      </c>
    </row>
    <row r="89" spans="1:12" x14ac:dyDescent="0.2">
      <c r="A89" s="16"/>
      <c r="E89" s="18"/>
      <c r="F89" s="37"/>
      <c r="G89" s="37"/>
      <c r="H89" s="37"/>
      <c r="I89" s="37"/>
      <c r="J89" s="37"/>
    </row>
    <row r="90" spans="1:12" x14ac:dyDescent="0.2">
      <c r="B90" s="1"/>
      <c r="C90" s="1"/>
      <c r="D90" s="1"/>
      <c r="E90" s="48"/>
    </row>
    <row r="91" spans="1:12" x14ac:dyDescent="0.2">
      <c r="B91" s="1"/>
      <c r="C91" s="1"/>
      <c r="D91" s="1"/>
      <c r="E91" s="48"/>
    </row>
    <row r="92" spans="1:12" x14ac:dyDescent="0.2">
      <c r="B92" s="1"/>
      <c r="C92" s="1"/>
      <c r="D92" s="1"/>
      <c r="E92" s="48"/>
    </row>
    <row r="93" spans="1:12" x14ac:dyDescent="0.2">
      <c r="B93" s="1"/>
      <c r="C93" s="1"/>
      <c r="D93" s="1"/>
      <c r="E93" s="48"/>
    </row>
    <row r="94" spans="1:12" x14ac:dyDescent="0.2">
      <c r="B94" s="1"/>
      <c r="C94" s="1"/>
      <c r="D94" s="1"/>
      <c r="E94" s="48"/>
    </row>
    <row r="95" spans="1:12" x14ac:dyDescent="0.2">
      <c r="B95" s="1"/>
      <c r="C95" s="1"/>
      <c r="D95" s="1"/>
      <c r="E95" s="48"/>
    </row>
    <row r="96" spans="1:12" x14ac:dyDescent="0.2">
      <c r="B96" s="1"/>
      <c r="C96" s="1"/>
      <c r="D96" s="1"/>
      <c r="E96" s="48"/>
    </row>
    <row r="97" spans="1:12" x14ac:dyDescent="0.2">
      <c r="B97" s="1"/>
      <c r="C97" s="1"/>
      <c r="D97" s="1"/>
      <c r="E97" s="48"/>
    </row>
    <row r="98" spans="1:12" x14ac:dyDescent="0.2">
      <c r="E98" s="48"/>
    </row>
    <row r="99" spans="1:12" x14ac:dyDescent="0.2">
      <c r="E99" s="4"/>
    </row>
    <row r="109" spans="1:12" s="5" customFormat="1" x14ac:dyDescent="0.2">
      <c r="A109" s="1"/>
      <c r="B109" s="2"/>
      <c r="C109" s="2"/>
      <c r="D109" s="2"/>
      <c r="F109" s="1"/>
      <c r="G109" s="1"/>
      <c r="H109" s="1"/>
      <c r="I109" s="1"/>
      <c r="J109" s="1"/>
      <c r="K109" s="1"/>
      <c r="L109" s="1"/>
    </row>
    <row r="110" spans="1:12" s="5" customFormat="1" x14ac:dyDescent="0.2">
      <c r="A110" s="1"/>
      <c r="B110" s="2"/>
      <c r="C110" s="2"/>
      <c r="D110" s="2"/>
      <c r="F110" s="1"/>
      <c r="G110" s="1"/>
      <c r="H110" s="1"/>
      <c r="I110" s="1"/>
      <c r="J110" s="1"/>
      <c r="K110" s="1"/>
      <c r="L110" s="1"/>
    </row>
    <row r="111" spans="1:12" s="5" customFormat="1" x14ac:dyDescent="0.2">
      <c r="A111" s="1"/>
      <c r="B111" s="2"/>
      <c r="C111" s="2"/>
      <c r="D111" s="2"/>
      <c r="F111" s="1"/>
      <c r="G111" s="1"/>
      <c r="H111" s="1"/>
      <c r="I111" s="1"/>
      <c r="J111" s="1"/>
      <c r="K111" s="1"/>
      <c r="L111" s="1"/>
    </row>
    <row r="112" spans="1:12" s="5" customFormat="1" x14ac:dyDescent="0.2">
      <c r="A112" s="1"/>
      <c r="B112" s="2"/>
      <c r="C112" s="2"/>
      <c r="D112" s="2"/>
      <c r="F112" s="1"/>
      <c r="G112" s="1"/>
      <c r="H112" s="1"/>
      <c r="I112" s="1"/>
      <c r="J112" s="1"/>
      <c r="K112" s="1"/>
      <c r="L112" s="1"/>
    </row>
    <row r="113" spans="1:12" s="5" customFormat="1" x14ac:dyDescent="0.2">
      <c r="A113" s="1"/>
      <c r="B113" s="2"/>
      <c r="C113" s="2"/>
      <c r="D113" s="2"/>
      <c r="F113" s="1"/>
      <c r="G113" s="1"/>
      <c r="H113" s="1"/>
      <c r="I113" s="1"/>
      <c r="J113" s="1"/>
      <c r="K113" s="1"/>
      <c r="L113" s="1"/>
    </row>
    <row r="114" spans="1:12" s="5" customFormat="1" x14ac:dyDescent="0.2">
      <c r="A114" s="1"/>
      <c r="B114" s="2"/>
      <c r="C114" s="2"/>
      <c r="D114" s="2"/>
      <c r="F114" s="1"/>
      <c r="G114" s="1"/>
      <c r="H114" s="1"/>
      <c r="I114" s="1"/>
      <c r="J114" s="1"/>
      <c r="K114" s="1"/>
      <c r="L114" s="1"/>
    </row>
    <row r="115" spans="1:12" s="5" customFormat="1" x14ac:dyDescent="0.2">
      <c r="A115" s="1"/>
      <c r="B115" s="2"/>
      <c r="C115" s="2"/>
      <c r="D115" s="2"/>
      <c r="F115" s="1"/>
      <c r="G115" s="1"/>
      <c r="H115" s="1"/>
      <c r="I115" s="1"/>
      <c r="J115" s="1"/>
      <c r="K115" s="1"/>
      <c r="L115" s="1"/>
    </row>
    <row r="116" spans="1:12" s="5" customFormat="1" x14ac:dyDescent="0.2">
      <c r="A116" s="1"/>
      <c r="B116" s="2"/>
      <c r="C116" s="2"/>
      <c r="D116" s="2"/>
      <c r="F116" s="1"/>
      <c r="G116" s="1"/>
      <c r="H116" s="1"/>
      <c r="I116" s="1"/>
      <c r="J116" s="1"/>
      <c r="K116" s="1"/>
      <c r="L116" s="1"/>
    </row>
    <row r="117" spans="1:12" s="5" customFormat="1" x14ac:dyDescent="0.2">
      <c r="A117" s="1"/>
      <c r="B117" s="2"/>
      <c r="C117" s="2"/>
      <c r="D117" s="2"/>
      <c r="F117" s="1"/>
      <c r="G117" s="1"/>
      <c r="H117" s="1"/>
      <c r="I117" s="1"/>
      <c r="J117" s="1"/>
      <c r="K117" s="1"/>
      <c r="L117" s="1"/>
    </row>
    <row r="118" spans="1:12" s="5" customFormat="1" x14ac:dyDescent="0.2">
      <c r="A118" s="1"/>
      <c r="B118" s="2"/>
      <c r="C118" s="2"/>
      <c r="D118" s="2"/>
      <c r="F118" s="1"/>
      <c r="G118" s="1"/>
      <c r="H118" s="1"/>
      <c r="I118" s="1"/>
      <c r="J118" s="1"/>
      <c r="K118" s="1"/>
      <c r="L118" s="1"/>
    </row>
    <row r="119" spans="1:12" s="5" customFormat="1" x14ac:dyDescent="0.2">
      <c r="A119" s="1"/>
      <c r="B119" s="2"/>
      <c r="C119" s="2"/>
      <c r="D119" s="2"/>
      <c r="F119" s="1"/>
      <c r="G119" s="1"/>
      <c r="H119" s="1"/>
      <c r="I119" s="1"/>
      <c r="J119" s="1"/>
      <c r="K119" s="1"/>
      <c r="L119" s="1"/>
    </row>
    <row r="120" spans="1:12" s="5" customFormat="1" x14ac:dyDescent="0.2">
      <c r="A120" s="1"/>
      <c r="B120" s="2"/>
      <c r="C120" s="2"/>
      <c r="D120" s="2"/>
      <c r="F120" s="1"/>
      <c r="G120" s="1"/>
      <c r="H120" s="1"/>
      <c r="I120" s="1"/>
      <c r="J120" s="1"/>
      <c r="K120" s="1"/>
      <c r="L120" s="1"/>
    </row>
    <row r="121" spans="1:12" s="5" customFormat="1" x14ac:dyDescent="0.2">
      <c r="A121" s="1"/>
      <c r="B121" s="2"/>
      <c r="C121" s="2"/>
      <c r="D121" s="2"/>
      <c r="F121" s="1"/>
      <c r="G121" s="1"/>
      <c r="H121" s="1"/>
      <c r="I121" s="1"/>
      <c r="J121" s="1"/>
      <c r="K121" s="1"/>
      <c r="L121" s="1"/>
    </row>
    <row r="122" spans="1:12" s="5" customFormat="1" x14ac:dyDescent="0.2">
      <c r="A122" s="1"/>
      <c r="B122" s="2"/>
      <c r="C122" s="2"/>
      <c r="D122" s="2"/>
      <c r="F122" s="1"/>
      <c r="G122" s="1"/>
      <c r="H122" s="1"/>
      <c r="I122" s="1"/>
      <c r="J122" s="1"/>
      <c r="K122" s="1"/>
      <c r="L122" s="1"/>
    </row>
    <row r="123" spans="1:12" s="5" customFormat="1" x14ac:dyDescent="0.2">
      <c r="A123" s="1"/>
      <c r="B123" s="2"/>
      <c r="C123" s="2"/>
      <c r="D123" s="2"/>
      <c r="F123" s="1"/>
      <c r="G123" s="1"/>
      <c r="H123" s="1"/>
      <c r="I123" s="1"/>
      <c r="J123" s="1"/>
      <c r="K123" s="1"/>
      <c r="L123" s="1"/>
    </row>
    <row r="124" spans="1:12" s="5" customFormat="1" x14ac:dyDescent="0.2">
      <c r="A124" s="1"/>
      <c r="B124" s="2"/>
      <c r="C124" s="2"/>
      <c r="D124" s="2"/>
      <c r="F124" s="1"/>
      <c r="G124" s="1"/>
      <c r="H124" s="1"/>
      <c r="I124" s="1"/>
      <c r="J124" s="1"/>
      <c r="K124" s="1"/>
      <c r="L124" s="1"/>
    </row>
    <row r="125" spans="1:12" s="5" customFormat="1" x14ac:dyDescent="0.2">
      <c r="A125" s="1"/>
      <c r="B125" s="2"/>
      <c r="C125" s="2"/>
      <c r="D125" s="2"/>
      <c r="F125" s="1"/>
      <c r="G125" s="1"/>
      <c r="H125" s="1"/>
      <c r="I125" s="1"/>
      <c r="J125" s="1"/>
      <c r="K125" s="1"/>
      <c r="L125" s="1"/>
    </row>
    <row r="126" spans="1:12" s="5" customFormat="1" x14ac:dyDescent="0.2">
      <c r="A126" s="1"/>
      <c r="B126" s="2"/>
      <c r="C126" s="2"/>
      <c r="D126" s="2"/>
      <c r="F126" s="1"/>
      <c r="G126" s="1"/>
      <c r="H126" s="1"/>
      <c r="I126" s="1"/>
      <c r="J126" s="1"/>
      <c r="K126" s="1"/>
      <c r="L126" s="1"/>
    </row>
    <row r="127" spans="1:12" s="5" customFormat="1" x14ac:dyDescent="0.2">
      <c r="A127" s="1"/>
      <c r="B127" s="2"/>
      <c r="C127" s="2"/>
      <c r="D127" s="2"/>
      <c r="F127" s="1"/>
      <c r="G127" s="1"/>
      <c r="H127" s="1"/>
      <c r="I127" s="1"/>
      <c r="J127" s="1"/>
      <c r="K127" s="1"/>
      <c r="L127" s="1"/>
    </row>
    <row r="128" spans="1:12" s="5" customFormat="1" x14ac:dyDescent="0.2">
      <c r="A128" s="1"/>
      <c r="B128" s="2"/>
      <c r="C128" s="2"/>
      <c r="D128" s="2"/>
      <c r="F128" s="1"/>
      <c r="G128" s="1"/>
      <c r="H128" s="1"/>
      <c r="I128" s="1"/>
      <c r="J128" s="1"/>
      <c r="K128" s="1"/>
      <c r="L128" s="1"/>
    </row>
    <row r="129" spans="1:12" s="5" customFormat="1" x14ac:dyDescent="0.2">
      <c r="A129" s="1"/>
      <c r="B129" s="2"/>
      <c r="C129" s="2"/>
      <c r="D129" s="2"/>
      <c r="F129" s="1"/>
      <c r="G129" s="1"/>
      <c r="H129" s="1"/>
      <c r="I129" s="1"/>
      <c r="J129" s="1"/>
      <c r="K129" s="1"/>
      <c r="L129" s="1"/>
    </row>
    <row r="130" spans="1:12" s="5" customFormat="1" x14ac:dyDescent="0.2">
      <c r="A130" s="1"/>
      <c r="B130" s="2"/>
      <c r="C130" s="2"/>
      <c r="D130" s="2"/>
      <c r="F130" s="1"/>
      <c r="G130" s="1"/>
      <c r="H130" s="1"/>
      <c r="I130" s="1"/>
      <c r="J130" s="1"/>
      <c r="K130" s="1"/>
      <c r="L130" s="1"/>
    </row>
    <row r="131" spans="1:12" s="5" customFormat="1" x14ac:dyDescent="0.2">
      <c r="A131" s="1"/>
      <c r="B131" s="2"/>
      <c r="C131" s="2"/>
      <c r="D131" s="2"/>
      <c r="F131" s="1"/>
      <c r="G131" s="1"/>
      <c r="H131" s="1"/>
      <c r="I131" s="1"/>
      <c r="J131" s="1"/>
      <c r="K131" s="1"/>
      <c r="L131" s="1"/>
    </row>
    <row r="132" spans="1:12" s="5" customFormat="1" x14ac:dyDescent="0.2">
      <c r="A132" s="1"/>
      <c r="B132" s="2"/>
      <c r="C132" s="2"/>
      <c r="D132" s="2"/>
      <c r="F132" s="1"/>
      <c r="G132" s="1"/>
      <c r="H132" s="1"/>
      <c r="I132" s="1"/>
      <c r="J132" s="1"/>
      <c r="K132" s="1"/>
      <c r="L132" s="1"/>
    </row>
    <row r="133" spans="1:12" s="5" customFormat="1" x14ac:dyDescent="0.2">
      <c r="A133" s="1"/>
      <c r="B133" s="2"/>
      <c r="C133" s="2"/>
      <c r="D133" s="2"/>
      <c r="F133" s="1"/>
      <c r="G133" s="1"/>
      <c r="H133" s="1"/>
      <c r="I133" s="1"/>
      <c r="J133" s="1"/>
      <c r="K133" s="1"/>
      <c r="L133" s="1"/>
    </row>
    <row r="134" spans="1:12" s="5" customFormat="1" x14ac:dyDescent="0.2">
      <c r="A134" s="1"/>
      <c r="B134" s="2"/>
      <c r="C134" s="2"/>
      <c r="D134" s="2"/>
      <c r="F134" s="1"/>
      <c r="G134" s="1"/>
      <c r="H134" s="1"/>
      <c r="I134" s="1"/>
      <c r="J134" s="1"/>
      <c r="K134" s="1"/>
      <c r="L134" s="1"/>
    </row>
    <row r="135" spans="1:12" s="5" customFormat="1" x14ac:dyDescent="0.2">
      <c r="A135" s="1"/>
      <c r="B135" s="2"/>
      <c r="C135" s="2"/>
      <c r="D135" s="2"/>
      <c r="F135" s="1"/>
      <c r="G135" s="1"/>
      <c r="H135" s="1"/>
      <c r="I135" s="1"/>
      <c r="J135" s="1"/>
      <c r="K135" s="1"/>
      <c r="L135" s="1"/>
    </row>
    <row r="136" spans="1:12" s="5" customFormat="1" x14ac:dyDescent="0.2">
      <c r="A136" s="1"/>
      <c r="B136" s="2"/>
      <c r="C136" s="2"/>
      <c r="D136" s="2"/>
      <c r="F136" s="1"/>
      <c r="G136" s="1"/>
      <c r="H136" s="1"/>
      <c r="I136" s="1"/>
      <c r="J136" s="1"/>
      <c r="K136" s="1"/>
      <c r="L136" s="1"/>
    </row>
    <row r="137" spans="1:12" s="5" customFormat="1" x14ac:dyDescent="0.2">
      <c r="A137" s="1"/>
      <c r="B137" s="2"/>
      <c r="C137" s="2"/>
      <c r="D137" s="2"/>
      <c r="F137" s="1"/>
      <c r="G137" s="1"/>
      <c r="H137" s="1"/>
      <c r="I137" s="1"/>
      <c r="J137" s="1"/>
      <c r="K137" s="1"/>
      <c r="L137" s="1"/>
    </row>
    <row r="138" spans="1:12" s="5" customFormat="1" x14ac:dyDescent="0.2">
      <c r="A138" s="1"/>
      <c r="B138" s="2"/>
      <c r="C138" s="2"/>
      <c r="D138" s="2"/>
      <c r="F138" s="1"/>
      <c r="G138" s="1"/>
      <c r="H138" s="1"/>
      <c r="I138" s="1"/>
      <c r="J138" s="1"/>
      <c r="K138" s="1"/>
      <c r="L138" s="1"/>
    </row>
    <row r="139" spans="1:12" s="5" customFormat="1" x14ac:dyDescent="0.2">
      <c r="A139" s="1"/>
      <c r="B139" s="2"/>
      <c r="C139" s="2"/>
      <c r="D139" s="2"/>
      <c r="F139" s="1"/>
      <c r="G139" s="1"/>
      <c r="H139" s="1"/>
      <c r="I139" s="1"/>
      <c r="J139" s="1"/>
      <c r="K139" s="1"/>
      <c r="L139" s="1"/>
    </row>
    <row r="140" spans="1:12" s="5" customFormat="1" x14ac:dyDescent="0.2">
      <c r="A140" s="1"/>
      <c r="B140" s="2"/>
      <c r="C140" s="2"/>
      <c r="D140" s="2"/>
      <c r="F140" s="1"/>
      <c r="G140" s="1"/>
      <c r="H140" s="1"/>
      <c r="I140" s="1"/>
      <c r="J140" s="1"/>
      <c r="K140" s="1"/>
      <c r="L140" s="1"/>
    </row>
    <row r="141" spans="1:12" s="5" customFormat="1" x14ac:dyDescent="0.2">
      <c r="A141" s="1"/>
      <c r="B141" s="2"/>
      <c r="C141" s="2"/>
      <c r="D141" s="2"/>
      <c r="F141" s="1"/>
      <c r="G141" s="1"/>
      <c r="H141" s="1"/>
      <c r="I141" s="1"/>
      <c r="J141" s="1"/>
      <c r="K141" s="1"/>
      <c r="L141" s="1"/>
    </row>
    <row r="142" spans="1:12" s="5" customFormat="1" x14ac:dyDescent="0.2">
      <c r="A142" s="1"/>
      <c r="B142" s="2"/>
      <c r="C142" s="2"/>
      <c r="D142" s="2"/>
      <c r="F142" s="1"/>
      <c r="G142" s="1"/>
      <c r="H142" s="1"/>
      <c r="I142" s="1"/>
      <c r="J142" s="1"/>
      <c r="K142" s="1"/>
      <c r="L142" s="1"/>
    </row>
    <row r="143" spans="1:12" s="5" customFormat="1" x14ac:dyDescent="0.2">
      <c r="A143" s="1"/>
      <c r="B143" s="2"/>
      <c r="C143" s="2"/>
      <c r="D143" s="2"/>
      <c r="F143" s="1"/>
      <c r="G143" s="1"/>
      <c r="H143" s="1"/>
      <c r="I143" s="1"/>
      <c r="J143" s="1"/>
      <c r="K143" s="1"/>
      <c r="L143" s="1"/>
    </row>
    <row r="144" spans="1:12" s="5" customFormat="1" x14ac:dyDescent="0.2">
      <c r="A144" s="1"/>
      <c r="B144" s="2"/>
      <c r="C144" s="2"/>
      <c r="D144" s="2"/>
      <c r="F144" s="1"/>
      <c r="G144" s="1"/>
      <c r="H144" s="1"/>
      <c r="I144" s="1"/>
      <c r="J144" s="1"/>
      <c r="K144" s="1"/>
      <c r="L144" s="1"/>
    </row>
    <row r="145" spans="1:12" s="5" customFormat="1" x14ac:dyDescent="0.2">
      <c r="A145" s="1"/>
      <c r="B145" s="2"/>
      <c r="C145" s="2"/>
      <c r="D145" s="2"/>
      <c r="F145" s="1"/>
      <c r="G145" s="1"/>
      <c r="H145" s="1"/>
      <c r="I145" s="1"/>
      <c r="J145" s="1"/>
      <c r="K145" s="1"/>
      <c r="L145" s="1"/>
    </row>
    <row r="146" spans="1:12" s="5" customFormat="1" x14ac:dyDescent="0.2">
      <c r="A146" s="1"/>
      <c r="B146" s="2"/>
      <c r="C146" s="2"/>
      <c r="D146" s="2"/>
      <c r="F146" s="1"/>
      <c r="G146" s="1"/>
      <c r="H146" s="1"/>
      <c r="I146" s="1"/>
      <c r="J146" s="1"/>
      <c r="K146" s="1"/>
      <c r="L146" s="1"/>
    </row>
    <row r="147" spans="1:12" s="5" customFormat="1" x14ac:dyDescent="0.2">
      <c r="A147" s="1"/>
      <c r="B147" s="2"/>
      <c r="C147" s="2"/>
      <c r="D147" s="2"/>
      <c r="F147" s="1"/>
      <c r="G147" s="1"/>
      <c r="H147" s="1"/>
      <c r="I147" s="1"/>
      <c r="J147" s="1"/>
      <c r="K147" s="1"/>
      <c r="L147" s="1"/>
    </row>
    <row r="148" spans="1:12" s="5" customFormat="1" x14ac:dyDescent="0.2">
      <c r="A148" s="1"/>
      <c r="B148" s="2"/>
      <c r="C148" s="2"/>
      <c r="D148" s="2"/>
      <c r="F148" s="1"/>
      <c r="G148" s="1"/>
      <c r="H148" s="1"/>
      <c r="I148" s="1"/>
      <c r="J148" s="1"/>
      <c r="K148" s="1"/>
      <c r="L148" s="1"/>
    </row>
    <row r="149" spans="1:12" s="5" customFormat="1" x14ac:dyDescent="0.2">
      <c r="A149" s="1"/>
      <c r="B149" s="2"/>
      <c r="C149" s="2"/>
      <c r="D149" s="2"/>
      <c r="F149" s="1"/>
      <c r="G149" s="1"/>
      <c r="H149" s="1"/>
      <c r="I149" s="1"/>
      <c r="J149" s="1"/>
      <c r="K149" s="1"/>
      <c r="L149" s="1"/>
    </row>
    <row r="150" spans="1:12" s="5" customFormat="1" x14ac:dyDescent="0.2">
      <c r="A150" s="1"/>
      <c r="B150" s="2"/>
      <c r="C150" s="2"/>
      <c r="D150" s="2"/>
      <c r="F150" s="1"/>
      <c r="G150" s="1"/>
      <c r="H150" s="1"/>
      <c r="I150" s="1"/>
      <c r="J150" s="1"/>
      <c r="K150" s="1"/>
      <c r="L150" s="1"/>
    </row>
    <row r="151" spans="1:12" s="5" customFormat="1" x14ac:dyDescent="0.2">
      <c r="A151" s="1"/>
      <c r="B151" s="2"/>
      <c r="C151" s="2"/>
      <c r="D151" s="2"/>
      <c r="F151" s="1"/>
      <c r="G151" s="1"/>
      <c r="H151" s="1"/>
      <c r="I151" s="1"/>
      <c r="J151" s="1"/>
      <c r="K151" s="1"/>
      <c r="L151" s="1"/>
    </row>
    <row r="152" spans="1:12" s="5" customFormat="1" x14ac:dyDescent="0.2">
      <c r="A152" s="1"/>
      <c r="B152" s="2"/>
      <c r="C152" s="2"/>
      <c r="D152" s="2"/>
      <c r="F152" s="1"/>
      <c r="G152" s="1"/>
      <c r="H152" s="1"/>
      <c r="I152" s="1"/>
      <c r="J152" s="1"/>
      <c r="K152" s="1"/>
      <c r="L152" s="1"/>
    </row>
    <row r="153" spans="1:12" s="5" customFormat="1" x14ac:dyDescent="0.2">
      <c r="A153" s="1"/>
      <c r="B153" s="2"/>
      <c r="C153" s="2"/>
      <c r="D153" s="2"/>
      <c r="F153" s="1"/>
      <c r="G153" s="1"/>
      <c r="H153" s="1"/>
      <c r="I153" s="1"/>
      <c r="J153" s="1"/>
      <c r="K153" s="1"/>
      <c r="L153" s="1"/>
    </row>
    <row r="154" spans="1:12" s="5" customFormat="1" x14ac:dyDescent="0.2">
      <c r="A154" s="1"/>
      <c r="B154" s="2"/>
      <c r="C154" s="2"/>
      <c r="D154" s="2"/>
      <c r="F154" s="1"/>
      <c r="G154" s="1"/>
      <c r="H154" s="1"/>
      <c r="I154" s="1"/>
      <c r="J154" s="1"/>
      <c r="K154" s="1"/>
      <c r="L154" s="1"/>
    </row>
    <row r="155" spans="1:12" s="5" customFormat="1" x14ac:dyDescent="0.2">
      <c r="A155" s="1"/>
      <c r="B155" s="2"/>
      <c r="C155" s="2"/>
      <c r="D155" s="2"/>
      <c r="F155" s="1"/>
      <c r="G155" s="1"/>
      <c r="H155" s="1"/>
      <c r="I155" s="1"/>
      <c r="J155" s="1"/>
      <c r="K155" s="1"/>
      <c r="L155" s="1"/>
    </row>
    <row r="156" spans="1:12" s="5" customFormat="1" x14ac:dyDescent="0.2">
      <c r="A156" s="1"/>
      <c r="B156" s="2"/>
      <c r="C156" s="2"/>
      <c r="D156" s="2"/>
      <c r="F156" s="1"/>
      <c r="G156" s="1"/>
      <c r="H156" s="1"/>
      <c r="I156" s="1"/>
      <c r="J156" s="1"/>
      <c r="K156" s="1"/>
      <c r="L156" s="1"/>
    </row>
    <row r="157" spans="1:12" s="5" customFormat="1" x14ac:dyDescent="0.2">
      <c r="A157" s="1"/>
      <c r="B157" s="2"/>
      <c r="C157" s="2"/>
      <c r="D157" s="2"/>
      <c r="F157" s="1"/>
      <c r="G157" s="1"/>
      <c r="H157" s="1"/>
      <c r="I157" s="1"/>
      <c r="J157" s="1"/>
      <c r="K157" s="1"/>
      <c r="L157" s="1"/>
    </row>
    <row r="158" spans="1:12" s="5" customFormat="1" x14ac:dyDescent="0.2">
      <c r="A158" s="1"/>
      <c r="B158" s="2"/>
      <c r="C158" s="2"/>
      <c r="D158" s="2"/>
      <c r="F158" s="1"/>
      <c r="G158" s="1"/>
      <c r="H158" s="1"/>
      <c r="I158" s="1"/>
      <c r="J158" s="1"/>
      <c r="K158" s="1"/>
      <c r="L158" s="1"/>
    </row>
    <row r="159" spans="1:12" s="5" customFormat="1" x14ac:dyDescent="0.2">
      <c r="A159" s="1"/>
      <c r="B159" s="2"/>
      <c r="C159" s="2"/>
      <c r="D159" s="2"/>
      <c r="F159" s="1"/>
      <c r="G159" s="1"/>
      <c r="H159" s="1"/>
      <c r="I159" s="1"/>
      <c r="J159" s="1"/>
      <c r="K159" s="1"/>
      <c r="L159" s="1"/>
    </row>
    <row r="160" spans="1:12" s="5" customFormat="1" x14ac:dyDescent="0.2">
      <c r="A160" s="1"/>
      <c r="B160" s="2"/>
      <c r="C160" s="2"/>
      <c r="D160" s="2"/>
      <c r="F160" s="1"/>
      <c r="G160" s="1"/>
      <c r="H160" s="1"/>
      <c r="I160" s="1"/>
      <c r="J160" s="1"/>
      <c r="K160" s="1"/>
      <c r="L160" s="1"/>
    </row>
    <row r="161" spans="1:12" s="5" customFormat="1" x14ac:dyDescent="0.2">
      <c r="A161" s="1"/>
      <c r="B161" s="2"/>
      <c r="C161" s="2"/>
      <c r="D161" s="2"/>
      <c r="F161" s="1"/>
      <c r="G161" s="1"/>
      <c r="H161" s="1"/>
      <c r="I161" s="1"/>
      <c r="J161" s="1"/>
      <c r="K161" s="1"/>
      <c r="L161" s="1"/>
    </row>
    <row r="162" spans="1:12" s="5" customFormat="1" x14ac:dyDescent="0.2">
      <c r="A162" s="1"/>
      <c r="B162" s="2"/>
      <c r="C162" s="2"/>
      <c r="D162" s="2"/>
      <c r="F162" s="1"/>
      <c r="G162" s="1"/>
      <c r="H162" s="1"/>
      <c r="I162" s="1"/>
      <c r="J162" s="1"/>
      <c r="K162" s="1"/>
      <c r="L162" s="1"/>
    </row>
    <row r="163" spans="1:12" s="5" customFormat="1" x14ac:dyDescent="0.2">
      <c r="A163" s="1"/>
      <c r="B163" s="2"/>
      <c r="C163" s="2"/>
      <c r="D163" s="2"/>
      <c r="F163" s="1"/>
      <c r="G163" s="1"/>
      <c r="H163" s="1"/>
      <c r="I163" s="1"/>
      <c r="J163" s="1"/>
      <c r="K163" s="1"/>
      <c r="L163" s="1"/>
    </row>
    <row r="164" spans="1:12" s="5" customFormat="1" x14ac:dyDescent="0.2">
      <c r="A164" s="1"/>
      <c r="B164" s="2"/>
      <c r="C164" s="2"/>
      <c r="D164" s="2"/>
      <c r="F164" s="1"/>
      <c r="G164" s="1"/>
      <c r="H164" s="1"/>
      <c r="I164" s="1"/>
      <c r="J164" s="1"/>
      <c r="K164" s="1"/>
      <c r="L164" s="1"/>
    </row>
    <row r="165" spans="1:12" s="5" customFormat="1" x14ac:dyDescent="0.2">
      <c r="A165" s="1"/>
      <c r="B165" s="2"/>
      <c r="C165" s="2"/>
      <c r="D165" s="2"/>
      <c r="F165" s="1"/>
      <c r="G165" s="1"/>
      <c r="H165" s="1"/>
      <c r="I165" s="1"/>
      <c r="J165" s="1"/>
      <c r="K165" s="1"/>
      <c r="L165" s="1"/>
    </row>
    <row r="166" spans="1:12" s="5" customFormat="1" x14ac:dyDescent="0.2">
      <c r="A166" s="1"/>
      <c r="B166" s="2"/>
      <c r="C166" s="2"/>
      <c r="D166" s="2"/>
      <c r="F166" s="1"/>
      <c r="G166" s="1"/>
      <c r="H166" s="1"/>
      <c r="I166" s="1"/>
      <c r="J166" s="1"/>
      <c r="K166" s="1"/>
      <c r="L166" s="1"/>
    </row>
    <row r="167" spans="1:12" s="5" customFormat="1" x14ac:dyDescent="0.2">
      <c r="A167" s="1"/>
      <c r="B167" s="2"/>
      <c r="C167" s="2"/>
      <c r="D167" s="2"/>
      <c r="F167" s="1"/>
      <c r="G167" s="1"/>
      <c r="H167" s="1"/>
      <c r="I167" s="1"/>
      <c r="J167" s="1"/>
      <c r="K167" s="1"/>
      <c r="L167" s="1"/>
    </row>
    <row r="168" spans="1:12" s="5" customFormat="1" x14ac:dyDescent="0.2">
      <c r="A168" s="1"/>
      <c r="B168" s="2"/>
      <c r="C168" s="2"/>
      <c r="D168" s="2"/>
      <c r="F168" s="1"/>
      <c r="G168" s="1"/>
      <c r="H168" s="1"/>
      <c r="I168" s="1"/>
      <c r="J168" s="1"/>
      <c r="K168" s="1"/>
      <c r="L168" s="1"/>
    </row>
    <row r="169" spans="1:12" s="5" customFormat="1" x14ac:dyDescent="0.2">
      <c r="A169" s="1"/>
      <c r="B169" s="2"/>
      <c r="C169" s="2"/>
      <c r="D169" s="2"/>
      <c r="F169" s="1"/>
      <c r="G169" s="1"/>
      <c r="H169" s="1"/>
      <c r="I169" s="1"/>
      <c r="J169" s="1"/>
      <c r="K169" s="1"/>
      <c r="L169" s="1"/>
    </row>
    <row r="170" spans="1:12" s="5" customFormat="1" x14ac:dyDescent="0.2">
      <c r="A170" s="1"/>
      <c r="B170" s="2"/>
      <c r="C170" s="2"/>
      <c r="D170" s="2"/>
      <c r="F170" s="1"/>
      <c r="G170" s="1"/>
      <c r="H170" s="1"/>
      <c r="I170" s="1"/>
      <c r="J170" s="1"/>
      <c r="K170" s="1"/>
      <c r="L170" s="1"/>
    </row>
    <row r="171" spans="1:12" s="5" customFormat="1" x14ac:dyDescent="0.2">
      <c r="A171" s="1"/>
      <c r="B171" s="2"/>
      <c r="C171" s="2"/>
      <c r="D171" s="2"/>
      <c r="F171" s="1"/>
      <c r="G171" s="1"/>
      <c r="H171" s="1"/>
      <c r="I171" s="1"/>
      <c r="J171" s="1"/>
      <c r="K171" s="1"/>
      <c r="L171" s="1"/>
    </row>
    <row r="172" spans="1:12" s="5" customFormat="1" x14ac:dyDescent="0.2">
      <c r="A172" s="1"/>
      <c r="B172" s="2"/>
      <c r="C172" s="2"/>
      <c r="D172" s="2"/>
      <c r="F172" s="1"/>
      <c r="G172" s="1"/>
      <c r="H172" s="1"/>
      <c r="I172" s="1"/>
      <c r="J172" s="1"/>
      <c r="K172" s="1"/>
      <c r="L172" s="1"/>
    </row>
    <row r="173" spans="1:12" s="5" customFormat="1" x14ac:dyDescent="0.2">
      <c r="A173" s="1"/>
      <c r="B173" s="2"/>
      <c r="C173" s="2"/>
      <c r="D173" s="2"/>
      <c r="F173" s="1"/>
      <c r="G173" s="1"/>
      <c r="H173" s="1"/>
      <c r="I173" s="1"/>
      <c r="J173" s="1"/>
      <c r="K173" s="1"/>
      <c r="L173" s="1"/>
    </row>
    <row r="174" spans="1:12" s="5" customFormat="1" x14ac:dyDescent="0.2">
      <c r="A174" s="1"/>
      <c r="B174" s="2"/>
      <c r="C174" s="2"/>
      <c r="D174" s="2"/>
      <c r="F174" s="1"/>
      <c r="G174" s="1"/>
      <c r="H174" s="1"/>
      <c r="I174" s="1"/>
      <c r="J174" s="1"/>
      <c r="K174" s="1"/>
      <c r="L174" s="1"/>
    </row>
    <row r="175" spans="1:12" s="5" customFormat="1" x14ac:dyDescent="0.2">
      <c r="A175" s="1"/>
      <c r="B175" s="2"/>
      <c r="C175" s="2"/>
      <c r="D175" s="2"/>
      <c r="F175" s="1"/>
      <c r="G175" s="1"/>
      <c r="H175" s="1"/>
      <c r="I175" s="1"/>
      <c r="J175" s="1"/>
      <c r="K175" s="1"/>
      <c r="L175" s="1"/>
    </row>
    <row r="176" spans="1:12" s="5" customFormat="1" x14ac:dyDescent="0.2">
      <c r="A176" s="1"/>
      <c r="B176" s="2"/>
      <c r="C176" s="2"/>
      <c r="D176" s="2"/>
      <c r="F176" s="1"/>
      <c r="G176" s="1"/>
      <c r="H176" s="1"/>
      <c r="I176" s="1"/>
      <c r="J176" s="1"/>
      <c r="K176" s="1"/>
      <c r="L176" s="1"/>
    </row>
    <row r="177" spans="1:12" s="5" customFormat="1" x14ac:dyDescent="0.2">
      <c r="A177" s="1"/>
      <c r="B177" s="2"/>
      <c r="C177" s="2"/>
      <c r="D177" s="2"/>
      <c r="F177" s="1"/>
      <c r="G177" s="1"/>
      <c r="H177" s="1"/>
      <c r="I177" s="1"/>
      <c r="J177" s="1"/>
      <c r="K177" s="1"/>
      <c r="L177" s="1"/>
    </row>
    <row r="178" spans="1:12" s="5" customFormat="1" x14ac:dyDescent="0.2">
      <c r="A178" s="1"/>
      <c r="B178" s="2"/>
      <c r="C178" s="2"/>
      <c r="D178" s="2"/>
      <c r="F178" s="1"/>
      <c r="G178" s="1"/>
      <c r="H178" s="1"/>
      <c r="I178" s="1"/>
      <c r="J178" s="1"/>
      <c r="K178" s="1"/>
      <c r="L178" s="1"/>
    </row>
    <row r="179" spans="1:12" s="5" customFormat="1" x14ac:dyDescent="0.2">
      <c r="A179" s="1"/>
      <c r="B179" s="2"/>
      <c r="C179" s="2"/>
      <c r="D179" s="2"/>
      <c r="F179" s="1"/>
      <c r="G179" s="1"/>
      <c r="H179" s="1"/>
      <c r="I179" s="1"/>
      <c r="J179" s="1"/>
      <c r="K179" s="1"/>
      <c r="L179" s="1"/>
    </row>
    <row r="180" spans="1:12" s="5" customFormat="1" x14ac:dyDescent="0.2">
      <c r="A180" s="1"/>
      <c r="B180" s="2"/>
      <c r="C180" s="2"/>
      <c r="D180" s="2"/>
      <c r="F180" s="1"/>
      <c r="G180" s="1"/>
      <c r="H180" s="1"/>
      <c r="I180" s="1"/>
      <c r="J180" s="1"/>
      <c r="K180" s="1"/>
      <c r="L180" s="1"/>
    </row>
    <row r="181" spans="1:12" s="5" customFormat="1" x14ac:dyDescent="0.2">
      <c r="A181" s="1"/>
      <c r="B181" s="2"/>
      <c r="C181" s="2"/>
      <c r="D181" s="2"/>
      <c r="F181" s="1"/>
      <c r="G181" s="1"/>
      <c r="H181" s="1"/>
      <c r="I181" s="1"/>
      <c r="J181" s="1"/>
      <c r="K181" s="1"/>
      <c r="L181" s="1"/>
    </row>
    <row r="182" spans="1:12" s="5" customFormat="1" x14ac:dyDescent="0.2">
      <c r="A182" s="1"/>
      <c r="B182" s="2"/>
      <c r="C182" s="2"/>
      <c r="D182" s="2"/>
      <c r="F182" s="1"/>
      <c r="G182" s="1"/>
      <c r="H182" s="1"/>
      <c r="I182" s="1"/>
      <c r="J182" s="1"/>
      <c r="K182" s="1"/>
      <c r="L182" s="1"/>
    </row>
    <row r="183" spans="1:12" s="5" customFormat="1" x14ac:dyDescent="0.2">
      <c r="A183" s="1"/>
      <c r="B183" s="2"/>
      <c r="C183" s="2"/>
      <c r="D183" s="2"/>
      <c r="F183" s="1"/>
      <c r="G183" s="1"/>
      <c r="H183" s="1"/>
      <c r="I183" s="1"/>
      <c r="J183" s="1"/>
      <c r="K183" s="1"/>
      <c r="L183" s="1"/>
    </row>
    <row r="184" spans="1:12" s="5" customFormat="1" x14ac:dyDescent="0.2">
      <c r="A184" s="1"/>
      <c r="B184" s="2"/>
      <c r="C184" s="2"/>
      <c r="D184" s="2"/>
      <c r="F184" s="1"/>
      <c r="G184" s="1"/>
      <c r="H184" s="1"/>
      <c r="I184" s="1"/>
      <c r="J184" s="1"/>
      <c r="K184" s="1"/>
      <c r="L184" s="1"/>
    </row>
    <row r="185" spans="1:12" s="5" customFormat="1" x14ac:dyDescent="0.2">
      <c r="A185" s="1"/>
      <c r="B185" s="2"/>
      <c r="C185" s="2"/>
      <c r="D185" s="2"/>
      <c r="F185" s="1"/>
      <c r="G185" s="1"/>
      <c r="H185" s="1"/>
      <c r="I185" s="1"/>
      <c r="J185" s="1"/>
      <c r="K185" s="1"/>
      <c r="L185" s="1"/>
    </row>
    <row r="186" spans="1:12" s="5" customFormat="1" x14ac:dyDescent="0.2">
      <c r="A186" s="1"/>
      <c r="B186" s="2"/>
      <c r="C186" s="2"/>
      <c r="D186" s="2"/>
      <c r="F186" s="1"/>
      <c r="G186" s="1"/>
      <c r="H186" s="1"/>
      <c r="I186" s="1"/>
      <c r="J186" s="1"/>
      <c r="K186" s="1"/>
      <c r="L186" s="1"/>
    </row>
    <row r="187" spans="1:12" s="5" customFormat="1" x14ac:dyDescent="0.2">
      <c r="A187" s="1"/>
      <c r="B187" s="2"/>
      <c r="C187" s="2"/>
      <c r="D187" s="2"/>
      <c r="F187" s="1"/>
      <c r="G187" s="1"/>
      <c r="H187" s="1"/>
      <c r="I187" s="1"/>
      <c r="J187" s="1"/>
      <c r="K187" s="1"/>
      <c r="L187" s="1"/>
    </row>
    <row r="188" spans="1:12" s="5" customFormat="1" x14ac:dyDescent="0.2">
      <c r="A188" s="1"/>
      <c r="B188" s="2"/>
      <c r="C188" s="2"/>
      <c r="D188" s="2"/>
      <c r="F188" s="1"/>
      <c r="G188" s="1"/>
      <c r="H188" s="1"/>
      <c r="I188" s="1"/>
      <c r="J188" s="1"/>
      <c r="K188" s="1"/>
      <c r="L188" s="1"/>
    </row>
    <row r="189" spans="1:12" s="5" customFormat="1" x14ac:dyDescent="0.2">
      <c r="A189" s="1"/>
      <c r="B189" s="2"/>
      <c r="C189" s="2"/>
      <c r="D189" s="2"/>
      <c r="F189" s="1"/>
      <c r="G189" s="1"/>
      <c r="H189" s="1"/>
      <c r="I189" s="1"/>
      <c r="J189" s="1"/>
      <c r="K189" s="1"/>
      <c r="L189" s="1"/>
    </row>
    <row r="190" spans="1:12" s="5" customFormat="1" x14ac:dyDescent="0.2">
      <c r="A190" s="1"/>
      <c r="B190" s="2"/>
      <c r="C190" s="2"/>
      <c r="D190" s="2"/>
      <c r="F190" s="1"/>
      <c r="G190" s="1"/>
      <c r="H190" s="1"/>
      <c r="I190" s="1"/>
      <c r="J190" s="1"/>
      <c r="K190" s="1"/>
      <c r="L190" s="1"/>
    </row>
    <row r="191" spans="1:12" s="5" customFormat="1" x14ac:dyDescent="0.2">
      <c r="A191" s="1"/>
      <c r="B191" s="2"/>
      <c r="C191" s="2"/>
      <c r="D191" s="2"/>
      <c r="F191" s="1"/>
      <c r="G191" s="1"/>
      <c r="H191" s="1"/>
      <c r="I191" s="1"/>
      <c r="J191" s="1"/>
      <c r="K191" s="1"/>
      <c r="L191" s="1"/>
    </row>
    <row r="192" spans="1:12" s="5" customFormat="1" x14ac:dyDescent="0.2">
      <c r="A192" s="1"/>
      <c r="B192" s="2"/>
      <c r="C192" s="2"/>
      <c r="D192" s="2"/>
      <c r="F192" s="1"/>
      <c r="G192" s="1"/>
      <c r="H192" s="1"/>
      <c r="I192" s="1"/>
      <c r="J192" s="1"/>
      <c r="K192" s="1"/>
      <c r="L192" s="1"/>
    </row>
    <row r="193" spans="1:12" s="5" customFormat="1" x14ac:dyDescent="0.2">
      <c r="A193" s="1"/>
      <c r="B193" s="2"/>
      <c r="C193" s="2"/>
      <c r="D193" s="2"/>
      <c r="F193" s="1"/>
      <c r="G193" s="1"/>
      <c r="H193" s="1"/>
      <c r="I193" s="1"/>
      <c r="J193" s="1"/>
      <c r="K193" s="1"/>
      <c r="L193" s="1"/>
    </row>
    <row r="194" spans="1:12" s="5" customFormat="1" x14ac:dyDescent="0.2">
      <c r="A194" s="1"/>
      <c r="B194" s="2"/>
      <c r="C194" s="2"/>
      <c r="D194" s="2"/>
      <c r="F194" s="1"/>
      <c r="G194" s="1"/>
      <c r="H194" s="1"/>
      <c r="I194" s="1"/>
      <c r="J194" s="1"/>
      <c r="K194" s="1"/>
      <c r="L194" s="1"/>
    </row>
    <row r="195" spans="1:12" s="5" customFormat="1" x14ac:dyDescent="0.2">
      <c r="A195" s="1"/>
      <c r="B195" s="2"/>
      <c r="C195" s="2"/>
      <c r="D195" s="2"/>
      <c r="F195" s="1"/>
      <c r="G195" s="1"/>
      <c r="H195" s="1"/>
      <c r="I195" s="1"/>
      <c r="J195" s="1"/>
      <c r="K195" s="1"/>
      <c r="L195" s="1"/>
    </row>
    <row r="196" spans="1:12" s="5" customFormat="1" x14ac:dyDescent="0.2">
      <c r="A196" s="1"/>
      <c r="B196" s="2"/>
      <c r="C196" s="2"/>
      <c r="D196" s="2"/>
      <c r="F196" s="1"/>
      <c r="G196" s="1"/>
      <c r="H196" s="1"/>
      <c r="I196" s="1"/>
      <c r="J196" s="1"/>
      <c r="K196" s="1"/>
      <c r="L196" s="1"/>
    </row>
    <row r="197" spans="1:12" s="5" customFormat="1" x14ac:dyDescent="0.2">
      <c r="A197" s="1"/>
      <c r="B197" s="2"/>
      <c r="C197" s="2"/>
      <c r="D197" s="2"/>
      <c r="F197" s="1"/>
      <c r="G197" s="1"/>
      <c r="H197" s="1"/>
      <c r="I197" s="1"/>
      <c r="J197" s="1"/>
      <c r="K197" s="1"/>
      <c r="L197" s="1"/>
    </row>
    <row r="198" spans="1:12" s="5" customFormat="1" x14ac:dyDescent="0.2">
      <c r="A198" s="1"/>
      <c r="B198" s="2"/>
      <c r="C198" s="2"/>
      <c r="D198" s="2"/>
      <c r="F198" s="1"/>
      <c r="G198" s="1"/>
      <c r="H198" s="1"/>
      <c r="I198" s="1"/>
      <c r="J198" s="1"/>
      <c r="K198" s="1"/>
      <c r="L198" s="1"/>
    </row>
    <row r="199" spans="1:12" s="5" customFormat="1" x14ac:dyDescent="0.2">
      <c r="A199" s="1"/>
      <c r="B199" s="2"/>
      <c r="C199" s="2"/>
      <c r="D199" s="2"/>
      <c r="F199" s="1"/>
      <c r="G199" s="1"/>
      <c r="H199" s="1"/>
      <c r="I199" s="1"/>
      <c r="J199" s="1"/>
      <c r="K199" s="1"/>
      <c r="L199" s="1"/>
    </row>
    <row r="200" spans="1:12" s="5" customFormat="1" x14ac:dyDescent="0.2">
      <c r="A200" s="1"/>
      <c r="B200" s="2"/>
      <c r="C200" s="2"/>
      <c r="D200" s="2"/>
      <c r="F200" s="1"/>
      <c r="G200" s="1"/>
      <c r="H200" s="1"/>
      <c r="I200" s="1"/>
      <c r="J200" s="1"/>
      <c r="K200" s="1"/>
      <c r="L200" s="1"/>
    </row>
    <row r="201" spans="1:12" s="5" customFormat="1" x14ac:dyDescent="0.2">
      <c r="A201" s="1"/>
      <c r="B201" s="2"/>
      <c r="C201" s="2"/>
      <c r="D201" s="2"/>
      <c r="F201" s="1"/>
      <c r="G201" s="1"/>
      <c r="H201" s="1"/>
      <c r="I201" s="1"/>
      <c r="J201" s="1"/>
      <c r="K201" s="1"/>
      <c r="L201" s="1"/>
    </row>
    <row r="202" spans="1:12" s="5" customFormat="1" x14ac:dyDescent="0.2">
      <c r="A202" s="1"/>
      <c r="B202" s="2"/>
      <c r="C202" s="2"/>
      <c r="D202" s="2"/>
      <c r="F202" s="1"/>
      <c r="G202" s="1"/>
      <c r="H202" s="1"/>
      <c r="I202" s="1"/>
      <c r="J202" s="1"/>
      <c r="K202" s="1"/>
      <c r="L202" s="1"/>
    </row>
    <row r="203" spans="1:12" s="5" customFormat="1" x14ac:dyDescent="0.2">
      <c r="A203" s="1"/>
      <c r="B203" s="2"/>
      <c r="C203" s="2"/>
      <c r="D203" s="2"/>
      <c r="F203" s="1"/>
      <c r="G203" s="1"/>
      <c r="H203" s="1"/>
      <c r="I203" s="1"/>
      <c r="J203" s="1"/>
      <c r="K203" s="1"/>
      <c r="L203" s="1"/>
    </row>
    <row r="204" spans="1:12" s="5" customFormat="1" x14ac:dyDescent="0.2">
      <c r="A204" s="1"/>
      <c r="B204" s="2"/>
      <c r="C204" s="2"/>
      <c r="D204" s="2"/>
      <c r="F204" s="1"/>
      <c r="G204" s="1"/>
      <c r="H204" s="1"/>
      <c r="I204" s="1"/>
      <c r="J204" s="1"/>
      <c r="K204" s="1"/>
      <c r="L204" s="1"/>
    </row>
    <row r="205" spans="1:12" s="5" customFormat="1" x14ac:dyDescent="0.2">
      <c r="A205" s="1"/>
      <c r="B205" s="2"/>
      <c r="C205" s="2"/>
      <c r="D205" s="2"/>
      <c r="F205" s="1"/>
      <c r="G205" s="1"/>
      <c r="H205" s="1"/>
      <c r="I205" s="1"/>
      <c r="J205" s="1"/>
      <c r="K205" s="1"/>
      <c r="L205" s="1"/>
    </row>
    <row r="206" spans="1:12" s="5" customFormat="1" x14ac:dyDescent="0.2">
      <c r="A206" s="1"/>
      <c r="B206" s="2"/>
      <c r="C206" s="2"/>
      <c r="D206" s="2"/>
      <c r="F206" s="1"/>
      <c r="G206" s="1"/>
      <c r="H206" s="1"/>
      <c r="I206" s="1"/>
      <c r="J206" s="1"/>
      <c r="K206" s="1"/>
      <c r="L206" s="1"/>
    </row>
    <row r="207" spans="1:12" s="5" customFormat="1" x14ac:dyDescent="0.2">
      <c r="A207" s="1"/>
      <c r="B207" s="2"/>
      <c r="C207" s="2"/>
      <c r="D207" s="2"/>
      <c r="F207" s="1"/>
      <c r="G207" s="1"/>
      <c r="H207" s="1"/>
      <c r="I207" s="1"/>
      <c r="J207" s="1"/>
      <c r="K207" s="1"/>
      <c r="L207" s="1"/>
    </row>
    <row r="208" spans="1:12" s="5" customFormat="1" x14ac:dyDescent="0.2">
      <c r="A208" s="1"/>
      <c r="B208" s="2"/>
      <c r="C208" s="2"/>
      <c r="D208" s="2"/>
      <c r="F208" s="1"/>
      <c r="G208" s="1"/>
      <c r="H208" s="1"/>
      <c r="I208" s="1"/>
      <c r="J208" s="1"/>
      <c r="K208" s="1"/>
      <c r="L208" s="1"/>
    </row>
    <row r="209" spans="1:12" s="5" customFormat="1" x14ac:dyDescent="0.2">
      <c r="A209" s="1"/>
      <c r="B209" s="2"/>
      <c r="C209" s="2"/>
      <c r="D209" s="2"/>
      <c r="F209" s="1"/>
      <c r="G209" s="1"/>
      <c r="H209" s="1"/>
      <c r="I209" s="1"/>
      <c r="J209" s="1"/>
      <c r="K209" s="1"/>
      <c r="L209" s="1"/>
    </row>
    <row r="210" spans="1:12" s="5" customFormat="1" x14ac:dyDescent="0.2">
      <c r="A210" s="1"/>
      <c r="B210" s="2"/>
      <c r="C210" s="2"/>
      <c r="D210" s="2"/>
      <c r="F210" s="1"/>
      <c r="G210" s="1"/>
      <c r="H210" s="1"/>
      <c r="I210" s="1"/>
      <c r="J210" s="1"/>
      <c r="K210" s="1"/>
      <c r="L210" s="1"/>
    </row>
    <row r="211" spans="1:12" s="5" customFormat="1" x14ac:dyDescent="0.2">
      <c r="A211" s="1"/>
      <c r="B211" s="2"/>
      <c r="C211" s="2"/>
      <c r="D211" s="2"/>
      <c r="F211" s="1"/>
      <c r="G211" s="1"/>
      <c r="H211" s="1"/>
      <c r="I211" s="1"/>
      <c r="J211" s="1"/>
      <c r="K211" s="1"/>
      <c r="L211" s="1"/>
    </row>
    <row r="212" spans="1:12" s="5" customFormat="1" x14ac:dyDescent="0.2">
      <c r="A212" s="1"/>
      <c r="B212" s="2"/>
      <c r="C212" s="2"/>
      <c r="D212" s="2"/>
      <c r="F212" s="1"/>
      <c r="G212" s="1"/>
      <c r="H212" s="1"/>
      <c r="I212" s="1"/>
      <c r="J212" s="1"/>
      <c r="K212" s="1"/>
      <c r="L212" s="1"/>
    </row>
    <row r="213" spans="1:12" s="5" customFormat="1" x14ac:dyDescent="0.2">
      <c r="A213" s="1"/>
      <c r="B213" s="2"/>
      <c r="C213" s="2"/>
      <c r="D213" s="2"/>
      <c r="F213" s="1"/>
      <c r="G213" s="1"/>
      <c r="H213" s="1"/>
      <c r="I213" s="1"/>
      <c r="J213" s="1"/>
      <c r="K213" s="1"/>
      <c r="L213" s="1"/>
    </row>
    <row r="214" spans="1:12" s="5" customFormat="1" x14ac:dyDescent="0.2">
      <c r="A214" s="1"/>
      <c r="B214" s="2"/>
      <c r="C214" s="2"/>
      <c r="D214" s="2"/>
      <c r="F214" s="1"/>
      <c r="G214" s="1"/>
      <c r="H214" s="1"/>
      <c r="I214" s="1"/>
      <c r="J214" s="1"/>
      <c r="K214" s="1"/>
      <c r="L214" s="1"/>
    </row>
    <row r="215" spans="1:12" s="5" customFormat="1" x14ac:dyDescent="0.2">
      <c r="A215" s="1"/>
      <c r="B215" s="2"/>
      <c r="C215" s="2"/>
      <c r="D215" s="2"/>
      <c r="F215" s="1"/>
      <c r="G215" s="1"/>
      <c r="H215" s="1"/>
      <c r="I215" s="1"/>
      <c r="J215" s="1"/>
      <c r="K215" s="1"/>
      <c r="L215" s="1"/>
    </row>
    <row r="216" spans="1:12" s="5" customFormat="1" x14ac:dyDescent="0.2">
      <c r="A216" s="1"/>
      <c r="B216" s="2"/>
      <c r="C216" s="2"/>
      <c r="D216" s="2"/>
      <c r="F216" s="1"/>
      <c r="G216" s="1"/>
      <c r="H216" s="1"/>
      <c r="I216" s="1"/>
      <c r="J216" s="1"/>
      <c r="K216" s="1"/>
      <c r="L216" s="1"/>
    </row>
    <row r="217" spans="1:12" s="5" customFormat="1" x14ac:dyDescent="0.2">
      <c r="A217" s="1"/>
      <c r="B217" s="2"/>
      <c r="C217" s="2"/>
      <c r="D217" s="2"/>
      <c r="F217" s="1"/>
      <c r="G217" s="1"/>
      <c r="H217" s="1"/>
      <c r="I217" s="1"/>
      <c r="J217" s="1"/>
      <c r="K217" s="1"/>
      <c r="L217" s="1"/>
    </row>
    <row r="218" spans="1:12" s="5" customFormat="1" x14ac:dyDescent="0.2">
      <c r="A218" s="1"/>
      <c r="B218" s="2"/>
      <c r="C218" s="2"/>
      <c r="D218" s="2"/>
      <c r="F218" s="1"/>
      <c r="G218" s="1"/>
      <c r="H218" s="1"/>
      <c r="I218" s="1"/>
      <c r="J218" s="1"/>
      <c r="K218" s="1"/>
      <c r="L218" s="1"/>
    </row>
    <row r="219" spans="1:12" s="5" customFormat="1" x14ac:dyDescent="0.2">
      <c r="A219" s="1"/>
      <c r="B219" s="2"/>
      <c r="C219" s="2"/>
      <c r="D219" s="2"/>
      <c r="F219" s="1"/>
      <c r="G219" s="1"/>
      <c r="H219" s="1"/>
      <c r="I219" s="1"/>
      <c r="J219" s="1"/>
      <c r="K219" s="1"/>
      <c r="L219" s="1"/>
    </row>
    <row r="220" spans="1:12" s="5" customFormat="1" x14ac:dyDescent="0.2">
      <c r="A220" s="1"/>
      <c r="B220" s="2"/>
      <c r="C220" s="2"/>
      <c r="D220" s="2"/>
      <c r="F220" s="1"/>
      <c r="G220" s="1"/>
      <c r="H220" s="1"/>
      <c r="I220" s="1"/>
      <c r="J220" s="1"/>
      <c r="K220" s="1"/>
      <c r="L220" s="1"/>
    </row>
    <row r="221" spans="1:12" s="5" customFormat="1" x14ac:dyDescent="0.2">
      <c r="A221" s="1"/>
      <c r="B221" s="2"/>
      <c r="C221" s="2"/>
      <c r="D221" s="2"/>
      <c r="F221" s="1"/>
      <c r="G221" s="1"/>
      <c r="H221" s="1"/>
      <c r="I221" s="1"/>
      <c r="J221" s="1"/>
      <c r="K221" s="1"/>
      <c r="L221" s="1"/>
    </row>
    <row r="222" spans="1:12" s="5" customFormat="1" x14ac:dyDescent="0.2">
      <c r="A222" s="1"/>
      <c r="B222" s="2"/>
      <c r="C222" s="2"/>
      <c r="D222" s="2"/>
      <c r="F222" s="1"/>
      <c r="G222" s="1"/>
      <c r="H222" s="1"/>
      <c r="I222" s="1"/>
      <c r="J222" s="1"/>
      <c r="K222" s="1"/>
      <c r="L222" s="1"/>
    </row>
    <row r="223" spans="1:12" s="5" customFormat="1" x14ac:dyDescent="0.2">
      <c r="A223" s="1"/>
      <c r="B223" s="2"/>
      <c r="C223" s="2"/>
      <c r="D223" s="2"/>
      <c r="F223" s="1"/>
      <c r="G223" s="1"/>
      <c r="H223" s="1"/>
      <c r="I223" s="1"/>
      <c r="J223" s="1"/>
      <c r="K223" s="1"/>
      <c r="L223" s="1"/>
    </row>
    <row r="224" spans="1:12" s="5" customFormat="1" x14ac:dyDescent="0.2">
      <c r="A224" s="1"/>
      <c r="B224" s="2"/>
      <c r="C224" s="2"/>
      <c r="D224" s="2"/>
      <c r="F224" s="1"/>
      <c r="G224" s="1"/>
      <c r="H224" s="1"/>
      <c r="I224" s="1"/>
      <c r="J224" s="1"/>
      <c r="K224" s="1"/>
      <c r="L224" s="1"/>
    </row>
    <row r="225" spans="1:12" s="5" customFormat="1" x14ac:dyDescent="0.2">
      <c r="A225" s="1"/>
      <c r="B225" s="2"/>
      <c r="C225" s="2"/>
      <c r="D225" s="2"/>
      <c r="F225" s="1"/>
      <c r="G225" s="1"/>
      <c r="H225" s="1"/>
      <c r="I225" s="1"/>
      <c r="J225" s="1"/>
      <c r="K225" s="1"/>
      <c r="L225" s="1"/>
    </row>
    <row r="226" spans="1:12" s="5" customFormat="1" x14ac:dyDescent="0.2">
      <c r="A226" s="1"/>
      <c r="B226" s="2"/>
      <c r="C226" s="2"/>
      <c r="D226" s="2"/>
      <c r="F226" s="1"/>
      <c r="G226" s="1"/>
      <c r="H226" s="1"/>
      <c r="I226" s="1"/>
      <c r="J226" s="1"/>
      <c r="K226" s="1"/>
      <c r="L226" s="1"/>
    </row>
    <row r="227" spans="1:12" s="5" customFormat="1" x14ac:dyDescent="0.2">
      <c r="A227" s="1"/>
      <c r="B227" s="2"/>
      <c r="C227" s="2"/>
      <c r="D227" s="2"/>
      <c r="F227" s="1"/>
      <c r="G227" s="1"/>
      <c r="H227" s="1"/>
      <c r="I227" s="1"/>
      <c r="J227" s="1"/>
      <c r="K227" s="1"/>
      <c r="L227" s="1"/>
    </row>
    <row r="228" spans="1:12" s="5" customFormat="1" x14ac:dyDescent="0.2">
      <c r="A228" s="1"/>
      <c r="B228" s="2"/>
      <c r="C228" s="2"/>
      <c r="D228" s="2"/>
      <c r="F228" s="1"/>
      <c r="G228" s="1"/>
      <c r="H228" s="1"/>
      <c r="I228" s="1"/>
      <c r="J228" s="1"/>
      <c r="K228" s="1"/>
      <c r="L228" s="1"/>
    </row>
    <row r="229" spans="1:12" s="5" customFormat="1" x14ac:dyDescent="0.2">
      <c r="A229" s="1"/>
      <c r="B229" s="2"/>
      <c r="C229" s="2"/>
      <c r="D229" s="2"/>
      <c r="F229" s="1"/>
      <c r="G229" s="1"/>
      <c r="H229" s="1"/>
      <c r="I229" s="1"/>
      <c r="J229" s="1"/>
      <c r="K229" s="1"/>
      <c r="L229" s="1"/>
    </row>
    <row r="230" spans="1:12" s="5" customFormat="1" x14ac:dyDescent="0.2">
      <c r="A230" s="1"/>
      <c r="B230" s="2"/>
      <c r="C230" s="2"/>
      <c r="D230" s="2"/>
      <c r="F230" s="1"/>
      <c r="G230" s="1"/>
      <c r="H230" s="1"/>
      <c r="I230" s="1"/>
      <c r="J230" s="1"/>
      <c r="K230" s="1"/>
      <c r="L230" s="1"/>
    </row>
    <row r="231" spans="1:12" s="5" customFormat="1" x14ac:dyDescent="0.2">
      <c r="A231" s="1"/>
      <c r="B231" s="2"/>
      <c r="C231" s="2"/>
      <c r="D231" s="2"/>
      <c r="F231" s="1"/>
      <c r="G231" s="1"/>
      <c r="H231" s="1"/>
      <c r="I231" s="1"/>
      <c r="J231" s="1"/>
      <c r="K231" s="1"/>
      <c r="L231" s="1"/>
    </row>
    <row r="232" spans="1:12" s="5" customFormat="1" x14ac:dyDescent="0.2">
      <c r="A232" s="1"/>
      <c r="B232" s="2"/>
      <c r="C232" s="2"/>
      <c r="D232" s="2"/>
      <c r="F232" s="1"/>
      <c r="G232" s="1"/>
      <c r="H232" s="1"/>
      <c r="I232" s="1"/>
      <c r="J232" s="1"/>
      <c r="K232" s="1"/>
      <c r="L232" s="1"/>
    </row>
    <row r="233" spans="1:12" s="5" customFormat="1" x14ac:dyDescent="0.2">
      <c r="A233" s="1"/>
      <c r="B233" s="2"/>
      <c r="C233" s="2"/>
      <c r="D233" s="2"/>
      <c r="F233" s="1"/>
      <c r="G233" s="1"/>
      <c r="H233" s="1"/>
      <c r="I233" s="1"/>
      <c r="J233" s="1"/>
      <c r="K233" s="1"/>
      <c r="L233" s="1"/>
    </row>
    <row r="234" spans="1:12" s="5" customFormat="1" x14ac:dyDescent="0.2">
      <c r="A234" s="1"/>
      <c r="B234" s="2"/>
      <c r="C234" s="2"/>
      <c r="D234" s="2"/>
      <c r="F234" s="1"/>
      <c r="G234" s="1"/>
      <c r="H234" s="1"/>
      <c r="I234" s="1"/>
      <c r="J234" s="1"/>
      <c r="K234" s="1"/>
      <c r="L234" s="1"/>
    </row>
    <row r="235" spans="1:12" s="5" customFormat="1" x14ac:dyDescent="0.2">
      <c r="A235" s="1"/>
      <c r="B235" s="2"/>
      <c r="C235" s="2"/>
      <c r="D235" s="2"/>
      <c r="F235" s="1"/>
      <c r="G235" s="1"/>
      <c r="H235" s="1"/>
      <c r="I235" s="1"/>
      <c r="J235" s="1"/>
      <c r="K235" s="1"/>
      <c r="L235" s="1"/>
    </row>
    <row r="236" spans="1:12" s="5" customFormat="1" x14ac:dyDescent="0.2">
      <c r="A236" s="1"/>
      <c r="B236" s="2"/>
      <c r="C236" s="2"/>
      <c r="D236" s="2"/>
      <c r="F236" s="1"/>
      <c r="G236" s="1"/>
      <c r="H236" s="1"/>
      <c r="I236" s="1"/>
      <c r="J236" s="1"/>
      <c r="K236" s="1"/>
      <c r="L236" s="1"/>
    </row>
    <row r="237" spans="1:12" s="5" customFormat="1" x14ac:dyDescent="0.2">
      <c r="A237" s="1"/>
      <c r="B237" s="2"/>
      <c r="C237" s="2"/>
      <c r="D237" s="2"/>
      <c r="F237" s="1"/>
      <c r="G237" s="1"/>
      <c r="H237" s="1"/>
      <c r="I237" s="1"/>
      <c r="J237" s="1"/>
      <c r="K237" s="1"/>
      <c r="L237" s="1"/>
    </row>
    <row r="238" spans="1:12" s="5" customFormat="1" x14ac:dyDescent="0.2">
      <c r="A238" s="1"/>
      <c r="B238" s="2"/>
      <c r="C238" s="2"/>
      <c r="D238" s="2"/>
      <c r="F238" s="1"/>
      <c r="G238" s="1"/>
      <c r="H238" s="1"/>
      <c r="I238" s="1"/>
      <c r="J238" s="1"/>
      <c r="K238" s="1"/>
      <c r="L238" s="1"/>
    </row>
    <row r="239" spans="1:12" s="5" customFormat="1" x14ac:dyDescent="0.2">
      <c r="A239" s="1"/>
      <c r="B239" s="2"/>
      <c r="C239" s="2"/>
      <c r="D239" s="2"/>
      <c r="F239" s="1"/>
      <c r="G239" s="1"/>
      <c r="H239" s="1"/>
      <c r="I239" s="1"/>
      <c r="J239" s="1"/>
      <c r="K239" s="1"/>
      <c r="L239" s="1"/>
    </row>
    <row r="240" spans="1:12" s="5" customFormat="1" x14ac:dyDescent="0.2">
      <c r="A240" s="1"/>
      <c r="B240" s="2"/>
      <c r="C240" s="2"/>
      <c r="D240" s="2"/>
      <c r="F240" s="1"/>
      <c r="G240" s="1"/>
      <c r="H240" s="1"/>
      <c r="I240" s="1"/>
      <c r="J240" s="1"/>
      <c r="K240" s="1"/>
      <c r="L240" s="1"/>
    </row>
    <row r="241" spans="1:12" s="5" customFormat="1" x14ac:dyDescent="0.2">
      <c r="A241" s="1"/>
      <c r="B241" s="2"/>
      <c r="C241" s="2"/>
      <c r="D241" s="2"/>
      <c r="F241" s="1"/>
      <c r="G241" s="1"/>
      <c r="H241" s="1"/>
      <c r="I241" s="1"/>
      <c r="J241" s="1"/>
      <c r="K241" s="1"/>
      <c r="L241" s="1"/>
    </row>
    <row r="242" spans="1:12" s="5" customFormat="1" x14ac:dyDescent="0.2">
      <c r="A242" s="1"/>
      <c r="B242" s="2"/>
      <c r="C242" s="2"/>
      <c r="D242" s="2"/>
      <c r="F242" s="1"/>
      <c r="G242" s="1"/>
      <c r="H242" s="1"/>
      <c r="I242" s="1"/>
      <c r="J242" s="1"/>
      <c r="K242" s="1"/>
      <c r="L242" s="1"/>
    </row>
    <row r="243" spans="1:12" s="5" customFormat="1" x14ac:dyDescent="0.2">
      <c r="A243" s="1"/>
      <c r="B243" s="2"/>
      <c r="C243" s="2"/>
      <c r="D243" s="2"/>
      <c r="F243" s="1"/>
      <c r="G243" s="1"/>
      <c r="H243" s="1"/>
      <c r="I243" s="1"/>
      <c r="J243" s="1"/>
      <c r="K243" s="1"/>
      <c r="L243" s="1"/>
    </row>
    <row r="244" spans="1:12" s="5" customFormat="1" x14ac:dyDescent="0.2">
      <c r="A244" s="1"/>
      <c r="B244" s="2"/>
      <c r="C244" s="2"/>
      <c r="D244" s="2"/>
      <c r="F244" s="1"/>
      <c r="G244" s="1"/>
      <c r="H244" s="1"/>
      <c r="I244" s="1"/>
      <c r="J244" s="1"/>
      <c r="K244" s="1"/>
      <c r="L244" s="1"/>
    </row>
    <row r="245" spans="1:12" s="5" customFormat="1" x14ac:dyDescent="0.2">
      <c r="A245" s="1"/>
      <c r="B245" s="2"/>
      <c r="C245" s="2"/>
      <c r="D245" s="2"/>
      <c r="F245" s="1"/>
      <c r="G245" s="1"/>
      <c r="H245" s="1"/>
      <c r="I245" s="1"/>
      <c r="J245" s="1"/>
      <c r="K245" s="1"/>
      <c r="L245" s="1"/>
    </row>
    <row r="246" spans="1:12" s="5" customFormat="1" x14ac:dyDescent="0.2">
      <c r="A246" s="1"/>
      <c r="B246" s="2"/>
      <c r="C246" s="2"/>
      <c r="D246" s="2"/>
      <c r="F246" s="1"/>
      <c r="G246" s="1"/>
      <c r="H246" s="1"/>
      <c r="I246" s="1"/>
      <c r="J246" s="1"/>
      <c r="K246" s="1"/>
      <c r="L246" s="1"/>
    </row>
    <row r="247" spans="1:12" s="5" customFormat="1" x14ac:dyDescent="0.2">
      <c r="A247" s="1"/>
      <c r="B247" s="2"/>
      <c r="C247" s="2"/>
      <c r="D247" s="2"/>
      <c r="F247" s="1"/>
      <c r="G247" s="1"/>
      <c r="H247" s="1"/>
      <c r="I247" s="1"/>
      <c r="J247" s="1"/>
      <c r="K247" s="1"/>
      <c r="L247" s="1"/>
    </row>
    <row r="248" spans="1:12" s="5" customFormat="1" x14ac:dyDescent="0.2">
      <c r="A248" s="1"/>
      <c r="B248" s="2"/>
      <c r="C248" s="2"/>
      <c r="D248" s="2"/>
      <c r="F248" s="1"/>
      <c r="G248" s="1"/>
      <c r="H248" s="1"/>
      <c r="I248" s="1"/>
      <c r="J248" s="1"/>
      <c r="K248" s="1"/>
      <c r="L248" s="1"/>
    </row>
    <row r="249" spans="1:12" s="5" customFormat="1" x14ac:dyDescent="0.2">
      <c r="A249" s="1"/>
      <c r="B249" s="2"/>
      <c r="C249" s="2"/>
      <c r="D249" s="2"/>
      <c r="F249" s="1"/>
      <c r="G249" s="1"/>
      <c r="H249" s="1"/>
      <c r="I249" s="1"/>
      <c r="J249" s="1"/>
      <c r="K249" s="1"/>
      <c r="L249" s="1"/>
    </row>
    <row r="250" spans="1:12" s="5" customFormat="1" x14ac:dyDescent="0.2">
      <c r="A250" s="1"/>
      <c r="B250" s="2"/>
      <c r="C250" s="2"/>
      <c r="D250" s="2"/>
      <c r="F250" s="1"/>
      <c r="G250" s="1"/>
      <c r="H250" s="1"/>
      <c r="I250" s="1"/>
      <c r="J250" s="1"/>
      <c r="K250" s="1"/>
      <c r="L250" s="1"/>
    </row>
    <row r="251" spans="1:12" s="5" customFormat="1" x14ac:dyDescent="0.2">
      <c r="A251" s="1"/>
      <c r="B251" s="2"/>
      <c r="C251" s="2"/>
      <c r="D251" s="2"/>
      <c r="F251" s="1"/>
      <c r="G251" s="1"/>
      <c r="H251" s="1"/>
      <c r="I251" s="1"/>
      <c r="J251" s="1"/>
      <c r="K251" s="1"/>
      <c r="L251" s="1"/>
    </row>
    <row r="252" spans="1:12" s="5" customFormat="1" x14ac:dyDescent="0.2">
      <c r="A252" s="1"/>
      <c r="B252" s="2"/>
      <c r="C252" s="2"/>
      <c r="D252" s="2"/>
      <c r="F252" s="1"/>
      <c r="G252" s="1"/>
      <c r="H252" s="1"/>
      <c r="I252" s="1"/>
      <c r="J252" s="1"/>
      <c r="K252" s="1"/>
      <c r="L252" s="1"/>
    </row>
    <row r="253" spans="1:12" s="5" customFormat="1" x14ac:dyDescent="0.2">
      <c r="A253" s="1"/>
      <c r="B253" s="2"/>
      <c r="C253" s="2"/>
      <c r="D253" s="2"/>
      <c r="F253" s="1"/>
      <c r="G253" s="1"/>
      <c r="H253" s="1"/>
      <c r="I253" s="1"/>
      <c r="J253" s="1"/>
      <c r="K253" s="1"/>
      <c r="L253" s="1"/>
    </row>
    <row r="254" spans="1:12" s="5" customFormat="1" x14ac:dyDescent="0.2">
      <c r="A254" s="1"/>
      <c r="B254" s="2"/>
      <c r="C254" s="2"/>
      <c r="D254" s="2"/>
      <c r="F254" s="1"/>
      <c r="G254" s="1"/>
      <c r="H254" s="1"/>
      <c r="I254" s="1"/>
      <c r="J254" s="1"/>
      <c r="K254" s="1"/>
      <c r="L254" s="1"/>
    </row>
    <row r="255" spans="1:12" s="5" customFormat="1" x14ac:dyDescent="0.2">
      <c r="A255" s="1"/>
      <c r="B255" s="2"/>
      <c r="C255" s="2"/>
      <c r="D255" s="2"/>
      <c r="F255" s="1"/>
      <c r="G255" s="1"/>
      <c r="H255" s="1"/>
      <c r="I255" s="1"/>
      <c r="J255" s="1"/>
      <c r="K255" s="1"/>
      <c r="L255" s="1"/>
    </row>
  </sheetData>
  <pageMargins left="0.7" right="0.7" top="0.75" bottom="0.75" header="0.3" footer="0.3"/>
  <pageSetup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R265"/>
  <sheetViews>
    <sheetView zoomScaleNormal="100" workbookViewId="0">
      <pane xSplit="4" ySplit="2" topLeftCell="E3" activePane="bottomRight" state="frozen"/>
      <selection activeCell="D3" sqref="D3"/>
      <selection pane="topRight" activeCell="D3" sqref="D3"/>
      <selection pane="bottomLeft" activeCell="D3" sqref="D3"/>
      <selection pane="bottomRight" activeCell="A2" sqref="A2"/>
    </sheetView>
  </sheetViews>
  <sheetFormatPr defaultColWidth="9.140625" defaultRowHeight="12.75" x14ac:dyDescent="0.2"/>
  <cols>
    <col min="1" max="1" width="11.140625" style="1" bestFit="1" customWidth="1"/>
    <col min="2" max="2" width="47.7109375" style="49" bestFit="1" customWidth="1"/>
    <col min="3" max="3" width="7.42578125" style="49" customWidth="1"/>
    <col min="4" max="4" width="7.28515625" style="49" bestFit="1" customWidth="1"/>
    <col min="5" max="5" width="6" style="5" bestFit="1" customWidth="1"/>
    <col min="6" max="6" width="14.5703125" style="1" bestFit="1" customWidth="1"/>
    <col min="7" max="7" width="20.28515625" style="1" bestFit="1" customWidth="1"/>
    <col min="8" max="8" width="15" style="1" bestFit="1" customWidth="1"/>
    <col min="9" max="9" width="7.140625" style="1" customWidth="1"/>
    <col min="10" max="10" width="14.5703125" style="1" bestFit="1" customWidth="1"/>
    <col min="11" max="11" width="20.85546875" style="1" bestFit="1" customWidth="1"/>
    <col min="12" max="12" width="16.5703125" style="1" bestFit="1" customWidth="1"/>
    <col min="13" max="16384" width="9.140625" style="1"/>
  </cols>
  <sheetData>
    <row r="1" spans="1:18" x14ac:dyDescent="0.2">
      <c r="E1" s="6"/>
      <c r="G1" s="7" t="s">
        <v>0</v>
      </c>
      <c r="H1" s="8">
        <f>([5]Assessment!AD86-('[5]CAH 101% of cost'!AN41+'[5]CAH 101% of cost'!AT41))*'[5]UPL Gap Summary sfy17'!D14</f>
        <v>390845739.27974772</v>
      </c>
      <c r="K1" s="7" t="s">
        <v>1</v>
      </c>
      <c r="L1" s="8">
        <f>([5]Assessment!AD86-('[5]CAH 101% of cost'!AN41+'[5]CAH 101% of cost'!AT41))*'[5]UPL Gap Summary sfy17'!D15</f>
        <v>92847566.180114105</v>
      </c>
    </row>
    <row r="2" spans="1:18" s="15" customFormat="1" ht="51" x14ac:dyDescent="0.2">
      <c r="A2" s="9" t="s">
        <v>2</v>
      </c>
      <c r="B2" s="50" t="s">
        <v>3</v>
      </c>
      <c r="C2" s="50" t="s">
        <v>4</v>
      </c>
      <c r="D2" s="50" t="s">
        <v>5</v>
      </c>
      <c r="E2" s="11" t="s">
        <v>6</v>
      </c>
      <c r="F2" s="51" t="s">
        <v>7</v>
      </c>
      <c r="G2" s="50" t="s">
        <v>8</v>
      </c>
      <c r="H2" s="52" t="s">
        <v>9</v>
      </c>
      <c r="I2" s="53"/>
      <c r="J2" s="50" t="s">
        <v>10</v>
      </c>
      <c r="K2" s="50" t="s">
        <v>11</v>
      </c>
      <c r="L2" s="52" t="s">
        <v>12</v>
      </c>
    </row>
    <row r="3" spans="1:18" x14ac:dyDescent="0.2">
      <c r="A3" s="16"/>
      <c r="C3" s="54"/>
      <c r="E3" s="18"/>
      <c r="F3" s="19"/>
      <c r="G3" s="20"/>
      <c r="H3" s="19"/>
      <c r="I3" s="19"/>
      <c r="J3" s="19"/>
      <c r="K3" s="20"/>
      <c r="L3" s="21"/>
    </row>
    <row r="4" spans="1:18" s="26" customFormat="1" x14ac:dyDescent="0.2">
      <c r="A4" s="22"/>
      <c r="B4" s="55" t="s">
        <v>13</v>
      </c>
      <c r="C4" s="56"/>
      <c r="D4" s="57"/>
      <c r="E4" s="27"/>
      <c r="F4" s="28"/>
      <c r="G4" s="29"/>
      <c r="H4" s="28"/>
      <c r="I4" s="28"/>
      <c r="J4" s="28"/>
      <c r="K4" s="29"/>
      <c r="L4" s="30"/>
    </row>
    <row r="5" spans="1:18" x14ac:dyDescent="0.2">
      <c r="A5" s="31" t="s">
        <v>14</v>
      </c>
      <c r="B5" s="2" t="s">
        <v>156</v>
      </c>
      <c r="C5" s="54" t="s">
        <v>136</v>
      </c>
      <c r="D5" s="49">
        <v>1</v>
      </c>
      <c r="E5" s="18">
        <v>1</v>
      </c>
      <c r="F5" s="19">
        <v>7054457.9900000002</v>
      </c>
      <c r="G5" s="20">
        <f t="shared" ref="G5:G36" si="0">IF($E5=1,F5/$F$60,0)</f>
        <v>1.9616835258134943E-2</v>
      </c>
      <c r="H5" s="19">
        <f t="shared" ref="H5:H36" si="1">IF($E5=1,ROUND(G5*($H$62),0),0)</f>
        <v>6626931</v>
      </c>
      <c r="I5" s="19"/>
      <c r="J5" s="19">
        <v>3449584.0811763103</v>
      </c>
      <c r="K5" s="20">
        <f t="shared" ref="K5:K36" si="2">IF($E5=1,J5/$J$60,0)</f>
        <v>2.131328414850572E-2</v>
      </c>
      <c r="L5" s="21">
        <f t="shared" ref="L5:L36" si="3">IF($E5=1,ROUND(K5*$L$62,0),0)</f>
        <v>1701102</v>
      </c>
    </row>
    <row r="6" spans="1:18" x14ac:dyDescent="0.2">
      <c r="A6" s="33" t="s">
        <v>15</v>
      </c>
      <c r="B6" s="2" t="s">
        <v>158</v>
      </c>
      <c r="C6" s="54" t="s">
        <v>136</v>
      </c>
      <c r="D6" s="49">
        <v>1</v>
      </c>
      <c r="E6" s="18">
        <v>1</v>
      </c>
      <c r="F6" s="19">
        <v>6903645.0300000003</v>
      </c>
      <c r="G6" s="20">
        <f t="shared" si="0"/>
        <v>1.9197458887150035E-2</v>
      </c>
      <c r="H6" s="19">
        <f t="shared" si="1"/>
        <v>6485258</v>
      </c>
      <c r="I6" s="19"/>
      <c r="J6" s="19">
        <v>4422571.5937684318</v>
      </c>
      <c r="K6" s="20">
        <f t="shared" si="2"/>
        <v>2.7324895647406235E-2</v>
      </c>
      <c r="L6" s="21">
        <f t="shared" si="3"/>
        <v>2180914</v>
      </c>
    </row>
    <row r="7" spans="1:18" x14ac:dyDescent="0.2">
      <c r="A7" s="33" t="s">
        <v>16</v>
      </c>
      <c r="B7" s="2" t="s">
        <v>157</v>
      </c>
      <c r="C7" s="54" t="s">
        <v>136</v>
      </c>
      <c r="D7" s="49">
        <v>1</v>
      </c>
      <c r="E7" s="18">
        <v>1</v>
      </c>
      <c r="F7" s="19">
        <v>5463585.2300000004</v>
      </c>
      <c r="G7" s="20">
        <f t="shared" si="0"/>
        <v>1.5192981732631923E-2</v>
      </c>
      <c r="H7" s="19">
        <f t="shared" si="1"/>
        <v>5132471</v>
      </c>
      <c r="I7" s="19"/>
      <c r="J7" s="19">
        <v>3210074.3838054505</v>
      </c>
      <c r="K7" s="20">
        <f t="shared" si="2"/>
        <v>1.9833471476524978E-2</v>
      </c>
      <c r="L7" s="21">
        <f t="shared" si="3"/>
        <v>1582992</v>
      </c>
    </row>
    <row r="8" spans="1:18" x14ac:dyDescent="0.2">
      <c r="A8" s="33" t="s">
        <v>17</v>
      </c>
      <c r="B8" s="2" t="s">
        <v>18</v>
      </c>
      <c r="C8" s="54" t="s">
        <v>136</v>
      </c>
      <c r="D8" s="49">
        <v>1</v>
      </c>
      <c r="E8" s="18">
        <v>1</v>
      </c>
      <c r="F8" s="19">
        <v>673750.41</v>
      </c>
      <c r="G8" s="20">
        <f t="shared" si="0"/>
        <v>1.8735458935054022E-3</v>
      </c>
      <c r="H8" s="19">
        <f t="shared" si="1"/>
        <v>632919</v>
      </c>
      <c r="I8" s="19"/>
      <c r="J8" s="19">
        <v>1415283.2636950826</v>
      </c>
      <c r="K8" s="20">
        <f t="shared" si="2"/>
        <v>8.7443395029443045E-3</v>
      </c>
      <c r="L8" s="21">
        <f t="shared" si="3"/>
        <v>697922</v>
      </c>
      <c r="N8" s="31"/>
      <c r="O8" s="31"/>
      <c r="P8" s="31"/>
      <c r="R8" s="31"/>
    </row>
    <row r="9" spans="1:18" x14ac:dyDescent="0.2">
      <c r="A9" s="32" t="s">
        <v>19</v>
      </c>
      <c r="B9" s="2" t="s">
        <v>20</v>
      </c>
      <c r="C9" s="54" t="s">
        <v>136</v>
      </c>
      <c r="D9" s="49">
        <v>1</v>
      </c>
      <c r="E9" s="18">
        <v>1</v>
      </c>
      <c r="F9" s="19">
        <v>1710693.37</v>
      </c>
      <c r="G9" s="20">
        <f t="shared" si="0"/>
        <v>4.7570472549477447E-3</v>
      </c>
      <c r="H9" s="19">
        <f t="shared" si="1"/>
        <v>1607019</v>
      </c>
      <c r="I9" s="19"/>
      <c r="J9" s="19">
        <v>2255853.5732267932</v>
      </c>
      <c r="K9" s="20">
        <f t="shared" si="2"/>
        <v>1.3937810203254825E-2</v>
      </c>
      <c r="L9" s="21">
        <f t="shared" si="3"/>
        <v>1112435</v>
      </c>
    </row>
    <row r="10" spans="1:18" x14ac:dyDescent="0.2">
      <c r="A10" s="33" t="s">
        <v>21</v>
      </c>
      <c r="B10" s="49" t="s">
        <v>22</v>
      </c>
      <c r="C10" s="54" t="s">
        <v>23</v>
      </c>
      <c r="D10" s="49">
        <v>1</v>
      </c>
      <c r="E10" s="18">
        <v>1</v>
      </c>
      <c r="F10" s="19">
        <v>0</v>
      </c>
      <c r="G10" s="20">
        <f t="shared" si="0"/>
        <v>0</v>
      </c>
      <c r="H10" s="19">
        <f t="shared" si="1"/>
        <v>0</v>
      </c>
      <c r="I10" s="20"/>
      <c r="J10" s="19">
        <v>0</v>
      </c>
      <c r="K10" s="20">
        <f t="shared" si="2"/>
        <v>0</v>
      </c>
      <c r="L10" s="21">
        <f t="shared" si="3"/>
        <v>0</v>
      </c>
    </row>
    <row r="11" spans="1:18" s="31" customFormat="1" x14ac:dyDescent="0.2">
      <c r="A11" s="76" t="s">
        <v>24</v>
      </c>
      <c r="B11" s="2" t="s">
        <v>160</v>
      </c>
      <c r="C11" s="54" t="s">
        <v>23</v>
      </c>
      <c r="D11" s="49">
        <v>1</v>
      </c>
      <c r="E11" s="18">
        <v>1</v>
      </c>
      <c r="F11" s="19">
        <v>2389262.6800000006</v>
      </c>
      <c r="G11" s="20">
        <f t="shared" si="0"/>
        <v>6.6439934079145311E-3</v>
      </c>
      <c r="H11" s="19">
        <f t="shared" si="1"/>
        <v>2244464</v>
      </c>
      <c r="I11" s="19"/>
      <c r="J11" s="19">
        <v>0</v>
      </c>
      <c r="K11" s="20">
        <f t="shared" si="2"/>
        <v>0</v>
      </c>
      <c r="L11" s="21">
        <f t="shared" si="3"/>
        <v>0</v>
      </c>
      <c r="M11" s="1"/>
      <c r="N11" s="1"/>
      <c r="O11" s="1"/>
      <c r="P11" s="1"/>
      <c r="Q11" s="1"/>
      <c r="R11" s="1"/>
    </row>
    <row r="12" spans="1:18" s="31" customFormat="1" x14ac:dyDescent="0.2">
      <c r="A12" s="31" t="s">
        <v>25</v>
      </c>
      <c r="B12" s="2" t="s">
        <v>26</v>
      </c>
      <c r="C12" s="54" t="s">
        <v>136</v>
      </c>
      <c r="D12" s="49">
        <v>1</v>
      </c>
      <c r="E12" s="18">
        <v>1</v>
      </c>
      <c r="F12" s="19">
        <v>1218041.3799999999</v>
      </c>
      <c r="G12" s="20">
        <f t="shared" si="0"/>
        <v>3.3870946744487367E-3</v>
      </c>
      <c r="H12" s="19">
        <f t="shared" si="1"/>
        <v>1144223</v>
      </c>
      <c r="I12" s="19"/>
      <c r="J12" s="19">
        <v>902713.5580009782</v>
      </c>
      <c r="K12" s="20">
        <f t="shared" si="2"/>
        <v>5.5774232816562241E-3</v>
      </c>
      <c r="L12" s="21">
        <f t="shared" si="3"/>
        <v>445157</v>
      </c>
      <c r="M12" s="1"/>
      <c r="N12" s="1"/>
      <c r="O12" s="1"/>
      <c r="P12" s="1"/>
      <c r="Q12" s="1"/>
      <c r="R12" s="1"/>
    </row>
    <row r="13" spans="1:18" x14ac:dyDescent="0.2">
      <c r="A13" s="33" t="s">
        <v>27</v>
      </c>
      <c r="B13" s="2" t="s">
        <v>28</v>
      </c>
      <c r="C13" s="54" t="s">
        <v>136</v>
      </c>
      <c r="D13" s="49">
        <v>1</v>
      </c>
      <c r="E13" s="18">
        <v>1</v>
      </c>
      <c r="F13" s="19">
        <v>3468601.7199999997</v>
      </c>
      <c r="G13" s="20">
        <f t="shared" si="0"/>
        <v>9.6453885775175611E-3</v>
      </c>
      <c r="H13" s="19">
        <f t="shared" si="1"/>
        <v>3258391</v>
      </c>
      <c r="I13" s="19"/>
      <c r="J13" s="19">
        <v>4262243.8685104763</v>
      </c>
      <c r="K13" s="20">
        <f t="shared" si="2"/>
        <v>2.6334309453565401E-2</v>
      </c>
      <c r="L13" s="21">
        <f t="shared" si="3"/>
        <v>2101851</v>
      </c>
      <c r="N13" s="34"/>
      <c r="O13" s="34"/>
      <c r="P13" s="34"/>
      <c r="R13" s="34"/>
    </row>
    <row r="14" spans="1:18" x14ac:dyDescent="0.2">
      <c r="A14" s="33" t="s">
        <v>29</v>
      </c>
      <c r="B14" s="2" t="s">
        <v>30</v>
      </c>
      <c r="C14" s="54" t="s">
        <v>136</v>
      </c>
      <c r="D14" s="49">
        <v>1</v>
      </c>
      <c r="E14" s="18">
        <v>1</v>
      </c>
      <c r="F14" s="19">
        <v>1273511.02</v>
      </c>
      <c r="G14" s="20">
        <f t="shared" si="0"/>
        <v>3.5413430647929047E-3</v>
      </c>
      <c r="H14" s="19">
        <f t="shared" si="1"/>
        <v>1196331</v>
      </c>
      <c r="I14" s="19"/>
      <c r="J14" s="19">
        <v>1705292.3813136024</v>
      </c>
      <c r="K14" s="20">
        <f t="shared" si="2"/>
        <v>1.0536163266043648E-2</v>
      </c>
      <c r="L14" s="21">
        <f t="shared" si="3"/>
        <v>840935</v>
      </c>
    </row>
    <row r="15" spans="1:18" x14ac:dyDescent="0.2">
      <c r="A15" s="33" t="s">
        <v>31</v>
      </c>
      <c r="B15" s="2" t="s">
        <v>32</v>
      </c>
      <c r="C15" s="54" t="s">
        <v>136</v>
      </c>
      <c r="D15" s="49">
        <v>1</v>
      </c>
      <c r="E15" s="18">
        <v>1</v>
      </c>
      <c r="F15" s="19">
        <v>249491.96</v>
      </c>
      <c r="G15" s="20">
        <f t="shared" si="0"/>
        <v>6.9378011528128643E-4</v>
      </c>
      <c r="H15" s="19">
        <f t="shared" si="1"/>
        <v>234372</v>
      </c>
      <c r="I15" s="19"/>
      <c r="J15" s="19">
        <v>1020470.4974496709</v>
      </c>
      <c r="K15" s="20">
        <f t="shared" si="2"/>
        <v>6.3049855186875737E-3</v>
      </c>
      <c r="L15" s="21">
        <f t="shared" si="3"/>
        <v>503227</v>
      </c>
    </row>
    <row r="16" spans="1:18" x14ac:dyDescent="0.2">
      <c r="A16" s="31" t="s">
        <v>33</v>
      </c>
      <c r="B16" s="2" t="s">
        <v>162</v>
      </c>
      <c r="C16" s="54" t="s">
        <v>136</v>
      </c>
      <c r="D16" s="49">
        <v>1</v>
      </c>
      <c r="E16" s="18">
        <v>1</v>
      </c>
      <c r="F16" s="19">
        <v>2715257.8400000003</v>
      </c>
      <c r="G16" s="20">
        <f t="shared" si="0"/>
        <v>7.5505114363349311E-3</v>
      </c>
      <c r="H16" s="19">
        <f t="shared" si="1"/>
        <v>2550703</v>
      </c>
      <c r="I16" s="19"/>
      <c r="J16" s="19">
        <v>2473826.4190649749</v>
      </c>
      <c r="K16" s="20">
        <f t="shared" si="2"/>
        <v>1.5284557257590549E-2</v>
      </c>
      <c r="L16" s="21">
        <f t="shared" si="3"/>
        <v>1219924</v>
      </c>
    </row>
    <row r="17" spans="1:18" x14ac:dyDescent="0.2">
      <c r="A17" s="33" t="s">
        <v>34</v>
      </c>
      <c r="B17" s="2" t="s">
        <v>163</v>
      </c>
      <c r="C17" s="54" t="s">
        <v>136</v>
      </c>
      <c r="D17" s="49">
        <v>1</v>
      </c>
      <c r="E17" s="18">
        <v>1</v>
      </c>
      <c r="F17" s="19">
        <v>1105376.4099999999</v>
      </c>
      <c r="G17" s="20">
        <f t="shared" si="0"/>
        <v>3.0737991443051493E-3</v>
      </c>
      <c r="H17" s="19">
        <f t="shared" si="1"/>
        <v>1038386</v>
      </c>
      <c r="I17" s="19"/>
      <c r="J17" s="19">
        <v>1171049.5666544905</v>
      </c>
      <c r="K17" s="20">
        <f t="shared" si="2"/>
        <v>7.2353395594232451E-3</v>
      </c>
      <c r="L17" s="21">
        <f t="shared" si="3"/>
        <v>577483</v>
      </c>
    </row>
    <row r="18" spans="1:18" x14ac:dyDescent="0.2">
      <c r="A18" s="33" t="s">
        <v>35</v>
      </c>
      <c r="B18" s="2" t="s">
        <v>36</v>
      </c>
      <c r="C18" s="54" t="s">
        <v>136</v>
      </c>
      <c r="D18" s="58">
        <v>1</v>
      </c>
      <c r="E18" s="18">
        <v>1</v>
      </c>
      <c r="F18" s="19">
        <v>37440415.699999996</v>
      </c>
      <c r="G18" s="20">
        <f t="shared" si="0"/>
        <v>0.10411323844073085</v>
      </c>
      <c r="H18" s="19">
        <f t="shared" si="1"/>
        <v>35171385</v>
      </c>
      <c r="I18" s="19"/>
      <c r="J18" s="19">
        <v>8058492.7915233821</v>
      </c>
      <c r="K18" s="20">
        <f t="shared" si="2"/>
        <v>4.9789465231951976E-2</v>
      </c>
      <c r="L18" s="21">
        <f t="shared" si="3"/>
        <v>3973905</v>
      </c>
    </row>
    <row r="19" spans="1:18" s="34" customFormat="1" x14ac:dyDescent="0.2">
      <c r="A19" s="33" t="s">
        <v>37</v>
      </c>
      <c r="B19" s="2" t="s">
        <v>165</v>
      </c>
      <c r="C19" s="54" t="s">
        <v>136</v>
      </c>
      <c r="D19" s="49">
        <v>1</v>
      </c>
      <c r="E19" s="18">
        <v>1</v>
      </c>
      <c r="F19" s="19">
        <v>37595105.559999995</v>
      </c>
      <c r="G19" s="20">
        <f t="shared" si="0"/>
        <v>0.10454339558448669</v>
      </c>
      <c r="H19" s="19">
        <f t="shared" si="1"/>
        <v>35316700</v>
      </c>
      <c r="I19" s="19"/>
      <c r="J19" s="19">
        <v>9818451.5888935812</v>
      </c>
      <c r="K19" s="20">
        <f t="shared" si="2"/>
        <v>6.0663385407633663E-2</v>
      </c>
      <c r="L19" s="21">
        <f t="shared" si="3"/>
        <v>4841798</v>
      </c>
      <c r="M19" s="1"/>
      <c r="N19" s="1"/>
      <c r="O19" s="1"/>
      <c r="P19" s="1"/>
      <c r="Q19" s="1"/>
      <c r="R19" s="1"/>
    </row>
    <row r="20" spans="1:18" x14ac:dyDescent="0.2">
      <c r="A20" s="33" t="s">
        <v>38</v>
      </c>
      <c r="B20" s="2" t="s">
        <v>39</v>
      </c>
      <c r="C20" s="54" t="s">
        <v>136</v>
      </c>
      <c r="D20" s="49">
        <v>1</v>
      </c>
      <c r="E20" s="18">
        <v>1</v>
      </c>
      <c r="F20" s="19">
        <v>7177708.3599999994</v>
      </c>
      <c r="G20" s="20">
        <f t="shared" si="0"/>
        <v>1.9959566366211774E-2</v>
      </c>
      <c r="H20" s="19">
        <f t="shared" si="1"/>
        <v>6742712</v>
      </c>
      <c r="I20" s="19"/>
      <c r="J20" s="19">
        <v>2199930.4271524455</v>
      </c>
      <c r="K20" s="20">
        <f t="shared" si="2"/>
        <v>1.3592288576672376E-2</v>
      </c>
      <c r="L20" s="21">
        <f t="shared" si="3"/>
        <v>1084857</v>
      </c>
    </row>
    <row r="21" spans="1:18" x14ac:dyDescent="0.2">
      <c r="A21" s="33" t="s">
        <v>40</v>
      </c>
      <c r="B21" s="2" t="s">
        <v>41</v>
      </c>
      <c r="C21" s="54" t="s">
        <v>136</v>
      </c>
      <c r="D21" s="49">
        <v>1</v>
      </c>
      <c r="E21" s="18">
        <v>1</v>
      </c>
      <c r="F21" s="19">
        <v>2882308.8200000003</v>
      </c>
      <c r="G21" s="20">
        <f t="shared" si="0"/>
        <v>8.0150420294740916E-3</v>
      </c>
      <c r="H21" s="19">
        <f t="shared" si="1"/>
        <v>2707630</v>
      </c>
      <c r="I21" s="19"/>
      <c r="J21" s="19">
        <v>2267182.8273431435</v>
      </c>
      <c r="K21" s="20">
        <f t="shared" si="2"/>
        <v>1.400780809473688E-2</v>
      </c>
      <c r="L21" s="21">
        <f t="shared" si="3"/>
        <v>1118022</v>
      </c>
    </row>
    <row r="22" spans="1:18" x14ac:dyDescent="0.2">
      <c r="A22" s="33" t="s">
        <v>42</v>
      </c>
      <c r="B22" s="2" t="s">
        <v>43</v>
      </c>
      <c r="C22" s="54" t="s">
        <v>136</v>
      </c>
      <c r="D22" s="49">
        <v>1</v>
      </c>
      <c r="E22" s="18">
        <v>1</v>
      </c>
      <c r="F22" s="19">
        <v>1828509.9</v>
      </c>
      <c r="G22" s="20">
        <f t="shared" si="0"/>
        <v>5.0846680959778165E-3</v>
      </c>
      <c r="H22" s="19">
        <f t="shared" si="1"/>
        <v>1717695</v>
      </c>
      <c r="I22" s="19"/>
      <c r="J22" s="19">
        <v>2002718.5255899653</v>
      </c>
      <c r="K22" s="20">
        <f t="shared" si="2"/>
        <v>1.2373813190493362E-2</v>
      </c>
      <c r="L22" s="21">
        <f t="shared" si="3"/>
        <v>987606</v>
      </c>
    </row>
    <row r="23" spans="1:18" x14ac:dyDescent="0.2">
      <c r="A23" s="33" t="s">
        <v>44</v>
      </c>
      <c r="B23" s="2" t="s">
        <v>45</v>
      </c>
      <c r="C23" s="54" t="s">
        <v>136</v>
      </c>
      <c r="D23" s="49">
        <v>1</v>
      </c>
      <c r="E23" s="18">
        <v>1</v>
      </c>
      <c r="F23" s="19">
        <v>1363777.61</v>
      </c>
      <c r="G23" s="20">
        <f t="shared" si="0"/>
        <v>3.7923538196735374E-3</v>
      </c>
      <c r="H23" s="19">
        <f t="shared" si="1"/>
        <v>1281128</v>
      </c>
      <c r="I23" s="19"/>
      <c r="J23" s="19">
        <v>1365774.6128631076</v>
      </c>
      <c r="K23" s="20">
        <f t="shared" si="2"/>
        <v>8.438449888961851E-3</v>
      </c>
      <c r="L23" s="21">
        <f t="shared" si="3"/>
        <v>673508</v>
      </c>
    </row>
    <row r="24" spans="1:18" x14ac:dyDescent="0.2">
      <c r="A24" s="33" t="s">
        <v>46</v>
      </c>
      <c r="B24" s="2" t="s">
        <v>166</v>
      </c>
      <c r="C24" s="54" t="s">
        <v>136</v>
      </c>
      <c r="D24" s="49">
        <v>1</v>
      </c>
      <c r="E24" s="18">
        <v>1</v>
      </c>
      <c r="F24" s="19">
        <v>1783728.08</v>
      </c>
      <c r="G24" s="20">
        <f t="shared" si="0"/>
        <v>4.9601400901771254E-3</v>
      </c>
      <c r="H24" s="19">
        <f t="shared" si="1"/>
        <v>1675627</v>
      </c>
      <c r="I24" s="19"/>
      <c r="J24" s="19">
        <v>1954109.8375132717</v>
      </c>
      <c r="K24" s="20">
        <f t="shared" si="2"/>
        <v>1.2073484003934914E-2</v>
      </c>
      <c r="L24" s="21">
        <f t="shared" si="3"/>
        <v>963635</v>
      </c>
    </row>
    <row r="25" spans="1:18" x14ac:dyDescent="0.2">
      <c r="A25" s="33" t="s">
        <v>47</v>
      </c>
      <c r="B25" s="2" t="s">
        <v>48</v>
      </c>
      <c r="C25" s="54" t="s">
        <v>136</v>
      </c>
      <c r="D25" s="49">
        <v>1</v>
      </c>
      <c r="E25" s="18">
        <v>1</v>
      </c>
      <c r="F25" s="19">
        <v>13352792.709999999</v>
      </c>
      <c r="G25" s="20">
        <f t="shared" si="0"/>
        <v>3.7131064526772409E-2</v>
      </c>
      <c r="H25" s="19">
        <f t="shared" si="1"/>
        <v>12543563</v>
      </c>
      <c r="I25" s="19"/>
      <c r="J25" s="19">
        <v>7518178.9019074384</v>
      </c>
      <c r="K25" s="20">
        <f t="shared" si="2"/>
        <v>4.6451131337843198E-2</v>
      </c>
      <c r="L25" s="21">
        <f t="shared" si="3"/>
        <v>3707459</v>
      </c>
      <c r="N25" s="31"/>
      <c r="O25" s="31"/>
      <c r="P25" s="31"/>
      <c r="R25" s="31"/>
    </row>
    <row r="26" spans="1:18" x14ac:dyDescent="0.2">
      <c r="A26" s="33" t="s">
        <v>49</v>
      </c>
      <c r="B26" s="2" t="s">
        <v>50</v>
      </c>
      <c r="C26" s="54" t="s">
        <v>136</v>
      </c>
      <c r="D26" s="49">
        <v>1</v>
      </c>
      <c r="E26" s="18">
        <v>1</v>
      </c>
      <c r="F26" s="19">
        <v>2910355.8099999996</v>
      </c>
      <c r="G26" s="20">
        <f t="shared" si="0"/>
        <v>8.0930342980646015E-3</v>
      </c>
      <c r="H26" s="19">
        <f t="shared" si="1"/>
        <v>2733977</v>
      </c>
      <c r="I26" s="19"/>
      <c r="J26" s="19">
        <v>3193079.7330264123</v>
      </c>
      <c r="K26" s="20">
        <f t="shared" si="2"/>
        <v>1.9728469884293966E-2</v>
      </c>
      <c r="L26" s="21">
        <f t="shared" si="3"/>
        <v>1574612</v>
      </c>
    </row>
    <row r="27" spans="1:18" x14ac:dyDescent="0.2">
      <c r="A27" s="33" t="s">
        <v>51</v>
      </c>
      <c r="B27" s="2" t="s">
        <v>167</v>
      </c>
      <c r="C27" s="54" t="s">
        <v>136</v>
      </c>
      <c r="D27" s="49">
        <v>1</v>
      </c>
      <c r="E27" s="18">
        <v>1</v>
      </c>
      <c r="F27" s="19">
        <v>3054182.5500000003</v>
      </c>
      <c r="G27" s="20">
        <f t="shared" si="0"/>
        <v>8.4929835880446555E-3</v>
      </c>
      <c r="H27" s="19">
        <f t="shared" si="1"/>
        <v>2869088</v>
      </c>
      <c r="I27" s="19"/>
      <c r="J27" s="19">
        <v>2817999.5149590089</v>
      </c>
      <c r="K27" s="20">
        <f t="shared" si="2"/>
        <v>1.7411033614287745E-2</v>
      </c>
      <c r="L27" s="21">
        <f t="shared" si="3"/>
        <v>1389647</v>
      </c>
    </row>
    <row r="28" spans="1:18" x14ac:dyDescent="0.2">
      <c r="A28" s="33" t="s">
        <v>52</v>
      </c>
      <c r="B28" s="2" t="s">
        <v>168</v>
      </c>
      <c r="C28" s="54" t="s">
        <v>23</v>
      </c>
      <c r="D28" s="49">
        <v>1</v>
      </c>
      <c r="E28" s="18">
        <v>1</v>
      </c>
      <c r="F28" s="19">
        <v>83338.720000000001</v>
      </c>
      <c r="G28" s="20">
        <f t="shared" si="0"/>
        <v>2.3174593188892684E-4</v>
      </c>
      <c r="H28" s="19">
        <f t="shared" si="1"/>
        <v>78288</v>
      </c>
      <c r="I28" s="19"/>
      <c r="J28" s="19">
        <v>0</v>
      </c>
      <c r="K28" s="20">
        <f t="shared" si="2"/>
        <v>0</v>
      </c>
      <c r="L28" s="21">
        <f t="shared" si="3"/>
        <v>0</v>
      </c>
    </row>
    <row r="29" spans="1:18" x14ac:dyDescent="0.2">
      <c r="A29" s="33" t="s">
        <v>53</v>
      </c>
      <c r="B29" s="2" t="s">
        <v>164</v>
      </c>
      <c r="C29" s="54" t="s">
        <v>136</v>
      </c>
      <c r="D29" s="49">
        <v>1</v>
      </c>
      <c r="E29" s="18">
        <v>1</v>
      </c>
      <c r="F29" s="19">
        <v>159317.44999999998</v>
      </c>
      <c r="G29" s="20">
        <f t="shared" si="0"/>
        <v>4.4302541383425977E-4</v>
      </c>
      <c r="H29" s="19">
        <f t="shared" si="1"/>
        <v>149662</v>
      </c>
      <c r="I29" s="19"/>
      <c r="J29" s="19">
        <v>1028364.3326238764</v>
      </c>
      <c r="K29" s="20">
        <f t="shared" si="2"/>
        <v>6.3537576454513137E-3</v>
      </c>
      <c r="L29" s="21">
        <f t="shared" si="3"/>
        <v>507120</v>
      </c>
      <c r="N29" s="31"/>
      <c r="O29" s="31"/>
      <c r="P29" s="31"/>
      <c r="R29" s="31"/>
    </row>
    <row r="30" spans="1:18" s="31" customFormat="1" x14ac:dyDescent="0.2">
      <c r="A30" s="33" t="s">
        <v>54</v>
      </c>
      <c r="B30" s="2" t="s">
        <v>169</v>
      </c>
      <c r="C30" s="54" t="s">
        <v>136</v>
      </c>
      <c r="D30" s="49">
        <v>1</v>
      </c>
      <c r="E30" s="18">
        <v>1</v>
      </c>
      <c r="F30" s="19">
        <v>1064520.9000000001</v>
      </c>
      <c r="G30" s="20">
        <f t="shared" si="0"/>
        <v>2.9601893091919232E-3</v>
      </c>
      <c r="H30" s="19">
        <f t="shared" si="1"/>
        <v>1000007</v>
      </c>
      <c r="I30" s="19"/>
      <c r="J30" s="19">
        <v>1227305.3352462631</v>
      </c>
      <c r="K30" s="20">
        <f t="shared" si="2"/>
        <v>7.5829162970165419E-3</v>
      </c>
      <c r="L30" s="21">
        <f t="shared" si="3"/>
        <v>605224</v>
      </c>
      <c r="M30" s="1"/>
      <c r="N30" s="1"/>
      <c r="O30" s="1"/>
      <c r="P30" s="1"/>
      <c r="Q30" s="1"/>
      <c r="R30" s="1"/>
    </row>
    <row r="31" spans="1:18" x14ac:dyDescent="0.2">
      <c r="A31" s="33" t="s">
        <v>55</v>
      </c>
      <c r="B31" s="2" t="s">
        <v>170</v>
      </c>
      <c r="C31" s="54" t="s">
        <v>136</v>
      </c>
      <c r="D31" s="49">
        <v>1</v>
      </c>
      <c r="E31" s="18">
        <v>1</v>
      </c>
      <c r="F31" s="19">
        <v>1302302.76</v>
      </c>
      <c r="G31" s="20">
        <f t="shared" si="0"/>
        <v>3.6214063129085907E-3</v>
      </c>
      <c r="H31" s="19">
        <f t="shared" si="1"/>
        <v>1223378</v>
      </c>
      <c r="I31" s="19"/>
      <c r="J31" s="19">
        <v>804662.28964045248</v>
      </c>
      <c r="K31" s="20">
        <f t="shared" si="2"/>
        <v>4.9716126985506074E-3</v>
      </c>
      <c r="L31" s="21">
        <f t="shared" si="3"/>
        <v>396805</v>
      </c>
    </row>
    <row r="32" spans="1:18" x14ac:dyDescent="0.2">
      <c r="A32" s="33" t="s">
        <v>56</v>
      </c>
      <c r="B32" s="2" t="s">
        <v>57</v>
      </c>
      <c r="C32" s="54" t="s">
        <v>136</v>
      </c>
      <c r="D32" s="49">
        <v>1</v>
      </c>
      <c r="E32" s="18">
        <v>1</v>
      </c>
      <c r="F32" s="19">
        <v>17581123.48</v>
      </c>
      <c r="G32" s="20">
        <f t="shared" si="0"/>
        <v>4.8889085943807302E-2</v>
      </c>
      <c r="H32" s="19">
        <f t="shared" si="1"/>
        <v>16515641</v>
      </c>
      <c r="I32" s="19"/>
      <c r="J32" s="19">
        <v>7044610.9625890851</v>
      </c>
      <c r="K32" s="20">
        <f t="shared" si="2"/>
        <v>4.3525187856890975E-2</v>
      </c>
      <c r="L32" s="21">
        <f t="shared" si="3"/>
        <v>3473927</v>
      </c>
    </row>
    <row r="33" spans="1:18" x14ac:dyDescent="0.2">
      <c r="A33" s="33" t="s">
        <v>58</v>
      </c>
      <c r="B33" s="2" t="s">
        <v>59</v>
      </c>
      <c r="C33" s="54" t="s">
        <v>136</v>
      </c>
      <c r="D33" s="49">
        <v>1</v>
      </c>
      <c r="E33" s="18">
        <v>1</v>
      </c>
      <c r="F33" s="19">
        <v>3978210.67</v>
      </c>
      <c r="G33" s="20">
        <f t="shared" si="0"/>
        <v>1.1062494587985295E-2</v>
      </c>
      <c r="H33" s="19">
        <f t="shared" si="1"/>
        <v>3737116</v>
      </c>
      <c r="I33" s="19"/>
      <c r="J33" s="19">
        <v>3977361.6436526258</v>
      </c>
      <c r="K33" s="20">
        <f t="shared" si="2"/>
        <v>2.4574162240344442E-2</v>
      </c>
      <c r="L33" s="21">
        <f t="shared" si="3"/>
        <v>1961366</v>
      </c>
    </row>
    <row r="34" spans="1:18" x14ac:dyDescent="0.2">
      <c r="A34" s="33" t="s">
        <v>60</v>
      </c>
      <c r="B34" s="2" t="s">
        <v>171</v>
      </c>
      <c r="C34" s="54" t="s">
        <v>136</v>
      </c>
      <c r="D34" s="49">
        <v>1</v>
      </c>
      <c r="E34" s="18">
        <v>1</v>
      </c>
      <c r="F34" s="19">
        <v>7256648.0299999993</v>
      </c>
      <c r="G34" s="20">
        <f t="shared" si="0"/>
        <v>2.0179079545525714E-2</v>
      </c>
      <c r="H34" s="19">
        <f t="shared" si="1"/>
        <v>6816868</v>
      </c>
      <c r="I34" s="19"/>
      <c r="J34" s="19">
        <v>5021786.2638321826</v>
      </c>
      <c r="K34" s="20">
        <f t="shared" si="2"/>
        <v>3.1027148507022522E-2</v>
      </c>
      <c r="L34" s="21">
        <f t="shared" si="3"/>
        <v>2476406</v>
      </c>
    </row>
    <row r="35" spans="1:18" x14ac:dyDescent="0.2">
      <c r="A35" s="33" t="s">
        <v>61</v>
      </c>
      <c r="B35" s="2" t="s">
        <v>62</v>
      </c>
      <c r="C35" s="54" t="s">
        <v>136</v>
      </c>
      <c r="D35" s="49">
        <v>1</v>
      </c>
      <c r="E35" s="18">
        <v>1</v>
      </c>
      <c r="F35" s="19">
        <v>261549.34</v>
      </c>
      <c r="G35" s="20">
        <f t="shared" si="0"/>
        <v>7.2730893314936634E-4</v>
      </c>
      <c r="H35" s="19">
        <f t="shared" si="1"/>
        <v>245698</v>
      </c>
      <c r="I35" s="19"/>
      <c r="J35" s="19">
        <v>646424.74306942895</v>
      </c>
      <c r="K35" s="20">
        <f t="shared" si="2"/>
        <v>3.9939406912399217E-3</v>
      </c>
      <c r="L35" s="21">
        <f t="shared" si="3"/>
        <v>318773</v>
      </c>
    </row>
    <row r="36" spans="1:18" x14ac:dyDescent="0.2">
      <c r="A36" s="33" t="s">
        <v>63</v>
      </c>
      <c r="B36" s="2" t="s">
        <v>64</v>
      </c>
      <c r="C36" s="54" t="s">
        <v>23</v>
      </c>
      <c r="D36" s="49">
        <v>1</v>
      </c>
      <c r="E36" s="18">
        <v>1</v>
      </c>
      <c r="F36" s="19">
        <v>310974</v>
      </c>
      <c r="G36" s="20">
        <f t="shared" si="0"/>
        <v>8.6474761579284068E-4</v>
      </c>
      <c r="H36" s="19">
        <f t="shared" si="1"/>
        <v>292128</v>
      </c>
      <c r="J36" s="19">
        <v>0</v>
      </c>
      <c r="K36" s="20">
        <f t="shared" si="2"/>
        <v>0</v>
      </c>
      <c r="L36" s="21">
        <f t="shared" si="3"/>
        <v>0</v>
      </c>
    </row>
    <row r="37" spans="1:18" x14ac:dyDescent="0.2">
      <c r="A37" s="33" t="s">
        <v>65</v>
      </c>
      <c r="B37" s="2" t="s">
        <v>172</v>
      </c>
      <c r="C37" s="54" t="s">
        <v>136</v>
      </c>
      <c r="D37" s="49">
        <v>1</v>
      </c>
      <c r="E37" s="18">
        <v>1</v>
      </c>
      <c r="F37" s="19">
        <v>7132547.1500000004</v>
      </c>
      <c r="G37" s="20">
        <f t="shared" ref="G37:G68" si="4">IF($E37=1,F37/$F$60,0)</f>
        <v>1.9833983363536891E-2</v>
      </c>
      <c r="H37" s="19">
        <f t="shared" ref="H37:H68" si="5">IF($E37=1,ROUND(G37*($H$62),0),0)</f>
        <v>6700288</v>
      </c>
      <c r="I37" s="19"/>
      <c r="J37" s="19">
        <v>3766488.6678510108</v>
      </c>
      <c r="K37" s="20">
        <f t="shared" ref="K37:K68" si="6">IF($E37=1,J37/$J$60,0)</f>
        <v>2.3271281792517178E-2</v>
      </c>
      <c r="L37" s="21">
        <f t="shared" ref="L37:L68" si="7">IF($E37=1,ROUND(K37*$L$62,0),0)</f>
        <v>1857378</v>
      </c>
    </row>
    <row r="38" spans="1:18" x14ac:dyDescent="0.2">
      <c r="A38" s="33" t="s">
        <v>66</v>
      </c>
      <c r="B38" s="2" t="s">
        <v>173</v>
      </c>
      <c r="C38" s="54" t="s">
        <v>136</v>
      </c>
      <c r="D38" s="49">
        <v>1</v>
      </c>
      <c r="E38" s="18">
        <v>1</v>
      </c>
      <c r="F38" s="19">
        <v>10928494.220000001</v>
      </c>
      <c r="G38" s="20">
        <f t="shared" si="4"/>
        <v>3.0389644539256789E-2</v>
      </c>
      <c r="H38" s="19">
        <f t="shared" si="5"/>
        <v>10266186</v>
      </c>
      <c r="I38" s="19"/>
      <c r="J38" s="19">
        <v>5365424.6081455788</v>
      </c>
      <c r="K38" s="20">
        <f t="shared" si="6"/>
        <v>3.3150320896598237E-2</v>
      </c>
      <c r="L38" s="21">
        <f t="shared" si="7"/>
        <v>2645865</v>
      </c>
      <c r="N38" s="31"/>
      <c r="O38" s="31"/>
      <c r="P38" s="31"/>
      <c r="R38" s="31"/>
    </row>
    <row r="39" spans="1:18" x14ac:dyDescent="0.2">
      <c r="A39" s="33" t="s">
        <v>67</v>
      </c>
      <c r="B39" s="2" t="s">
        <v>174</v>
      </c>
      <c r="C39" s="54" t="s">
        <v>23</v>
      </c>
      <c r="D39" s="49">
        <v>1</v>
      </c>
      <c r="E39" s="18">
        <v>1</v>
      </c>
      <c r="F39" s="19">
        <v>3605973.9249999998</v>
      </c>
      <c r="G39" s="20">
        <f t="shared" si="4"/>
        <v>1.0027389280952433E-2</v>
      </c>
      <c r="H39" s="19">
        <f t="shared" si="5"/>
        <v>3387438</v>
      </c>
      <c r="I39" s="19"/>
      <c r="J39" s="19">
        <v>0</v>
      </c>
      <c r="K39" s="20">
        <f t="shared" si="6"/>
        <v>0</v>
      </c>
      <c r="L39" s="21">
        <f t="shared" si="7"/>
        <v>0</v>
      </c>
    </row>
    <row r="40" spans="1:18" s="31" customFormat="1" x14ac:dyDescent="0.2">
      <c r="A40" s="78" t="s">
        <v>68</v>
      </c>
      <c r="B40" s="2" t="s">
        <v>175</v>
      </c>
      <c r="C40" s="54" t="s">
        <v>23</v>
      </c>
      <c r="D40" s="49">
        <v>1</v>
      </c>
      <c r="E40" s="18">
        <v>1</v>
      </c>
      <c r="F40" s="19">
        <v>844475.96</v>
      </c>
      <c r="G40" s="20">
        <f t="shared" si="4"/>
        <v>2.3482946259313327E-3</v>
      </c>
      <c r="H40" s="19">
        <f t="shared" si="5"/>
        <v>793298</v>
      </c>
      <c r="I40" s="19"/>
      <c r="J40" s="19">
        <v>0</v>
      </c>
      <c r="K40" s="20">
        <f t="shared" si="6"/>
        <v>0</v>
      </c>
      <c r="L40" s="21">
        <f t="shared" si="7"/>
        <v>0</v>
      </c>
      <c r="M40" s="1"/>
      <c r="N40" s="1"/>
      <c r="O40" s="1"/>
      <c r="P40" s="1"/>
      <c r="Q40" s="1"/>
      <c r="R40" s="1"/>
    </row>
    <row r="41" spans="1:18" x14ac:dyDescent="0.2">
      <c r="A41" s="33" t="s">
        <v>69</v>
      </c>
      <c r="B41" s="2" t="s">
        <v>70</v>
      </c>
      <c r="C41" s="54" t="s">
        <v>136</v>
      </c>
      <c r="D41" s="49">
        <v>1</v>
      </c>
      <c r="E41" s="18">
        <v>1</v>
      </c>
      <c r="F41" s="19">
        <v>60924623.419999994</v>
      </c>
      <c r="G41" s="20">
        <f t="shared" si="4"/>
        <v>0.16941745240927428</v>
      </c>
      <c r="H41" s="19">
        <f t="shared" si="5"/>
        <v>57232361</v>
      </c>
      <c r="I41" s="19"/>
      <c r="J41" s="19">
        <v>21211208.438473083</v>
      </c>
      <c r="K41" s="20">
        <f t="shared" si="6"/>
        <v>0.1310536290590138</v>
      </c>
      <c r="L41" s="21">
        <f t="shared" si="7"/>
        <v>10459937</v>
      </c>
    </row>
    <row r="42" spans="1:18" x14ac:dyDescent="0.2">
      <c r="A42" s="33" t="s">
        <v>71</v>
      </c>
      <c r="B42" s="2" t="s">
        <v>72</v>
      </c>
      <c r="C42" s="54" t="s">
        <v>136</v>
      </c>
      <c r="D42" s="49">
        <v>1</v>
      </c>
      <c r="E42" s="18">
        <v>1</v>
      </c>
      <c r="F42" s="19">
        <v>3533160.4</v>
      </c>
      <c r="G42" s="20">
        <f t="shared" si="4"/>
        <v>9.8249115106525918E-3</v>
      </c>
      <c r="H42" s="19">
        <f t="shared" si="5"/>
        <v>3319038</v>
      </c>
      <c r="I42" s="19"/>
      <c r="J42" s="19">
        <v>2015592.5671118854</v>
      </c>
      <c r="K42" s="20">
        <f t="shared" si="6"/>
        <v>1.2453355563904008E-2</v>
      </c>
      <c r="L42" s="21">
        <f t="shared" si="7"/>
        <v>993954</v>
      </c>
    </row>
    <row r="43" spans="1:18" x14ac:dyDescent="0.2">
      <c r="A43" s="33" t="s">
        <v>73</v>
      </c>
      <c r="B43" s="2" t="s">
        <v>176</v>
      </c>
      <c r="C43" s="54" t="s">
        <v>136</v>
      </c>
      <c r="D43" s="49">
        <v>1</v>
      </c>
      <c r="E43" s="18">
        <v>1</v>
      </c>
      <c r="F43" s="19">
        <v>254658.77</v>
      </c>
      <c r="G43" s="20">
        <f t="shared" si="4"/>
        <v>7.0814783293213386E-4</v>
      </c>
      <c r="H43" s="19">
        <f t="shared" si="5"/>
        <v>239225</v>
      </c>
      <c r="I43" s="19"/>
      <c r="J43" s="19">
        <v>579695.05087651731</v>
      </c>
      <c r="K43" s="20">
        <f t="shared" si="6"/>
        <v>3.5816507289193429E-3</v>
      </c>
      <c r="L43" s="21">
        <f t="shared" si="7"/>
        <v>285866</v>
      </c>
    </row>
    <row r="44" spans="1:18" x14ac:dyDescent="0.2">
      <c r="A44" s="33" t="s">
        <v>74</v>
      </c>
      <c r="B44" s="2" t="s">
        <v>177</v>
      </c>
      <c r="C44" s="54" t="s">
        <v>136</v>
      </c>
      <c r="D44" s="49">
        <v>1</v>
      </c>
      <c r="E44" s="18">
        <v>1</v>
      </c>
      <c r="F44" s="19">
        <v>7829298.8799999999</v>
      </c>
      <c r="G44" s="20">
        <f t="shared" si="4"/>
        <v>2.1771490670633421E-2</v>
      </c>
      <c r="H44" s="19">
        <f t="shared" si="5"/>
        <v>7354814</v>
      </c>
      <c r="I44" s="19"/>
      <c r="J44" s="19">
        <v>5016695.8619014714</v>
      </c>
      <c r="K44" s="20">
        <f t="shared" si="6"/>
        <v>3.0995697416042779E-2</v>
      </c>
      <c r="L44" s="21">
        <f t="shared" si="7"/>
        <v>2473896</v>
      </c>
    </row>
    <row r="45" spans="1:18" s="31" customFormat="1" x14ac:dyDescent="0.2">
      <c r="A45" s="31" t="s">
        <v>75</v>
      </c>
      <c r="B45" s="2" t="s">
        <v>76</v>
      </c>
      <c r="C45" s="54" t="s">
        <v>136</v>
      </c>
      <c r="D45" s="49">
        <v>1</v>
      </c>
      <c r="E45" s="18">
        <v>1</v>
      </c>
      <c r="F45" s="19">
        <v>245909.37</v>
      </c>
      <c r="G45" s="20">
        <f t="shared" si="4"/>
        <v>6.8381775135097956E-4</v>
      </c>
      <c r="H45" s="19">
        <f t="shared" si="5"/>
        <v>231006</v>
      </c>
      <c r="I45" s="19"/>
      <c r="J45" s="19">
        <v>1376249.3407735897</v>
      </c>
      <c r="K45" s="20">
        <f t="shared" si="6"/>
        <v>8.503168083121149E-3</v>
      </c>
      <c r="L45" s="21">
        <f t="shared" si="7"/>
        <v>678673</v>
      </c>
      <c r="M45" s="1"/>
      <c r="Q45" s="1"/>
    </row>
    <row r="46" spans="1:18" s="31" customFormat="1" x14ac:dyDescent="0.2">
      <c r="A46" s="31" t="s">
        <v>77</v>
      </c>
      <c r="B46" s="2" t="s">
        <v>178</v>
      </c>
      <c r="C46" s="54" t="s">
        <v>23</v>
      </c>
      <c r="D46" s="49">
        <v>1</v>
      </c>
      <c r="E46" s="18">
        <v>1</v>
      </c>
      <c r="F46" s="19">
        <v>4274560.8800000008</v>
      </c>
      <c r="G46" s="20">
        <f t="shared" si="4"/>
        <v>1.188657678629515E-2</v>
      </c>
      <c r="H46" s="19">
        <f t="shared" si="5"/>
        <v>4015506</v>
      </c>
      <c r="I46" s="19"/>
      <c r="J46" s="19">
        <v>0</v>
      </c>
      <c r="K46" s="20">
        <f t="shared" si="6"/>
        <v>0</v>
      </c>
      <c r="L46" s="21">
        <f t="shared" si="7"/>
        <v>0</v>
      </c>
      <c r="M46" s="1"/>
      <c r="Q46" s="1"/>
    </row>
    <row r="47" spans="1:18" x14ac:dyDescent="0.2">
      <c r="A47" s="33" t="s">
        <v>78</v>
      </c>
      <c r="B47" s="2" t="s">
        <v>79</v>
      </c>
      <c r="C47" s="54" t="s">
        <v>136</v>
      </c>
      <c r="D47" s="49">
        <v>1</v>
      </c>
      <c r="E47" s="18">
        <v>1</v>
      </c>
      <c r="F47" s="19">
        <v>7281030.21</v>
      </c>
      <c r="G47" s="20">
        <f t="shared" si="4"/>
        <v>2.0246880815158651E-2</v>
      </c>
      <c r="H47" s="19">
        <f t="shared" si="5"/>
        <v>6839772</v>
      </c>
      <c r="I47" s="19"/>
      <c r="J47" s="19">
        <v>2757606.5798899154</v>
      </c>
      <c r="K47" s="20">
        <f t="shared" si="6"/>
        <v>1.7037895358950332E-2</v>
      </c>
      <c r="L47" s="21">
        <f t="shared" si="7"/>
        <v>1359866</v>
      </c>
    </row>
    <row r="48" spans="1:18" s="31" customFormat="1" x14ac:dyDescent="0.2">
      <c r="A48" s="33" t="s">
        <v>80</v>
      </c>
      <c r="B48" s="2" t="s">
        <v>81</v>
      </c>
      <c r="C48" s="54" t="s">
        <v>136</v>
      </c>
      <c r="D48" s="49">
        <v>1</v>
      </c>
      <c r="E48" s="18">
        <v>1</v>
      </c>
      <c r="F48" s="19">
        <v>32550363.149999999</v>
      </c>
      <c r="G48" s="20">
        <f t="shared" si="4"/>
        <v>9.0515120000879939E-2</v>
      </c>
      <c r="H48" s="19">
        <f t="shared" si="5"/>
        <v>30577688</v>
      </c>
      <c r="I48" s="19"/>
      <c r="J48" s="19">
        <v>11469546.568554018</v>
      </c>
      <c r="K48" s="20">
        <f t="shared" si="6"/>
        <v>7.0864689573460593E-2</v>
      </c>
      <c r="L48" s="21">
        <f t="shared" si="7"/>
        <v>5656007</v>
      </c>
      <c r="M48" s="1"/>
      <c r="Q48" s="1"/>
    </row>
    <row r="49" spans="1:17" s="31" customFormat="1" x14ac:dyDescent="0.2">
      <c r="A49" s="33" t="s">
        <v>82</v>
      </c>
      <c r="B49" s="2" t="s">
        <v>83</v>
      </c>
      <c r="C49" s="54" t="s">
        <v>136</v>
      </c>
      <c r="D49" s="49">
        <v>1</v>
      </c>
      <c r="E49" s="36">
        <v>1</v>
      </c>
      <c r="F49" s="19">
        <v>492511.26</v>
      </c>
      <c r="G49" s="20">
        <f t="shared" si="4"/>
        <v>1.3695612425351569E-3</v>
      </c>
      <c r="H49" s="19">
        <f t="shared" si="5"/>
        <v>462663</v>
      </c>
      <c r="I49" s="19"/>
      <c r="J49" s="19">
        <v>2029177.3874066921</v>
      </c>
      <c r="K49" s="20">
        <f t="shared" si="6"/>
        <v>1.253728948991832E-2</v>
      </c>
      <c r="L49" s="21">
        <f t="shared" si="7"/>
        <v>1000653</v>
      </c>
      <c r="M49" s="1"/>
      <c r="Q49" s="1"/>
    </row>
    <row r="50" spans="1:17" x14ac:dyDescent="0.2">
      <c r="A50" s="33" t="s">
        <v>84</v>
      </c>
      <c r="B50" s="2" t="s">
        <v>85</v>
      </c>
      <c r="C50" s="54" t="s">
        <v>136</v>
      </c>
      <c r="D50" s="49">
        <v>1</v>
      </c>
      <c r="E50" s="18">
        <v>1</v>
      </c>
      <c r="F50" s="19">
        <v>29540791.479999997</v>
      </c>
      <c r="G50" s="20">
        <f t="shared" si="4"/>
        <v>8.2146189073567119E-2</v>
      </c>
      <c r="H50" s="19">
        <f t="shared" si="5"/>
        <v>27750508</v>
      </c>
      <c r="I50" s="19"/>
      <c r="J50" s="19">
        <v>6363342.9596674927</v>
      </c>
      <c r="K50" s="20">
        <f t="shared" si="6"/>
        <v>3.9315967792713971E-2</v>
      </c>
      <c r="L50" s="21">
        <f t="shared" si="7"/>
        <v>3137971</v>
      </c>
    </row>
    <row r="51" spans="1:17" x14ac:dyDescent="0.2">
      <c r="A51" s="33" t="s">
        <v>86</v>
      </c>
      <c r="B51" s="2" t="s">
        <v>87</v>
      </c>
      <c r="C51" s="54" t="s">
        <v>136</v>
      </c>
      <c r="D51" s="49">
        <v>1</v>
      </c>
      <c r="E51" s="18">
        <v>1</v>
      </c>
      <c r="F51" s="19">
        <v>1137883.28</v>
      </c>
      <c r="G51" s="20">
        <f t="shared" si="4"/>
        <v>3.1641933197969524E-3</v>
      </c>
      <c r="H51" s="19">
        <f t="shared" si="5"/>
        <v>1068923</v>
      </c>
      <c r="I51" s="19"/>
      <c r="J51" s="19">
        <v>1528951.8118132954</v>
      </c>
      <c r="K51" s="20">
        <f t="shared" si="6"/>
        <v>9.4466415798849651E-3</v>
      </c>
      <c r="L51" s="21">
        <f t="shared" si="7"/>
        <v>753976</v>
      </c>
    </row>
    <row r="52" spans="1:17" s="31" customFormat="1" x14ac:dyDescent="0.2">
      <c r="A52" s="33" t="s">
        <v>88</v>
      </c>
      <c r="B52" s="2" t="s">
        <v>89</v>
      </c>
      <c r="C52" s="54" t="s">
        <v>136</v>
      </c>
      <c r="D52" s="49">
        <v>1</v>
      </c>
      <c r="E52" s="18">
        <v>1</v>
      </c>
      <c r="F52" s="19">
        <v>2094658.4300000002</v>
      </c>
      <c r="G52" s="20">
        <f t="shared" si="4"/>
        <v>5.8247663252968904E-3</v>
      </c>
      <c r="H52" s="19">
        <f t="shared" si="5"/>
        <v>1967714</v>
      </c>
      <c r="I52" s="19"/>
      <c r="J52" s="19">
        <v>1371346.9800182278</v>
      </c>
      <c r="K52" s="20">
        <f t="shared" si="6"/>
        <v>8.472878806118838E-3</v>
      </c>
      <c r="L52" s="21">
        <f t="shared" si="7"/>
        <v>676256</v>
      </c>
      <c r="M52" s="1"/>
      <c r="Q52" s="1"/>
    </row>
    <row r="53" spans="1:17" x14ac:dyDescent="0.2">
      <c r="A53" s="33" t="s">
        <v>90</v>
      </c>
      <c r="B53" s="2" t="s">
        <v>179</v>
      </c>
      <c r="C53" s="54" t="s">
        <v>136</v>
      </c>
      <c r="D53" s="49">
        <v>1</v>
      </c>
      <c r="E53" s="18">
        <v>1</v>
      </c>
      <c r="F53" s="19">
        <v>3451464.3699999996</v>
      </c>
      <c r="G53" s="20">
        <f t="shared" si="4"/>
        <v>9.5977335241899282E-3</v>
      </c>
      <c r="H53" s="19">
        <f t="shared" si="5"/>
        <v>3242293</v>
      </c>
      <c r="I53" s="19"/>
      <c r="J53" s="19">
        <v>4417314.1815475458</v>
      </c>
      <c r="K53" s="20">
        <f t="shared" si="6"/>
        <v>2.7292412681949318E-2</v>
      </c>
      <c r="L53" s="21">
        <f t="shared" si="7"/>
        <v>2178321</v>
      </c>
    </row>
    <row r="54" spans="1:17" s="31" customFormat="1" x14ac:dyDescent="0.2">
      <c r="A54" s="33" t="s">
        <v>91</v>
      </c>
      <c r="B54" s="2" t="s">
        <v>92</v>
      </c>
      <c r="C54" s="54" t="s">
        <v>136</v>
      </c>
      <c r="D54" s="49">
        <v>1</v>
      </c>
      <c r="E54" s="18">
        <v>1</v>
      </c>
      <c r="F54" s="19">
        <v>423192.61</v>
      </c>
      <c r="G54" s="20">
        <f t="shared" si="4"/>
        <v>1.1768019207993256E-3</v>
      </c>
      <c r="H54" s="19">
        <f t="shared" si="5"/>
        <v>397546</v>
      </c>
      <c r="I54" s="19"/>
      <c r="J54" s="19">
        <v>3846466.1066275579</v>
      </c>
      <c r="K54" s="20">
        <f t="shared" si="6"/>
        <v>2.3765423068103367E-2</v>
      </c>
      <c r="L54" s="21">
        <f t="shared" si="7"/>
        <v>1896818</v>
      </c>
      <c r="M54" s="1"/>
      <c r="Q54" s="1"/>
    </row>
    <row r="55" spans="1:17" x14ac:dyDescent="0.2">
      <c r="A55" s="33" t="s">
        <v>93</v>
      </c>
      <c r="B55" s="2" t="s">
        <v>94</v>
      </c>
      <c r="C55" s="54" t="s">
        <v>23</v>
      </c>
      <c r="D55" s="49">
        <v>1</v>
      </c>
      <c r="E55" s="18">
        <v>1</v>
      </c>
      <c r="F55" s="19">
        <v>1645577.83</v>
      </c>
      <c r="G55" s="20">
        <f t="shared" si="4"/>
        <v>4.5759758214321987E-3</v>
      </c>
      <c r="H55" s="19">
        <f t="shared" si="5"/>
        <v>1545850</v>
      </c>
      <c r="I55" s="19"/>
      <c r="J55" s="19">
        <v>7441.7042575369169</v>
      </c>
      <c r="K55" s="20">
        <f t="shared" si="6"/>
        <v>4.597863210684343E-5</v>
      </c>
      <c r="L55" s="21">
        <f t="shared" si="7"/>
        <v>3670</v>
      </c>
    </row>
    <row r="56" spans="1:17" s="31" customFormat="1" x14ac:dyDescent="0.2">
      <c r="A56" s="33" t="s">
        <v>95</v>
      </c>
      <c r="B56" s="2" t="s">
        <v>96</v>
      </c>
      <c r="C56" s="54" t="s">
        <v>23</v>
      </c>
      <c r="D56" s="49">
        <v>1</v>
      </c>
      <c r="E56" s="18">
        <v>1</v>
      </c>
      <c r="F56" s="19">
        <v>4592190.2300000004</v>
      </c>
      <c r="G56" s="20">
        <f t="shared" si="4"/>
        <v>1.276983140924861E-2</v>
      </c>
      <c r="H56" s="19">
        <f t="shared" si="5"/>
        <v>4313886</v>
      </c>
      <c r="I56" s="19"/>
      <c r="J56" s="19">
        <v>0</v>
      </c>
      <c r="K56" s="20">
        <f t="shared" si="6"/>
        <v>0</v>
      </c>
      <c r="L56" s="21">
        <f t="shared" si="7"/>
        <v>0</v>
      </c>
      <c r="M56" s="1"/>
      <c r="Q56" s="1"/>
    </row>
    <row r="57" spans="1:17" x14ac:dyDescent="0.2">
      <c r="A57" s="33" t="s">
        <v>97</v>
      </c>
      <c r="B57" s="2" t="s">
        <v>98</v>
      </c>
      <c r="C57" s="54" t="s">
        <v>136</v>
      </c>
      <c r="D57" s="49">
        <v>1</v>
      </c>
      <c r="E57" s="18">
        <v>1</v>
      </c>
      <c r="F57" s="19">
        <v>1216528.5699999998</v>
      </c>
      <c r="G57" s="20">
        <f t="shared" si="4"/>
        <v>3.3828878956162693E-3</v>
      </c>
      <c r="H57" s="19">
        <f t="shared" si="5"/>
        <v>1142802</v>
      </c>
      <c r="I57" s="19"/>
      <c r="J57" s="19">
        <v>1493416.2791764897</v>
      </c>
      <c r="K57" s="20">
        <f t="shared" si="6"/>
        <v>9.227084993747638E-3</v>
      </c>
      <c r="L57" s="21">
        <f t="shared" si="7"/>
        <v>736452</v>
      </c>
    </row>
    <row r="58" spans="1:17" s="31" customFormat="1" x14ac:dyDescent="0.2">
      <c r="A58" s="33"/>
      <c r="B58" s="49"/>
      <c r="C58" s="54"/>
      <c r="D58" s="49"/>
      <c r="E58" s="18"/>
      <c r="F58" s="37"/>
      <c r="G58" s="38"/>
      <c r="H58" s="37"/>
      <c r="I58" s="37"/>
      <c r="J58" s="37"/>
      <c r="K58" s="38"/>
      <c r="L58" s="39"/>
    </row>
    <row r="59" spans="1:17" x14ac:dyDescent="0.2">
      <c r="A59" s="40"/>
      <c r="B59" s="40"/>
      <c r="E59" s="36"/>
      <c r="F59" s="19"/>
      <c r="G59" s="20"/>
      <c r="H59" s="19"/>
      <c r="I59" s="19"/>
      <c r="J59" s="19"/>
      <c r="K59" s="20"/>
      <c r="L59" s="21"/>
    </row>
    <row r="60" spans="1:17" x14ac:dyDescent="0.2">
      <c r="A60" s="16"/>
      <c r="E60" s="18"/>
      <c r="F60" s="37">
        <f>SUM(F5:F58)</f>
        <v>359612439.88499999</v>
      </c>
      <c r="G60" s="41">
        <f>SUM(G5:G58)</f>
        <v>1.0000000000000002</v>
      </c>
      <c r="H60" s="5">
        <f>SUM(H5:H58)</f>
        <v>337818564</v>
      </c>
      <c r="I60" s="19"/>
      <c r="J60" s="37">
        <f>SUM(J5:J58)</f>
        <v>161851362.6121839</v>
      </c>
      <c r="K60" s="41">
        <f>SUM(K5:K58)</f>
        <v>0.99999999999999933</v>
      </c>
      <c r="L60" s="19">
        <f>SUM(L5:L58)</f>
        <v>79814171</v>
      </c>
    </row>
    <row r="61" spans="1:17" x14ac:dyDescent="0.2">
      <c r="A61" s="16"/>
      <c r="E61" s="18"/>
      <c r="F61" s="37"/>
      <c r="G61" s="37"/>
      <c r="H61" s="37"/>
      <c r="I61" s="37"/>
      <c r="J61" s="19"/>
    </row>
    <row r="62" spans="1:17" x14ac:dyDescent="0.2">
      <c r="A62" s="16"/>
      <c r="E62" s="18"/>
      <c r="F62" s="37"/>
      <c r="G62" s="42" t="s">
        <v>99</v>
      </c>
      <c r="H62" s="43">
        <f>H1*'[5]UPL Gap Summary sfy17'!D20</f>
        <v>337818566.36226898</v>
      </c>
      <c r="I62" s="37"/>
      <c r="J62" s="4"/>
      <c r="K62" s="44" t="s">
        <v>100</v>
      </c>
      <c r="L62" s="45">
        <f>L1*'[5]UPL Gap Summary sfy17'!F20</f>
        <v>79814172.58457388</v>
      </c>
    </row>
    <row r="63" spans="1:17" x14ac:dyDescent="0.2">
      <c r="A63" s="16"/>
      <c r="E63" s="18"/>
      <c r="F63" s="37"/>
      <c r="G63" s="37"/>
      <c r="H63" s="37"/>
      <c r="I63" s="37"/>
      <c r="J63" s="19"/>
    </row>
    <row r="64" spans="1:17" x14ac:dyDescent="0.2">
      <c r="A64" s="16"/>
      <c r="E64" s="18"/>
      <c r="F64" s="37"/>
      <c r="G64" s="37"/>
      <c r="H64" s="37"/>
      <c r="I64" s="37"/>
      <c r="J64" s="19"/>
    </row>
    <row r="65" spans="1:12" s="26" customFormat="1" x14ac:dyDescent="0.2">
      <c r="A65" s="22"/>
      <c r="B65" s="55" t="s">
        <v>101</v>
      </c>
      <c r="C65" s="56"/>
      <c r="D65" s="57"/>
      <c r="E65" s="27"/>
      <c r="F65" s="28"/>
      <c r="G65" s="29"/>
      <c r="H65" s="28"/>
      <c r="I65" s="28"/>
      <c r="J65" s="28"/>
      <c r="K65" s="29"/>
      <c r="L65" s="30"/>
    </row>
    <row r="66" spans="1:12" x14ac:dyDescent="0.2">
      <c r="A66" s="33" t="s">
        <v>102</v>
      </c>
      <c r="B66" s="2" t="s">
        <v>159</v>
      </c>
      <c r="C66" s="54" t="s">
        <v>136</v>
      </c>
      <c r="D66" s="49">
        <v>2</v>
      </c>
      <c r="E66" s="18">
        <v>1</v>
      </c>
      <c r="F66" s="19">
        <v>129345.19</v>
      </c>
      <c r="G66" s="20">
        <f t="shared" ref="G66:G83" si="8">IF($E66=1,F66/$F$86,0)</f>
        <v>3.2311174600490682E-3</v>
      </c>
      <c r="H66" s="19">
        <f t="shared" ref="H66:H83" si="9">IF($E66=1,ROUND(G66*($H$88),0),0)</f>
        <v>171337</v>
      </c>
      <c r="I66" s="19"/>
      <c r="J66" s="19">
        <v>405080.9819169906</v>
      </c>
      <c r="K66" s="20">
        <f t="shared" ref="K66:K83" si="10">IF($E66=1,J66/$J$86,0)</f>
        <v>1.308062324345154E-2</v>
      </c>
      <c r="L66" s="21">
        <f t="shared" ref="L66:L83" si="11">IF($E66=1,ROUND(K66*$L$88,0),0)</f>
        <v>170485</v>
      </c>
    </row>
    <row r="67" spans="1:12" x14ac:dyDescent="0.2">
      <c r="A67" s="16" t="s">
        <v>103</v>
      </c>
      <c r="B67" s="2" t="s">
        <v>104</v>
      </c>
      <c r="C67" s="54" t="s">
        <v>136</v>
      </c>
      <c r="D67" s="49">
        <v>2</v>
      </c>
      <c r="E67" s="18">
        <v>1</v>
      </c>
      <c r="F67" s="19">
        <v>456854.92</v>
      </c>
      <c r="G67" s="20">
        <f t="shared" si="8"/>
        <v>1.1412499442161864E-2</v>
      </c>
      <c r="H67" s="19">
        <f t="shared" si="9"/>
        <v>605173</v>
      </c>
      <c r="I67" s="19"/>
      <c r="J67" s="19">
        <v>644048.09545078722</v>
      </c>
      <c r="K67" s="20">
        <f t="shared" si="10"/>
        <v>2.0797200716227718E-2</v>
      </c>
      <c r="L67" s="21">
        <f t="shared" si="11"/>
        <v>271058</v>
      </c>
    </row>
    <row r="68" spans="1:12" x14ac:dyDescent="0.2">
      <c r="A68" s="16" t="s">
        <v>105</v>
      </c>
      <c r="B68" s="2" t="s">
        <v>161</v>
      </c>
      <c r="C68" s="54" t="s">
        <v>136</v>
      </c>
      <c r="D68" s="49">
        <v>2</v>
      </c>
      <c r="E68" s="18">
        <v>1</v>
      </c>
      <c r="F68" s="19">
        <v>9627151.8999999985</v>
      </c>
      <c r="G68" s="20">
        <f t="shared" si="8"/>
        <v>0.2404918079646762</v>
      </c>
      <c r="H68" s="19">
        <f t="shared" si="9"/>
        <v>12752601</v>
      </c>
      <c r="I68" s="19"/>
      <c r="J68" s="19">
        <v>4943306.1308167344</v>
      </c>
      <c r="K68" s="20">
        <f t="shared" si="10"/>
        <v>0.15962616849662015</v>
      </c>
      <c r="L68" s="21">
        <f t="shared" si="11"/>
        <v>2080471</v>
      </c>
    </row>
    <row r="69" spans="1:12" x14ac:dyDescent="0.2">
      <c r="A69" s="16" t="s">
        <v>106</v>
      </c>
      <c r="B69" s="2" t="s">
        <v>107</v>
      </c>
      <c r="C69" s="54" t="s">
        <v>136</v>
      </c>
      <c r="D69" s="49">
        <v>2</v>
      </c>
      <c r="E69" s="18">
        <v>1</v>
      </c>
      <c r="F69" s="19">
        <v>459124.06</v>
      </c>
      <c r="G69" s="20">
        <f t="shared" si="8"/>
        <v>1.1469183868334154E-2</v>
      </c>
      <c r="H69" s="19">
        <f t="shared" si="9"/>
        <v>608178</v>
      </c>
      <c r="I69" s="19"/>
      <c r="J69" s="19">
        <v>413212.61527700676</v>
      </c>
      <c r="K69" s="20">
        <f t="shared" si="10"/>
        <v>1.3343204892762467E-2</v>
      </c>
      <c r="L69" s="21">
        <f t="shared" si="11"/>
        <v>173907</v>
      </c>
    </row>
    <row r="70" spans="1:12" x14ac:dyDescent="0.2">
      <c r="A70" s="16" t="s">
        <v>108</v>
      </c>
      <c r="B70" s="2" t="s">
        <v>109</v>
      </c>
      <c r="C70" s="54" t="s">
        <v>136</v>
      </c>
      <c r="D70" s="49">
        <v>2</v>
      </c>
      <c r="E70" s="18">
        <v>1</v>
      </c>
      <c r="F70" s="19">
        <v>617252.15</v>
      </c>
      <c r="G70" s="20">
        <f t="shared" si="8"/>
        <v>1.5419314774038574E-2</v>
      </c>
      <c r="H70" s="19">
        <f t="shared" si="9"/>
        <v>817643</v>
      </c>
      <c r="I70" s="19"/>
      <c r="J70" s="19">
        <v>996962.52993480675</v>
      </c>
      <c r="K70" s="20">
        <f t="shared" si="10"/>
        <v>3.2193294240083166E-2</v>
      </c>
      <c r="L70" s="21">
        <f t="shared" si="11"/>
        <v>419588</v>
      </c>
    </row>
    <row r="71" spans="1:12" x14ac:dyDescent="0.2">
      <c r="A71" s="16" t="s">
        <v>110</v>
      </c>
      <c r="B71" s="2" t="s">
        <v>111</v>
      </c>
      <c r="C71" s="54" t="s">
        <v>136</v>
      </c>
      <c r="D71" s="49">
        <v>2</v>
      </c>
      <c r="E71" s="18">
        <v>1</v>
      </c>
      <c r="F71" s="19">
        <v>1922818.36</v>
      </c>
      <c r="G71" s="20">
        <f t="shared" si="8"/>
        <v>4.8033111826569781E-2</v>
      </c>
      <c r="H71" s="19">
        <f t="shared" si="9"/>
        <v>2547060</v>
      </c>
      <c r="I71" s="19"/>
      <c r="J71" s="19">
        <v>1592851.7059940337</v>
      </c>
      <c r="K71" s="20">
        <f t="shared" si="10"/>
        <v>5.1435377070026496E-2</v>
      </c>
      <c r="L71" s="21">
        <f t="shared" si="11"/>
        <v>670378</v>
      </c>
    </row>
    <row r="72" spans="1:12" x14ac:dyDescent="0.2">
      <c r="A72" s="16" t="s">
        <v>112</v>
      </c>
      <c r="B72" s="2" t="s">
        <v>113</v>
      </c>
      <c r="C72" s="54" t="s">
        <v>136</v>
      </c>
      <c r="D72" s="49">
        <v>2</v>
      </c>
      <c r="E72" s="18">
        <v>1</v>
      </c>
      <c r="F72" s="19">
        <v>16265.44</v>
      </c>
      <c r="G72" s="20">
        <f t="shared" si="8"/>
        <v>4.0632007405440063E-4</v>
      </c>
      <c r="H72" s="19">
        <f t="shared" si="9"/>
        <v>21546</v>
      </c>
      <c r="I72" s="19"/>
      <c r="J72" s="19">
        <v>140223.57999999999</v>
      </c>
      <c r="K72" s="20">
        <f t="shared" si="10"/>
        <v>4.5280126732877672E-3</v>
      </c>
      <c r="L72" s="21">
        <f t="shared" si="11"/>
        <v>59015</v>
      </c>
    </row>
    <row r="73" spans="1:12" x14ac:dyDescent="0.2">
      <c r="A73" s="16" t="s">
        <v>114</v>
      </c>
      <c r="B73" s="2" t="s">
        <v>115</v>
      </c>
      <c r="C73" s="54" t="s">
        <v>136</v>
      </c>
      <c r="D73" s="49">
        <v>2</v>
      </c>
      <c r="E73" s="18">
        <v>1</v>
      </c>
      <c r="F73" s="19">
        <v>4345911.4800000004</v>
      </c>
      <c r="G73" s="20">
        <f t="shared" si="8"/>
        <v>0.10856337574559741</v>
      </c>
      <c r="H73" s="19">
        <f t="shared" si="9"/>
        <v>5756809</v>
      </c>
      <c r="I73" s="19"/>
      <c r="J73" s="19">
        <v>2990910.5572620034</v>
      </c>
      <c r="K73" s="20">
        <f t="shared" si="10"/>
        <v>9.6580624371111701E-2</v>
      </c>
      <c r="L73" s="21">
        <f t="shared" si="11"/>
        <v>1258773</v>
      </c>
    </row>
    <row r="74" spans="1:12" x14ac:dyDescent="0.2">
      <c r="A74" s="16" t="s">
        <v>116</v>
      </c>
      <c r="B74" s="2" t="s">
        <v>117</v>
      </c>
      <c r="C74" s="54" t="s">
        <v>136</v>
      </c>
      <c r="D74" s="49">
        <v>2</v>
      </c>
      <c r="E74" s="18">
        <v>1</v>
      </c>
      <c r="F74" s="19">
        <v>13380658.409999996</v>
      </c>
      <c r="G74" s="20">
        <f t="shared" si="8"/>
        <v>0.33425656582593749</v>
      </c>
      <c r="H74" s="19">
        <f t="shared" si="9"/>
        <v>17724681</v>
      </c>
      <c r="I74" s="19"/>
      <c r="J74" s="19">
        <v>8043299.6628606208</v>
      </c>
      <c r="K74" s="20">
        <f t="shared" si="10"/>
        <v>0.25972923247633617</v>
      </c>
      <c r="L74" s="21">
        <f t="shared" si="11"/>
        <v>3385153</v>
      </c>
    </row>
    <row r="75" spans="1:12" x14ac:dyDescent="0.2">
      <c r="A75" s="16" t="s">
        <v>118</v>
      </c>
      <c r="B75" s="2" t="s">
        <v>119</v>
      </c>
      <c r="C75" s="54" t="s">
        <v>136</v>
      </c>
      <c r="D75" s="49">
        <v>2</v>
      </c>
      <c r="E75" s="18">
        <v>1</v>
      </c>
      <c r="F75" s="19">
        <v>3541287.9699999997</v>
      </c>
      <c r="G75" s="20">
        <f t="shared" si="8"/>
        <v>8.8463416312030779E-2</v>
      </c>
      <c r="H75" s="19">
        <f t="shared" si="9"/>
        <v>4690965</v>
      </c>
      <c r="I75" s="19"/>
      <c r="J75" s="19">
        <v>3260502.9609506242</v>
      </c>
      <c r="K75" s="20">
        <f t="shared" si="10"/>
        <v>0.10528613467490075</v>
      </c>
      <c r="L75" s="21">
        <f t="shared" si="11"/>
        <v>1372236</v>
      </c>
    </row>
    <row r="76" spans="1:12" x14ac:dyDescent="0.2">
      <c r="A76" s="16" t="s">
        <v>120</v>
      </c>
      <c r="B76" s="2" t="s">
        <v>121</v>
      </c>
      <c r="C76" s="54" t="s">
        <v>136</v>
      </c>
      <c r="D76" s="49">
        <v>2</v>
      </c>
      <c r="E76" s="18">
        <v>1</v>
      </c>
      <c r="F76" s="19">
        <v>91245.62</v>
      </c>
      <c r="G76" s="20">
        <f t="shared" si="8"/>
        <v>2.2793682233951062E-3</v>
      </c>
      <c r="H76" s="19">
        <f t="shared" si="9"/>
        <v>120868</v>
      </c>
      <c r="I76" s="19"/>
      <c r="J76" s="19">
        <v>543881.07790547644</v>
      </c>
      <c r="K76" s="20">
        <f t="shared" si="10"/>
        <v>1.7562669655969483E-2</v>
      </c>
      <c r="L76" s="21">
        <f t="shared" si="11"/>
        <v>228901</v>
      </c>
    </row>
    <row r="77" spans="1:12" x14ac:dyDescent="0.2">
      <c r="A77" s="16" t="s">
        <v>122</v>
      </c>
      <c r="B77" s="2" t="s">
        <v>123</v>
      </c>
      <c r="C77" s="54" t="s">
        <v>136</v>
      </c>
      <c r="D77" s="49">
        <v>2</v>
      </c>
      <c r="E77" s="18">
        <v>1</v>
      </c>
      <c r="F77" s="19">
        <v>66445.19</v>
      </c>
      <c r="G77" s="20">
        <f t="shared" si="8"/>
        <v>1.6598391756607088E-3</v>
      </c>
      <c r="H77" s="19">
        <f t="shared" si="9"/>
        <v>88017</v>
      </c>
      <c r="I77" s="19"/>
      <c r="J77" s="19">
        <v>138607.4081500246</v>
      </c>
      <c r="K77" s="20">
        <f t="shared" si="10"/>
        <v>4.4758242566256086E-3</v>
      </c>
      <c r="L77" s="21">
        <f t="shared" si="11"/>
        <v>58335</v>
      </c>
    </row>
    <row r="78" spans="1:12" x14ac:dyDescent="0.2">
      <c r="A78" s="16" t="s">
        <v>124</v>
      </c>
      <c r="B78" s="2" t="s">
        <v>125</v>
      </c>
      <c r="C78" s="54" t="s">
        <v>136</v>
      </c>
      <c r="D78" s="49">
        <v>2</v>
      </c>
      <c r="E78" s="18">
        <v>1</v>
      </c>
      <c r="F78" s="19">
        <v>119619.08</v>
      </c>
      <c r="G78" s="20">
        <f t="shared" si="8"/>
        <v>2.9881536216615889E-3</v>
      </c>
      <c r="H78" s="19">
        <f t="shared" si="9"/>
        <v>158453</v>
      </c>
      <c r="I78" s="19"/>
      <c r="J78" s="19">
        <v>643954.68031876709</v>
      </c>
      <c r="K78" s="20">
        <f t="shared" si="10"/>
        <v>2.0794184212857426E-2</v>
      </c>
      <c r="L78" s="21">
        <f t="shared" si="11"/>
        <v>271019</v>
      </c>
    </row>
    <row r="79" spans="1:12" x14ac:dyDescent="0.2">
      <c r="A79" s="16" t="s">
        <v>126</v>
      </c>
      <c r="B79" s="2" t="s">
        <v>127</v>
      </c>
      <c r="C79" s="54" t="s">
        <v>136</v>
      </c>
      <c r="D79" s="49">
        <v>2</v>
      </c>
      <c r="E79" s="18">
        <v>1</v>
      </c>
      <c r="F79" s="19">
        <v>212979.26</v>
      </c>
      <c r="G79" s="20">
        <f t="shared" si="8"/>
        <v>5.3203447736582254E-3</v>
      </c>
      <c r="H79" s="19">
        <f t="shared" si="9"/>
        <v>282123</v>
      </c>
      <c r="I79" s="19"/>
      <c r="J79" s="19">
        <v>270445.75307405367</v>
      </c>
      <c r="K79" s="20">
        <f t="shared" si="10"/>
        <v>8.7330661316461135E-3</v>
      </c>
      <c r="L79" s="21">
        <f t="shared" si="11"/>
        <v>113821</v>
      </c>
    </row>
    <row r="80" spans="1:12" ht="12" customHeight="1" x14ac:dyDescent="0.2">
      <c r="A80" s="16" t="s">
        <v>128</v>
      </c>
      <c r="B80" s="2" t="s">
        <v>129</v>
      </c>
      <c r="C80" s="54" t="s">
        <v>136</v>
      </c>
      <c r="D80" s="49">
        <v>2</v>
      </c>
      <c r="E80" s="18">
        <v>1</v>
      </c>
      <c r="F80" s="19">
        <v>294517.2</v>
      </c>
      <c r="G80" s="20">
        <f t="shared" si="8"/>
        <v>7.3572095506973505E-3</v>
      </c>
      <c r="H80" s="19">
        <f t="shared" si="9"/>
        <v>390132</v>
      </c>
      <c r="I80" s="19"/>
      <c r="J80" s="19">
        <v>939307.68786566879</v>
      </c>
      <c r="K80" s="20">
        <f t="shared" si="10"/>
        <v>3.0331539921975886E-2</v>
      </c>
      <c r="L80" s="21">
        <f t="shared" si="11"/>
        <v>395323</v>
      </c>
    </row>
    <row r="81" spans="1:12" x14ac:dyDescent="0.2">
      <c r="A81" s="16" t="s">
        <v>130</v>
      </c>
      <c r="B81" s="2" t="s">
        <v>131</v>
      </c>
      <c r="C81" s="54" t="s">
        <v>136</v>
      </c>
      <c r="D81" s="49">
        <v>2</v>
      </c>
      <c r="E81" s="18">
        <v>1</v>
      </c>
      <c r="F81" s="19">
        <v>15774.96</v>
      </c>
      <c r="G81" s="20">
        <f t="shared" si="8"/>
        <v>3.9406760071693155E-4</v>
      </c>
      <c r="H81" s="19">
        <f t="shared" si="9"/>
        <v>20896</v>
      </c>
      <c r="I81" s="19"/>
      <c r="J81" s="19">
        <v>132546.84564459813</v>
      </c>
      <c r="K81" s="20">
        <f t="shared" si="10"/>
        <v>4.2801203398391188E-3</v>
      </c>
      <c r="L81" s="21">
        <f t="shared" si="11"/>
        <v>55784</v>
      </c>
    </row>
    <row r="82" spans="1:12" x14ac:dyDescent="0.2">
      <c r="A82" s="16" t="s">
        <v>132</v>
      </c>
      <c r="B82" s="2" t="s">
        <v>133</v>
      </c>
      <c r="C82" s="54" t="s">
        <v>136</v>
      </c>
      <c r="D82" s="49">
        <v>2</v>
      </c>
      <c r="E82" s="18">
        <v>1</v>
      </c>
      <c r="F82" s="19">
        <v>3081581.62</v>
      </c>
      <c r="G82" s="20">
        <f t="shared" si="8"/>
        <v>7.6979686503597808E-2</v>
      </c>
      <c r="H82" s="19">
        <f t="shared" si="9"/>
        <v>4082015</v>
      </c>
      <c r="I82" s="19"/>
      <c r="J82" s="19">
        <v>4099774.114203413</v>
      </c>
      <c r="K82" s="20">
        <f t="shared" si="10"/>
        <v>0.13238735701035578</v>
      </c>
      <c r="L82" s="21">
        <f t="shared" si="11"/>
        <v>1725457</v>
      </c>
    </row>
    <row r="83" spans="1:12" x14ac:dyDescent="0.2">
      <c r="A83" s="16" t="s">
        <v>134</v>
      </c>
      <c r="B83" s="2" t="s">
        <v>135</v>
      </c>
      <c r="C83" s="54" t="s">
        <v>136</v>
      </c>
      <c r="D83" s="49">
        <v>2</v>
      </c>
      <c r="E83" s="18">
        <v>1</v>
      </c>
      <c r="F83" s="19">
        <v>1652268.3800000001</v>
      </c>
      <c r="G83" s="20">
        <f t="shared" si="8"/>
        <v>4.1274617257162707E-2</v>
      </c>
      <c r="H83" s="19">
        <f t="shared" si="9"/>
        <v>2188676</v>
      </c>
      <c r="I83" s="19"/>
      <c r="J83" s="19">
        <v>769102.06056136522</v>
      </c>
      <c r="K83" s="20">
        <f t="shared" si="10"/>
        <v>2.4835365615922787E-2</v>
      </c>
      <c r="L83" s="21">
        <f t="shared" si="11"/>
        <v>323689</v>
      </c>
    </row>
    <row r="84" spans="1:12" x14ac:dyDescent="0.2">
      <c r="A84" s="16"/>
      <c r="C84" s="54"/>
      <c r="E84" s="18"/>
      <c r="F84" s="19"/>
      <c r="G84" s="20"/>
      <c r="H84" s="19"/>
      <c r="I84" s="19"/>
      <c r="J84" s="19"/>
      <c r="K84" s="20"/>
      <c r="L84" s="21"/>
    </row>
    <row r="85" spans="1:12" x14ac:dyDescent="0.2">
      <c r="A85" s="16"/>
      <c r="E85" s="36"/>
      <c r="F85" s="37"/>
      <c r="G85" s="20"/>
      <c r="H85" s="19"/>
      <c r="I85" s="19"/>
      <c r="J85" s="19"/>
      <c r="K85" s="20"/>
      <c r="L85" s="21"/>
    </row>
    <row r="86" spans="1:12" x14ac:dyDescent="0.2">
      <c r="A86" s="16"/>
      <c r="E86" s="18"/>
      <c r="F86" s="37">
        <f>SUM(F66:F83)</f>
        <v>40031101.18999999</v>
      </c>
      <c r="G86" s="38">
        <f>SUM(G66:G85)</f>
        <v>1.0000000000000002</v>
      </c>
      <c r="H86" s="46">
        <f>SUM(H66:H84)</f>
        <v>53027173</v>
      </c>
      <c r="I86" s="19"/>
      <c r="J86" s="37">
        <f>SUM(J66:J83)</f>
        <v>30968018.448186971</v>
      </c>
      <c r="K86" s="20">
        <f>SUM(K66:K84)</f>
        <v>1.0000000000000002</v>
      </c>
      <c r="L86" s="19">
        <f>SUM(L66:L84)</f>
        <v>13033393</v>
      </c>
    </row>
    <row r="87" spans="1:12" x14ac:dyDescent="0.2">
      <c r="A87" s="16"/>
      <c r="E87" s="18"/>
      <c r="F87" s="37"/>
      <c r="G87" s="37"/>
      <c r="H87" s="37"/>
      <c r="I87" s="37"/>
      <c r="J87" s="37"/>
    </row>
    <row r="88" spans="1:12" x14ac:dyDescent="0.2">
      <c r="A88" s="16"/>
      <c r="E88" s="18"/>
      <c r="F88" s="37"/>
      <c r="G88" s="42" t="s">
        <v>137</v>
      </c>
      <c r="H88" s="44">
        <f>H1*'[5]UPL Gap Summary sfy17'!D19</f>
        <v>53027172.917478725</v>
      </c>
      <c r="I88" s="37"/>
      <c r="J88" s="4"/>
      <c r="K88" s="47" t="s">
        <v>138</v>
      </c>
      <c r="L88" s="45">
        <f>L1*'[5]UPL Gap Summary sfy17'!F19</f>
        <v>13033393.595540226</v>
      </c>
    </row>
    <row r="89" spans="1:12" x14ac:dyDescent="0.2">
      <c r="A89" s="16"/>
      <c r="E89" s="18"/>
      <c r="F89" s="37"/>
      <c r="G89" s="37"/>
      <c r="H89" s="37"/>
      <c r="I89" s="37"/>
      <c r="J89" s="37"/>
    </row>
    <row r="90" spans="1:12" x14ac:dyDescent="0.2">
      <c r="A90" s="49"/>
      <c r="D90" s="3"/>
      <c r="E90" s="18"/>
      <c r="F90" s="37"/>
      <c r="G90" s="37"/>
      <c r="H90" s="37"/>
      <c r="I90" s="37"/>
      <c r="K90" s="37"/>
    </row>
    <row r="91" spans="1:12" x14ac:dyDescent="0.2">
      <c r="A91" s="16"/>
      <c r="E91" s="18"/>
      <c r="F91" s="37"/>
      <c r="G91" s="37"/>
      <c r="H91" s="37"/>
      <c r="I91" s="37"/>
      <c r="J91" s="37"/>
    </row>
    <row r="92" spans="1:12" x14ac:dyDescent="0.2">
      <c r="A92" s="16"/>
      <c r="E92" s="18"/>
      <c r="F92" s="37"/>
      <c r="G92" s="37"/>
      <c r="H92" s="37"/>
      <c r="I92" s="37"/>
      <c r="J92" s="37"/>
    </row>
    <row r="99" spans="2:10" x14ac:dyDescent="0.2">
      <c r="B99" s="1"/>
      <c r="C99" s="1"/>
      <c r="D99" s="1"/>
      <c r="E99" s="48"/>
      <c r="F99" s="19"/>
      <c r="G99" s="19"/>
      <c r="H99" s="19"/>
      <c r="I99" s="19"/>
      <c r="J99" s="19"/>
    </row>
    <row r="100" spans="2:10" x14ac:dyDescent="0.2">
      <c r="B100" s="1"/>
      <c r="C100" s="1"/>
      <c r="D100" s="1"/>
      <c r="E100" s="48"/>
    </row>
    <row r="101" spans="2:10" x14ac:dyDescent="0.2">
      <c r="B101" s="1"/>
      <c r="C101" s="1"/>
      <c r="D101" s="1"/>
      <c r="E101" s="48"/>
    </row>
    <row r="102" spans="2:10" x14ac:dyDescent="0.2">
      <c r="B102" s="1"/>
      <c r="C102" s="1"/>
      <c r="D102" s="1"/>
      <c r="E102" s="48"/>
    </row>
    <row r="103" spans="2:10" x14ac:dyDescent="0.2">
      <c r="B103" s="1"/>
      <c r="C103" s="1"/>
      <c r="D103" s="1"/>
      <c r="E103" s="48"/>
    </row>
    <row r="104" spans="2:10" x14ac:dyDescent="0.2">
      <c r="B104" s="1"/>
      <c r="C104" s="1"/>
      <c r="D104" s="1"/>
      <c r="E104" s="48"/>
    </row>
    <row r="105" spans="2:10" x14ac:dyDescent="0.2">
      <c r="B105" s="1"/>
      <c r="C105" s="1"/>
      <c r="D105" s="1"/>
      <c r="E105" s="48"/>
    </row>
    <row r="106" spans="2:10" x14ac:dyDescent="0.2">
      <c r="B106" s="1"/>
      <c r="C106" s="1"/>
      <c r="D106" s="1"/>
      <c r="E106" s="48"/>
    </row>
    <row r="107" spans="2:10" x14ac:dyDescent="0.2">
      <c r="B107" s="1"/>
      <c r="C107" s="1"/>
      <c r="D107" s="1"/>
      <c r="E107" s="48"/>
    </row>
    <row r="108" spans="2:10" x14ac:dyDescent="0.2">
      <c r="E108" s="48"/>
    </row>
    <row r="109" spans="2:10" x14ac:dyDescent="0.2">
      <c r="E109" s="4"/>
    </row>
    <row r="119" spans="1:12" s="5" customFormat="1" x14ac:dyDescent="0.2">
      <c r="A119" s="1"/>
      <c r="B119" s="49"/>
      <c r="C119" s="49"/>
      <c r="D119" s="49"/>
      <c r="F119" s="1"/>
      <c r="G119" s="1"/>
      <c r="H119" s="1"/>
      <c r="I119" s="1"/>
      <c r="J119" s="1"/>
      <c r="K119" s="1"/>
      <c r="L119" s="1"/>
    </row>
    <row r="120" spans="1:12" s="5" customFormat="1" x14ac:dyDescent="0.2">
      <c r="A120" s="1"/>
      <c r="B120" s="49"/>
      <c r="C120" s="49"/>
      <c r="D120" s="49"/>
      <c r="F120" s="1"/>
      <c r="G120" s="1"/>
      <c r="H120" s="1"/>
      <c r="I120" s="1"/>
      <c r="J120" s="1"/>
      <c r="K120" s="1"/>
      <c r="L120" s="1"/>
    </row>
    <row r="121" spans="1:12" s="5" customFormat="1" x14ac:dyDescent="0.2">
      <c r="A121" s="1"/>
      <c r="B121" s="49"/>
      <c r="C121" s="49"/>
      <c r="D121" s="49"/>
      <c r="F121" s="1"/>
      <c r="G121" s="1"/>
      <c r="H121" s="1"/>
      <c r="I121" s="1"/>
      <c r="J121" s="1"/>
      <c r="K121" s="1"/>
      <c r="L121" s="1"/>
    </row>
    <row r="122" spans="1:12" s="5" customFormat="1" x14ac:dyDescent="0.2">
      <c r="A122" s="1"/>
      <c r="B122" s="49"/>
      <c r="C122" s="49"/>
      <c r="D122" s="49"/>
      <c r="F122" s="1"/>
      <c r="G122" s="1"/>
      <c r="H122" s="1"/>
      <c r="I122" s="1"/>
      <c r="J122" s="1"/>
      <c r="K122" s="1"/>
      <c r="L122" s="1"/>
    </row>
    <row r="123" spans="1:12" s="5" customFormat="1" x14ac:dyDescent="0.2">
      <c r="A123" s="1"/>
      <c r="B123" s="49"/>
      <c r="C123" s="49"/>
      <c r="D123" s="49"/>
      <c r="F123" s="1"/>
      <c r="G123" s="1"/>
      <c r="H123" s="1"/>
      <c r="I123" s="1"/>
      <c r="J123" s="1"/>
      <c r="K123" s="1"/>
      <c r="L123" s="1"/>
    </row>
    <row r="124" spans="1:12" s="5" customFormat="1" x14ac:dyDescent="0.2">
      <c r="A124" s="1"/>
      <c r="B124" s="49"/>
      <c r="C124" s="49"/>
      <c r="D124" s="49"/>
      <c r="F124" s="1"/>
      <c r="G124" s="1"/>
      <c r="H124" s="1"/>
      <c r="I124" s="1"/>
      <c r="J124" s="1"/>
      <c r="K124" s="1"/>
      <c r="L124" s="1"/>
    </row>
    <row r="125" spans="1:12" s="5" customFormat="1" x14ac:dyDescent="0.2">
      <c r="A125" s="1"/>
      <c r="B125" s="49"/>
      <c r="C125" s="49"/>
      <c r="D125" s="49"/>
      <c r="F125" s="1"/>
      <c r="G125" s="1"/>
      <c r="H125" s="1"/>
      <c r="I125" s="1"/>
      <c r="J125" s="1"/>
      <c r="K125" s="1"/>
      <c r="L125" s="1"/>
    </row>
    <row r="126" spans="1:12" s="5" customFormat="1" x14ac:dyDescent="0.2">
      <c r="A126" s="1"/>
      <c r="B126" s="49"/>
      <c r="C126" s="49"/>
      <c r="D126" s="49"/>
      <c r="F126" s="1"/>
      <c r="G126" s="1"/>
      <c r="H126" s="1"/>
      <c r="I126" s="1"/>
      <c r="J126" s="1"/>
      <c r="K126" s="1"/>
      <c r="L126" s="1"/>
    </row>
    <row r="127" spans="1:12" s="5" customFormat="1" x14ac:dyDescent="0.2">
      <c r="A127" s="1"/>
      <c r="B127" s="49"/>
      <c r="C127" s="49"/>
      <c r="D127" s="49"/>
      <c r="F127" s="1"/>
      <c r="G127" s="1"/>
      <c r="H127" s="1"/>
      <c r="I127" s="1"/>
      <c r="J127" s="1"/>
      <c r="K127" s="1"/>
      <c r="L127" s="1"/>
    </row>
    <row r="128" spans="1:12" s="5" customFormat="1" x14ac:dyDescent="0.2">
      <c r="A128" s="1"/>
      <c r="B128" s="49"/>
      <c r="C128" s="49"/>
      <c r="D128" s="49"/>
      <c r="F128" s="1"/>
      <c r="G128" s="1"/>
      <c r="H128" s="1"/>
      <c r="I128" s="1"/>
      <c r="J128" s="1"/>
      <c r="K128" s="1"/>
      <c r="L128" s="1"/>
    </row>
    <row r="129" spans="1:12" s="5" customFormat="1" x14ac:dyDescent="0.2">
      <c r="A129" s="1"/>
      <c r="B129" s="49"/>
      <c r="C129" s="49"/>
      <c r="D129" s="49"/>
      <c r="F129" s="1"/>
      <c r="G129" s="1"/>
      <c r="H129" s="1"/>
      <c r="I129" s="1"/>
      <c r="J129" s="1"/>
      <c r="K129" s="1"/>
      <c r="L129" s="1"/>
    </row>
    <row r="130" spans="1:12" s="5" customFormat="1" x14ac:dyDescent="0.2">
      <c r="A130" s="1"/>
      <c r="B130" s="49"/>
      <c r="C130" s="49"/>
      <c r="D130" s="49"/>
      <c r="F130" s="1"/>
      <c r="G130" s="1"/>
      <c r="H130" s="1"/>
      <c r="I130" s="1"/>
      <c r="J130" s="1"/>
      <c r="K130" s="1"/>
      <c r="L130" s="1"/>
    </row>
    <row r="131" spans="1:12" s="5" customFormat="1" x14ac:dyDescent="0.2">
      <c r="A131" s="1"/>
      <c r="B131" s="49"/>
      <c r="C131" s="49"/>
      <c r="D131" s="49"/>
      <c r="F131" s="1"/>
      <c r="G131" s="1"/>
      <c r="H131" s="1"/>
      <c r="I131" s="1"/>
      <c r="J131" s="1"/>
      <c r="K131" s="1"/>
      <c r="L131" s="1"/>
    </row>
    <row r="132" spans="1:12" s="5" customFormat="1" x14ac:dyDescent="0.2">
      <c r="A132" s="1"/>
      <c r="B132" s="49"/>
      <c r="C132" s="49"/>
      <c r="D132" s="49"/>
      <c r="F132" s="1"/>
      <c r="G132" s="1"/>
      <c r="H132" s="1"/>
      <c r="I132" s="1"/>
      <c r="J132" s="1"/>
      <c r="K132" s="1"/>
      <c r="L132" s="1"/>
    </row>
    <row r="133" spans="1:12" s="5" customFormat="1" x14ac:dyDescent="0.2">
      <c r="A133" s="1"/>
      <c r="B133" s="49"/>
      <c r="C133" s="49"/>
      <c r="D133" s="49"/>
      <c r="F133" s="1"/>
      <c r="G133" s="1"/>
      <c r="H133" s="1"/>
      <c r="I133" s="1"/>
      <c r="J133" s="1"/>
      <c r="K133" s="1"/>
      <c r="L133" s="1"/>
    </row>
    <row r="134" spans="1:12" s="5" customFormat="1" x14ac:dyDescent="0.2">
      <c r="A134" s="1"/>
      <c r="B134" s="49"/>
      <c r="C134" s="49"/>
      <c r="D134" s="49"/>
      <c r="F134" s="1"/>
      <c r="G134" s="1"/>
      <c r="H134" s="1"/>
      <c r="I134" s="1"/>
      <c r="J134" s="1"/>
      <c r="K134" s="1"/>
      <c r="L134" s="1"/>
    </row>
    <row r="135" spans="1:12" s="5" customFormat="1" x14ac:dyDescent="0.2">
      <c r="A135" s="1"/>
      <c r="B135" s="49"/>
      <c r="C135" s="49"/>
      <c r="D135" s="49"/>
      <c r="F135" s="1"/>
      <c r="G135" s="1"/>
      <c r="H135" s="1"/>
      <c r="I135" s="1"/>
      <c r="J135" s="1"/>
      <c r="K135" s="1"/>
      <c r="L135" s="1"/>
    </row>
    <row r="136" spans="1:12" s="5" customFormat="1" x14ac:dyDescent="0.2">
      <c r="A136" s="1"/>
      <c r="B136" s="49"/>
      <c r="C136" s="49"/>
      <c r="D136" s="49"/>
      <c r="F136" s="1"/>
      <c r="G136" s="1"/>
      <c r="H136" s="1"/>
      <c r="I136" s="1"/>
      <c r="J136" s="1"/>
      <c r="K136" s="1"/>
      <c r="L136" s="1"/>
    </row>
    <row r="137" spans="1:12" s="5" customFormat="1" x14ac:dyDescent="0.2">
      <c r="A137" s="1"/>
      <c r="B137" s="49"/>
      <c r="C137" s="49"/>
      <c r="D137" s="49"/>
      <c r="F137" s="1"/>
      <c r="G137" s="1"/>
      <c r="H137" s="1"/>
      <c r="I137" s="1"/>
      <c r="J137" s="1"/>
      <c r="K137" s="1"/>
      <c r="L137" s="1"/>
    </row>
    <row r="138" spans="1:12" s="5" customFormat="1" x14ac:dyDescent="0.2">
      <c r="A138" s="1"/>
      <c r="B138" s="49"/>
      <c r="C138" s="49"/>
      <c r="D138" s="49"/>
      <c r="F138" s="1"/>
      <c r="G138" s="1"/>
      <c r="H138" s="1"/>
      <c r="I138" s="1"/>
      <c r="J138" s="1"/>
      <c r="K138" s="1"/>
      <c r="L138" s="1"/>
    </row>
    <row r="139" spans="1:12" s="5" customFormat="1" x14ac:dyDescent="0.2">
      <c r="A139" s="1"/>
      <c r="B139" s="49"/>
      <c r="C139" s="49"/>
      <c r="D139" s="49"/>
      <c r="F139" s="1"/>
      <c r="G139" s="1"/>
      <c r="H139" s="1"/>
      <c r="I139" s="1"/>
      <c r="J139" s="1"/>
      <c r="K139" s="1"/>
      <c r="L139" s="1"/>
    </row>
    <row r="140" spans="1:12" s="5" customFormat="1" x14ac:dyDescent="0.2">
      <c r="A140" s="1"/>
      <c r="B140" s="49"/>
      <c r="C140" s="49"/>
      <c r="D140" s="49"/>
      <c r="F140" s="1"/>
      <c r="G140" s="1"/>
      <c r="H140" s="1"/>
      <c r="I140" s="1"/>
      <c r="J140" s="1"/>
      <c r="K140" s="1"/>
      <c r="L140" s="1"/>
    </row>
    <row r="141" spans="1:12" s="5" customFormat="1" x14ac:dyDescent="0.2">
      <c r="A141" s="1"/>
      <c r="B141" s="49"/>
      <c r="C141" s="49"/>
      <c r="D141" s="49"/>
      <c r="F141" s="1"/>
      <c r="G141" s="1"/>
      <c r="H141" s="1"/>
      <c r="I141" s="1"/>
      <c r="J141" s="1"/>
      <c r="K141" s="1"/>
      <c r="L141" s="1"/>
    </row>
    <row r="142" spans="1:12" s="5" customFormat="1" x14ac:dyDescent="0.2">
      <c r="A142" s="1"/>
      <c r="B142" s="49"/>
      <c r="C142" s="49"/>
      <c r="D142" s="49"/>
      <c r="F142" s="1"/>
      <c r="G142" s="1"/>
      <c r="H142" s="1"/>
      <c r="I142" s="1"/>
      <c r="J142" s="1"/>
      <c r="K142" s="1"/>
      <c r="L142" s="1"/>
    </row>
    <row r="143" spans="1:12" s="5" customFormat="1" x14ac:dyDescent="0.2">
      <c r="A143" s="1"/>
      <c r="B143" s="49"/>
      <c r="C143" s="49"/>
      <c r="D143" s="49"/>
      <c r="F143" s="1"/>
      <c r="G143" s="1"/>
      <c r="H143" s="1"/>
      <c r="I143" s="1"/>
      <c r="J143" s="1"/>
      <c r="K143" s="1"/>
      <c r="L143" s="1"/>
    </row>
    <row r="144" spans="1:12" s="5" customFormat="1" x14ac:dyDescent="0.2">
      <c r="A144" s="1"/>
      <c r="B144" s="49"/>
      <c r="C144" s="49"/>
      <c r="D144" s="49"/>
      <c r="F144" s="1"/>
      <c r="G144" s="1"/>
      <c r="H144" s="1"/>
      <c r="I144" s="1"/>
      <c r="J144" s="1"/>
      <c r="K144" s="1"/>
      <c r="L144" s="1"/>
    </row>
    <row r="145" spans="1:12" s="5" customFormat="1" x14ac:dyDescent="0.2">
      <c r="A145" s="1"/>
      <c r="B145" s="49"/>
      <c r="C145" s="49"/>
      <c r="D145" s="49"/>
      <c r="F145" s="1"/>
      <c r="G145" s="1"/>
      <c r="H145" s="1"/>
      <c r="I145" s="1"/>
      <c r="J145" s="1"/>
      <c r="K145" s="1"/>
      <c r="L145" s="1"/>
    </row>
    <row r="146" spans="1:12" s="5" customFormat="1" x14ac:dyDescent="0.2">
      <c r="A146" s="1"/>
      <c r="B146" s="49"/>
      <c r="C146" s="49"/>
      <c r="D146" s="49"/>
      <c r="F146" s="1"/>
      <c r="G146" s="1"/>
      <c r="H146" s="1"/>
      <c r="I146" s="1"/>
      <c r="J146" s="1"/>
      <c r="K146" s="1"/>
      <c r="L146" s="1"/>
    </row>
    <row r="147" spans="1:12" s="5" customFormat="1" x14ac:dyDescent="0.2">
      <c r="A147" s="1"/>
      <c r="B147" s="49"/>
      <c r="C147" s="49"/>
      <c r="D147" s="49"/>
      <c r="F147" s="1"/>
      <c r="G147" s="1"/>
      <c r="H147" s="1"/>
      <c r="I147" s="1"/>
      <c r="J147" s="1"/>
      <c r="K147" s="1"/>
      <c r="L147" s="1"/>
    </row>
    <row r="148" spans="1:12" s="5" customFormat="1" x14ac:dyDescent="0.2">
      <c r="A148" s="1"/>
      <c r="B148" s="49"/>
      <c r="C148" s="49"/>
      <c r="D148" s="49"/>
      <c r="F148" s="1"/>
      <c r="G148" s="1"/>
      <c r="H148" s="1"/>
      <c r="I148" s="1"/>
      <c r="J148" s="1"/>
      <c r="K148" s="1"/>
      <c r="L148" s="1"/>
    </row>
    <row r="149" spans="1:12" s="5" customFormat="1" x14ac:dyDescent="0.2">
      <c r="A149" s="1"/>
      <c r="B149" s="49"/>
      <c r="C149" s="49"/>
      <c r="D149" s="49"/>
      <c r="F149" s="1"/>
      <c r="G149" s="1"/>
      <c r="H149" s="1"/>
      <c r="I149" s="1"/>
      <c r="J149" s="1"/>
      <c r="K149" s="1"/>
      <c r="L149" s="1"/>
    </row>
    <row r="150" spans="1:12" s="5" customFormat="1" x14ac:dyDescent="0.2">
      <c r="A150" s="1"/>
      <c r="B150" s="49"/>
      <c r="C150" s="49"/>
      <c r="D150" s="49"/>
      <c r="F150" s="1"/>
      <c r="G150" s="1"/>
      <c r="H150" s="1"/>
      <c r="I150" s="1"/>
      <c r="J150" s="1"/>
      <c r="K150" s="1"/>
      <c r="L150" s="1"/>
    </row>
    <row r="151" spans="1:12" s="5" customFormat="1" x14ac:dyDescent="0.2">
      <c r="A151" s="1"/>
      <c r="B151" s="49"/>
      <c r="C151" s="49"/>
      <c r="D151" s="49"/>
      <c r="F151" s="1"/>
      <c r="G151" s="1"/>
      <c r="H151" s="1"/>
      <c r="I151" s="1"/>
      <c r="J151" s="1"/>
      <c r="K151" s="1"/>
      <c r="L151" s="1"/>
    </row>
    <row r="152" spans="1:12" s="5" customFormat="1" x14ac:dyDescent="0.2">
      <c r="A152" s="1"/>
      <c r="B152" s="49"/>
      <c r="C152" s="49"/>
      <c r="D152" s="49"/>
      <c r="F152" s="1"/>
      <c r="G152" s="1"/>
      <c r="H152" s="1"/>
      <c r="I152" s="1"/>
      <c r="J152" s="1"/>
      <c r="K152" s="1"/>
      <c r="L152" s="1"/>
    </row>
    <row r="153" spans="1:12" s="5" customFormat="1" x14ac:dyDescent="0.2">
      <c r="A153" s="1"/>
      <c r="B153" s="49"/>
      <c r="C153" s="49"/>
      <c r="D153" s="49"/>
      <c r="F153" s="1"/>
      <c r="G153" s="1"/>
      <c r="H153" s="1"/>
      <c r="I153" s="1"/>
      <c r="J153" s="1"/>
      <c r="K153" s="1"/>
      <c r="L153" s="1"/>
    </row>
    <row r="154" spans="1:12" s="5" customFormat="1" x14ac:dyDescent="0.2">
      <c r="A154" s="1"/>
      <c r="B154" s="49"/>
      <c r="C154" s="49"/>
      <c r="D154" s="49"/>
      <c r="F154" s="1"/>
      <c r="G154" s="1"/>
      <c r="H154" s="1"/>
      <c r="I154" s="1"/>
      <c r="J154" s="1"/>
      <c r="K154" s="1"/>
      <c r="L154" s="1"/>
    </row>
    <row r="155" spans="1:12" s="5" customFormat="1" x14ac:dyDescent="0.2">
      <c r="A155" s="1"/>
      <c r="B155" s="49"/>
      <c r="C155" s="49"/>
      <c r="D155" s="49"/>
      <c r="F155" s="1"/>
      <c r="G155" s="1"/>
      <c r="H155" s="1"/>
      <c r="I155" s="1"/>
      <c r="J155" s="1"/>
      <c r="K155" s="1"/>
      <c r="L155" s="1"/>
    </row>
    <row r="156" spans="1:12" s="5" customFormat="1" x14ac:dyDescent="0.2">
      <c r="A156" s="1"/>
      <c r="B156" s="49"/>
      <c r="C156" s="49"/>
      <c r="D156" s="49"/>
      <c r="F156" s="1"/>
      <c r="G156" s="1"/>
      <c r="H156" s="1"/>
      <c r="I156" s="1"/>
      <c r="J156" s="1"/>
      <c r="K156" s="1"/>
      <c r="L156" s="1"/>
    </row>
    <row r="157" spans="1:12" s="5" customFormat="1" x14ac:dyDescent="0.2">
      <c r="A157" s="1"/>
      <c r="B157" s="49"/>
      <c r="C157" s="49"/>
      <c r="D157" s="49"/>
      <c r="F157" s="1"/>
      <c r="G157" s="1"/>
      <c r="H157" s="1"/>
      <c r="I157" s="1"/>
      <c r="J157" s="1"/>
      <c r="K157" s="1"/>
      <c r="L157" s="1"/>
    </row>
    <row r="158" spans="1:12" s="5" customFormat="1" x14ac:dyDescent="0.2">
      <c r="A158" s="1"/>
      <c r="B158" s="49"/>
      <c r="C158" s="49"/>
      <c r="D158" s="49"/>
      <c r="F158" s="1"/>
      <c r="G158" s="1"/>
      <c r="H158" s="1"/>
      <c r="I158" s="1"/>
      <c r="J158" s="1"/>
      <c r="K158" s="1"/>
      <c r="L158" s="1"/>
    </row>
    <row r="159" spans="1:12" s="5" customFormat="1" x14ac:dyDescent="0.2">
      <c r="A159" s="1"/>
      <c r="B159" s="49"/>
      <c r="C159" s="49"/>
      <c r="D159" s="49"/>
      <c r="F159" s="1"/>
      <c r="G159" s="1"/>
      <c r="H159" s="1"/>
      <c r="I159" s="1"/>
      <c r="J159" s="1"/>
      <c r="K159" s="1"/>
      <c r="L159" s="1"/>
    </row>
    <row r="160" spans="1:12" s="5" customFormat="1" x14ac:dyDescent="0.2">
      <c r="A160" s="1"/>
      <c r="B160" s="49"/>
      <c r="C160" s="49"/>
      <c r="D160" s="49"/>
      <c r="F160" s="1"/>
      <c r="G160" s="1"/>
      <c r="H160" s="1"/>
      <c r="I160" s="1"/>
      <c r="J160" s="1"/>
      <c r="K160" s="1"/>
      <c r="L160" s="1"/>
    </row>
    <row r="161" spans="1:12" s="5" customFormat="1" x14ac:dyDescent="0.2">
      <c r="A161" s="1"/>
      <c r="B161" s="49"/>
      <c r="C161" s="49"/>
      <c r="D161" s="49"/>
      <c r="F161" s="1"/>
      <c r="G161" s="1"/>
      <c r="H161" s="1"/>
      <c r="I161" s="1"/>
      <c r="J161" s="1"/>
      <c r="K161" s="1"/>
      <c r="L161" s="1"/>
    </row>
    <row r="162" spans="1:12" s="5" customFormat="1" x14ac:dyDescent="0.2">
      <c r="A162" s="1"/>
      <c r="B162" s="49"/>
      <c r="C162" s="49"/>
      <c r="D162" s="49"/>
      <c r="F162" s="1"/>
      <c r="G162" s="1"/>
      <c r="H162" s="1"/>
      <c r="I162" s="1"/>
      <c r="J162" s="1"/>
      <c r="K162" s="1"/>
      <c r="L162" s="1"/>
    </row>
    <row r="163" spans="1:12" s="5" customFormat="1" x14ac:dyDescent="0.2">
      <c r="A163" s="1"/>
      <c r="B163" s="49"/>
      <c r="C163" s="49"/>
      <c r="D163" s="49"/>
      <c r="F163" s="1"/>
      <c r="G163" s="1"/>
      <c r="H163" s="1"/>
      <c r="I163" s="1"/>
      <c r="J163" s="1"/>
      <c r="K163" s="1"/>
      <c r="L163" s="1"/>
    </row>
    <row r="164" spans="1:12" s="5" customFormat="1" x14ac:dyDescent="0.2">
      <c r="A164" s="1"/>
      <c r="B164" s="49"/>
      <c r="C164" s="49"/>
      <c r="D164" s="49"/>
      <c r="F164" s="1"/>
      <c r="G164" s="1"/>
      <c r="H164" s="1"/>
      <c r="I164" s="1"/>
      <c r="J164" s="1"/>
      <c r="K164" s="1"/>
      <c r="L164" s="1"/>
    </row>
    <row r="165" spans="1:12" s="5" customFormat="1" x14ac:dyDescent="0.2">
      <c r="A165" s="1"/>
      <c r="B165" s="49"/>
      <c r="C165" s="49"/>
      <c r="D165" s="49"/>
      <c r="F165" s="1"/>
      <c r="G165" s="1"/>
      <c r="H165" s="1"/>
      <c r="I165" s="1"/>
      <c r="J165" s="1"/>
      <c r="K165" s="1"/>
      <c r="L165" s="1"/>
    </row>
    <row r="166" spans="1:12" s="5" customFormat="1" x14ac:dyDescent="0.2">
      <c r="A166" s="1"/>
      <c r="B166" s="49"/>
      <c r="C166" s="49"/>
      <c r="D166" s="49"/>
      <c r="F166" s="1"/>
      <c r="G166" s="1"/>
      <c r="H166" s="1"/>
      <c r="I166" s="1"/>
      <c r="J166" s="1"/>
      <c r="K166" s="1"/>
      <c r="L166" s="1"/>
    </row>
    <row r="167" spans="1:12" s="5" customFormat="1" x14ac:dyDescent="0.2">
      <c r="A167" s="1"/>
      <c r="B167" s="49"/>
      <c r="C167" s="49"/>
      <c r="D167" s="49"/>
      <c r="F167" s="1"/>
      <c r="G167" s="1"/>
      <c r="H167" s="1"/>
      <c r="I167" s="1"/>
      <c r="J167" s="1"/>
      <c r="K167" s="1"/>
      <c r="L167" s="1"/>
    </row>
    <row r="168" spans="1:12" s="5" customFormat="1" x14ac:dyDescent="0.2">
      <c r="A168" s="1"/>
      <c r="B168" s="49"/>
      <c r="C168" s="49"/>
      <c r="D168" s="49"/>
      <c r="F168" s="1"/>
      <c r="G168" s="1"/>
      <c r="H168" s="1"/>
      <c r="I168" s="1"/>
      <c r="J168" s="1"/>
      <c r="K168" s="1"/>
      <c r="L168" s="1"/>
    </row>
    <row r="169" spans="1:12" s="5" customFormat="1" x14ac:dyDescent="0.2">
      <c r="A169" s="1"/>
      <c r="B169" s="49"/>
      <c r="C169" s="49"/>
      <c r="D169" s="49"/>
      <c r="F169" s="1"/>
      <c r="G169" s="1"/>
      <c r="H169" s="1"/>
      <c r="I169" s="1"/>
      <c r="J169" s="1"/>
      <c r="K169" s="1"/>
      <c r="L169" s="1"/>
    </row>
    <row r="170" spans="1:12" s="5" customFormat="1" x14ac:dyDescent="0.2">
      <c r="A170" s="1"/>
      <c r="B170" s="49"/>
      <c r="C170" s="49"/>
      <c r="D170" s="49"/>
      <c r="F170" s="1"/>
      <c r="G170" s="1"/>
      <c r="H170" s="1"/>
      <c r="I170" s="1"/>
      <c r="J170" s="1"/>
      <c r="K170" s="1"/>
      <c r="L170" s="1"/>
    </row>
    <row r="171" spans="1:12" s="5" customFormat="1" x14ac:dyDescent="0.2">
      <c r="A171" s="1"/>
      <c r="B171" s="49"/>
      <c r="C171" s="49"/>
      <c r="D171" s="49"/>
      <c r="F171" s="1"/>
      <c r="G171" s="1"/>
      <c r="H171" s="1"/>
      <c r="I171" s="1"/>
      <c r="J171" s="1"/>
      <c r="K171" s="1"/>
      <c r="L171" s="1"/>
    </row>
    <row r="172" spans="1:12" s="5" customFormat="1" x14ac:dyDescent="0.2">
      <c r="A172" s="1"/>
      <c r="B172" s="49"/>
      <c r="C172" s="49"/>
      <c r="D172" s="49"/>
      <c r="F172" s="1"/>
      <c r="G172" s="1"/>
      <c r="H172" s="1"/>
      <c r="I172" s="1"/>
      <c r="J172" s="1"/>
      <c r="K172" s="1"/>
      <c r="L172" s="1"/>
    </row>
    <row r="173" spans="1:12" s="5" customFormat="1" x14ac:dyDescent="0.2">
      <c r="A173" s="1"/>
      <c r="B173" s="49"/>
      <c r="C173" s="49"/>
      <c r="D173" s="49"/>
      <c r="F173" s="1"/>
      <c r="G173" s="1"/>
      <c r="H173" s="1"/>
      <c r="I173" s="1"/>
      <c r="J173" s="1"/>
      <c r="K173" s="1"/>
      <c r="L173" s="1"/>
    </row>
    <row r="174" spans="1:12" s="5" customFormat="1" x14ac:dyDescent="0.2">
      <c r="A174" s="1"/>
      <c r="B174" s="49"/>
      <c r="C174" s="49"/>
      <c r="D174" s="49"/>
      <c r="F174" s="1"/>
      <c r="G174" s="1"/>
      <c r="H174" s="1"/>
      <c r="I174" s="1"/>
      <c r="J174" s="1"/>
      <c r="K174" s="1"/>
      <c r="L174" s="1"/>
    </row>
    <row r="175" spans="1:12" s="5" customFormat="1" x14ac:dyDescent="0.2">
      <c r="A175" s="1"/>
      <c r="B175" s="49"/>
      <c r="C175" s="49"/>
      <c r="D175" s="49"/>
      <c r="F175" s="1"/>
      <c r="G175" s="1"/>
      <c r="H175" s="1"/>
      <c r="I175" s="1"/>
      <c r="J175" s="1"/>
      <c r="K175" s="1"/>
      <c r="L175" s="1"/>
    </row>
    <row r="176" spans="1:12" s="5" customFormat="1" x14ac:dyDescent="0.2">
      <c r="A176" s="1"/>
      <c r="B176" s="49"/>
      <c r="C176" s="49"/>
      <c r="D176" s="49"/>
      <c r="F176" s="1"/>
      <c r="G176" s="1"/>
      <c r="H176" s="1"/>
      <c r="I176" s="1"/>
      <c r="J176" s="1"/>
      <c r="K176" s="1"/>
      <c r="L176" s="1"/>
    </row>
    <row r="177" spans="1:12" s="5" customFormat="1" x14ac:dyDescent="0.2">
      <c r="A177" s="1"/>
      <c r="B177" s="49"/>
      <c r="C177" s="49"/>
      <c r="D177" s="49"/>
      <c r="F177" s="1"/>
      <c r="G177" s="1"/>
      <c r="H177" s="1"/>
      <c r="I177" s="1"/>
      <c r="J177" s="1"/>
      <c r="K177" s="1"/>
      <c r="L177" s="1"/>
    </row>
    <row r="178" spans="1:12" s="5" customFormat="1" x14ac:dyDescent="0.2">
      <c r="A178" s="1"/>
      <c r="B178" s="49"/>
      <c r="C178" s="49"/>
      <c r="D178" s="49"/>
      <c r="F178" s="1"/>
      <c r="G178" s="1"/>
      <c r="H178" s="1"/>
      <c r="I178" s="1"/>
      <c r="J178" s="1"/>
      <c r="K178" s="1"/>
      <c r="L178" s="1"/>
    </row>
    <row r="179" spans="1:12" s="5" customFormat="1" x14ac:dyDescent="0.2">
      <c r="A179" s="1"/>
      <c r="B179" s="49"/>
      <c r="C179" s="49"/>
      <c r="D179" s="49"/>
      <c r="F179" s="1"/>
      <c r="G179" s="1"/>
      <c r="H179" s="1"/>
      <c r="I179" s="1"/>
      <c r="J179" s="1"/>
      <c r="K179" s="1"/>
      <c r="L179" s="1"/>
    </row>
    <row r="180" spans="1:12" s="5" customFormat="1" x14ac:dyDescent="0.2">
      <c r="A180" s="1"/>
      <c r="B180" s="49"/>
      <c r="C180" s="49"/>
      <c r="D180" s="49"/>
      <c r="F180" s="1"/>
      <c r="G180" s="1"/>
      <c r="H180" s="1"/>
      <c r="I180" s="1"/>
      <c r="J180" s="1"/>
      <c r="K180" s="1"/>
      <c r="L180" s="1"/>
    </row>
    <row r="181" spans="1:12" s="5" customFormat="1" x14ac:dyDescent="0.2">
      <c r="A181" s="1"/>
      <c r="B181" s="49"/>
      <c r="C181" s="49"/>
      <c r="D181" s="49"/>
      <c r="F181" s="1"/>
      <c r="G181" s="1"/>
      <c r="H181" s="1"/>
      <c r="I181" s="1"/>
      <c r="J181" s="1"/>
      <c r="K181" s="1"/>
      <c r="L181" s="1"/>
    </row>
    <row r="182" spans="1:12" s="5" customFormat="1" x14ac:dyDescent="0.2">
      <c r="A182" s="1"/>
      <c r="B182" s="49"/>
      <c r="C182" s="49"/>
      <c r="D182" s="49"/>
      <c r="F182" s="1"/>
      <c r="G182" s="1"/>
      <c r="H182" s="1"/>
      <c r="I182" s="1"/>
      <c r="J182" s="1"/>
      <c r="K182" s="1"/>
      <c r="L182" s="1"/>
    </row>
    <row r="183" spans="1:12" s="5" customFormat="1" x14ac:dyDescent="0.2">
      <c r="A183" s="1"/>
      <c r="B183" s="49"/>
      <c r="C183" s="49"/>
      <c r="D183" s="49"/>
      <c r="F183" s="1"/>
      <c r="G183" s="1"/>
      <c r="H183" s="1"/>
      <c r="I183" s="1"/>
      <c r="J183" s="1"/>
      <c r="K183" s="1"/>
      <c r="L183" s="1"/>
    </row>
    <row r="184" spans="1:12" s="5" customFormat="1" x14ac:dyDescent="0.2">
      <c r="A184" s="1"/>
      <c r="B184" s="49"/>
      <c r="C184" s="49"/>
      <c r="D184" s="49"/>
      <c r="F184" s="1"/>
      <c r="G184" s="1"/>
      <c r="H184" s="1"/>
      <c r="I184" s="1"/>
      <c r="J184" s="1"/>
      <c r="K184" s="1"/>
      <c r="L184" s="1"/>
    </row>
    <row r="185" spans="1:12" s="5" customFormat="1" x14ac:dyDescent="0.2">
      <c r="A185" s="1"/>
      <c r="B185" s="49"/>
      <c r="C185" s="49"/>
      <c r="D185" s="49"/>
      <c r="F185" s="1"/>
      <c r="G185" s="1"/>
      <c r="H185" s="1"/>
      <c r="I185" s="1"/>
      <c r="J185" s="1"/>
      <c r="K185" s="1"/>
      <c r="L185" s="1"/>
    </row>
    <row r="186" spans="1:12" s="5" customFormat="1" x14ac:dyDescent="0.2">
      <c r="A186" s="1"/>
      <c r="B186" s="49"/>
      <c r="C186" s="49"/>
      <c r="D186" s="49"/>
      <c r="F186" s="1"/>
      <c r="G186" s="1"/>
      <c r="H186" s="1"/>
      <c r="I186" s="1"/>
      <c r="J186" s="1"/>
      <c r="K186" s="1"/>
      <c r="L186" s="1"/>
    </row>
    <row r="187" spans="1:12" s="5" customFormat="1" x14ac:dyDescent="0.2">
      <c r="A187" s="1"/>
      <c r="B187" s="49"/>
      <c r="C187" s="49"/>
      <c r="D187" s="49"/>
      <c r="F187" s="1"/>
      <c r="G187" s="1"/>
      <c r="H187" s="1"/>
      <c r="I187" s="1"/>
      <c r="J187" s="1"/>
      <c r="K187" s="1"/>
      <c r="L187" s="1"/>
    </row>
    <row r="188" spans="1:12" s="5" customFormat="1" x14ac:dyDescent="0.2">
      <c r="A188" s="1"/>
      <c r="B188" s="49"/>
      <c r="C188" s="49"/>
      <c r="D188" s="49"/>
      <c r="F188" s="1"/>
      <c r="G188" s="1"/>
      <c r="H188" s="1"/>
      <c r="I188" s="1"/>
      <c r="J188" s="1"/>
      <c r="K188" s="1"/>
      <c r="L188" s="1"/>
    </row>
    <row r="189" spans="1:12" s="5" customFormat="1" x14ac:dyDescent="0.2">
      <c r="A189" s="1"/>
      <c r="B189" s="49"/>
      <c r="C189" s="49"/>
      <c r="D189" s="49"/>
      <c r="F189" s="1"/>
      <c r="G189" s="1"/>
      <c r="H189" s="1"/>
      <c r="I189" s="1"/>
      <c r="J189" s="1"/>
      <c r="K189" s="1"/>
      <c r="L189" s="1"/>
    </row>
    <row r="190" spans="1:12" s="5" customFormat="1" x14ac:dyDescent="0.2">
      <c r="A190" s="1"/>
      <c r="B190" s="49"/>
      <c r="C190" s="49"/>
      <c r="D190" s="49"/>
      <c r="F190" s="1"/>
      <c r="G190" s="1"/>
      <c r="H190" s="1"/>
      <c r="I190" s="1"/>
      <c r="J190" s="1"/>
      <c r="K190" s="1"/>
      <c r="L190" s="1"/>
    </row>
    <row r="191" spans="1:12" s="5" customFormat="1" x14ac:dyDescent="0.2">
      <c r="A191" s="1"/>
      <c r="B191" s="49"/>
      <c r="C191" s="49"/>
      <c r="D191" s="49"/>
      <c r="F191" s="1"/>
      <c r="G191" s="1"/>
      <c r="H191" s="1"/>
      <c r="I191" s="1"/>
      <c r="J191" s="1"/>
      <c r="K191" s="1"/>
      <c r="L191" s="1"/>
    </row>
    <row r="192" spans="1:12" s="5" customFormat="1" x14ac:dyDescent="0.2">
      <c r="A192" s="1"/>
      <c r="B192" s="49"/>
      <c r="C192" s="49"/>
      <c r="D192" s="49"/>
      <c r="F192" s="1"/>
      <c r="G192" s="1"/>
      <c r="H192" s="1"/>
      <c r="I192" s="1"/>
      <c r="J192" s="1"/>
      <c r="K192" s="1"/>
      <c r="L192" s="1"/>
    </row>
    <row r="193" spans="1:12" s="5" customFormat="1" x14ac:dyDescent="0.2">
      <c r="A193" s="1"/>
      <c r="B193" s="49"/>
      <c r="C193" s="49"/>
      <c r="D193" s="49"/>
      <c r="F193" s="1"/>
      <c r="G193" s="1"/>
      <c r="H193" s="1"/>
      <c r="I193" s="1"/>
      <c r="J193" s="1"/>
      <c r="K193" s="1"/>
      <c r="L193" s="1"/>
    </row>
    <row r="194" spans="1:12" s="5" customFormat="1" x14ac:dyDescent="0.2">
      <c r="A194" s="1"/>
      <c r="B194" s="49"/>
      <c r="C194" s="49"/>
      <c r="D194" s="49"/>
      <c r="F194" s="1"/>
      <c r="G194" s="1"/>
      <c r="H194" s="1"/>
      <c r="I194" s="1"/>
      <c r="J194" s="1"/>
      <c r="K194" s="1"/>
      <c r="L194" s="1"/>
    </row>
    <row r="195" spans="1:12" s="5" customFormat="1" x14ac:dyDescent="0.2">
      <c r="A195" s="1"/>
      <c r="B195" s="49"/>
      <c r="C195" s="49"/>
      <c r="D195" s="49"/>
      <c r="F195" s="1"/>
      <c r="G195" s="1"/>
      <c r="H195" s="1"/>
      <c r="I195" s="1"/>
      <c r="J195" s="1"/>
      <c r="K195" s="1"/>
      <c r="L195" s="1"/>
    </row>
    <row r="196" spans="1:12" s="5" customFormat="1" x14ac:dyDescent="0.2">
      <c r="A196" s="1"/>
      <c r="B196" s="49"/>
      <c r="C196" s="49"/>
      <c r="D196" s="49"/>
      <c r="F196" s="1"/>
      <c r="G196" s="1"/>
      <c r="H196" s="1"/>
      <c r="I196" s="1"/>
      <c r="J196" s="1"/>
      <c r="K196" s="1"/>
      <c r="L196" s="1"/>
    </row>
    <row r="197" spans="1:12" s="5" customFormat="1" x14ac:dyDescent="0.2">
      <c r="A197" s="1"/>
      <c r="B197" s="49"/>
      <c r="C197" s="49"/>
      <c r="D197" s="49"/>
      <c r="F197" s="1"/>
      <c r="G197" s="1"/>
      <c r="H197" s="1"/>
      <c r="I197" s="1"/>
      <c r="J197" s="1"/>
      <c r="K197" s="1"/>
      <c r="L197" s="1"/>
    </row>
    <row r="198" spans="1:12" s="5" customFormat="1" x14ac:dyDescent="0.2">
      <c r="A198" s="1"/>
      <c r="B198" s="49"/>
      <c r="C198" s="49"/>
      <c r="D198" s="49"/>
      <c r="F198" s="1"/>
      <c r="G198" s="1"/>
      <c r="H198" s="1"/>
      <c r="I198" s="1"/>
      <c r="J198" s="1"/>
      <c r="K198" s="1"/>
      <c r="L198" s="1"/>
    </row>
    <row r="199" spans="1:12" s="5" customFormat="1" x14ac:dyDescent="0.2">
      <c r="A199" s="1"/>
      <c r="B199" s="49"/>
      <c r="C199" s="49"/>
      <c r="D199" s="49"/>
      <c r="F199" s="1"/>
      <c r="G199" s="1"/>
      <c r="H199" s="1"/>
      <c r="I199" s="1"/>
      <c r="J199" s="1"/>
      <c r="K199" s="1"/>
      <c r="L199" s="1"/>
    </row>
    <row r="200" spans="1:12" s="5" customFormat="1" x14ac:dyDescent="0.2">
      <c r="A200" s="1"/>
      <c r="B200" s="49"/>
      <c r="C200" s="49"/>
      <c r="D200" s="49"/>
      <c r="F200" s="1"/>
      <c r="G200" s="1"/>
      <c r="H200" s="1"/>
      <c r="I200" s="1"/>
      <c r="J200" s="1"/>
      <c r="K200" s="1"/>
      <c r="L200" s="1"/>
    </row>
    <row r="201" spans="1:12" s="5" customFormat="1" x14ac:dyDescent="0.2">
      <c r="A201" s="1"/>
      <c r="B201" s="49"/>
      <c r="C201" s="49"/>
      <c r="D201" s="49"/>
      <c r="F201" s="1"/>
      <c r="G201" s="1"/>
      <c r="H201" s="1"/>
      <c r="I201" s="1"/>
      <c r="J201" s="1"/>
      <c r="K201" s="1"/>
      <c r="L201" s="1"/>
    </row>
    <row r="202" spans="1:12" s="5" customFormat="1" x14ac:dyDescent="0.2">
      <c r="A202" s="1"/>
      <c r="B202" s="49"/>
      <c r="C202" s="49"/>
      <c r="D202" s="49"/>
      <c r="F202" s="1"/>
      <c r="G202" s="1"/>
      <c r="H202" s="1"/>
      <c r="I202" s="1"/>
      <c r="J202" s="1"/>
      <c r="K202" s="1"/>
      <c r="L202" s="1"/>
    </row>
    <row r="203" spans="1:12" s="5" customFormat="1" x14ac:dyDescent="0.2">
      <c r="A203" s="1"/>
      <c r="B203" s="49"/>
      <c r="C203" s="49"/>
      <c r="D203" s="49"/>
      <c r="F203" s="1"/>
      <c r="G203" s="1"/>
      <c r="H203" s="1"/>
      <c r="I203" s="1"/>
      <c r="J203" s="1"/>
      <c r="K203" s="1"/>
      <c r="L203" s="1"/>
    </row>
    <row r="204" spans="1:12" s="5" customFormat="1" x14ac:dyDescent="0.2">
      <c r="A204" s="1"/>
      <c r="B204" s="49"/>
      <c r="C204" s="49"/>
      <c r="D204" s="49"/>
      <c r="F204" s="1"/>
      <c r="G204" s="1"/>
      <c r="H204" s="1"/>
      <c r="I204" s="1"/>
      <c r="J204" s="1"/>
      <c r="K204" s="1"/>
      <c r="L204" s="1"/>
    </row>
    <row r="205" spans="1:12" s="5" customFormat="1" x14ac:dyDescent="0.2">
      <c r="A205" s="1"/>
      <c r="B205" s="49"/>
      <c r="C205" s="49"/>
      <c r="D205" s="49"/>
      <c r="F205" s="1"/>
      <c r="G205" s="1"/>
      <c r="H205" s="1"/>
      <c r="I205" s="1"/>
      <c r="J205" s="1"/>
      <c r="K205" s="1"/>
      <c r="L205" s="1"/>
    </row>
    <row r="206" spans="1:12" s="5" customFormat="1" x14ac:dyDescent="0.2">
      <c r="A206" s="1"/>
      <c r="B206" s="49"/>
      <c r="C206" s="49"/>
      <c r="D206" s="49"/>
      <c r="F206" s="1"/>
      <c r="G206" s="1"/>
      <c r="H206" s="1"/>
      <c r="I206" s="1"/>
      <c r="J206" s="1"/>
      <c r="K206" s="1"/>
      <c r="L206" s="1"/>
    </row>
    <row r="207" spans="1:12" s="5" customFormat="1" x14ac:dyDescent="0.2">
      <c r="A207" s="1"/>
      <c r="B207" s="49"/>
      <c r="C207" s="49"/>
      <c r="D207" s="49"/>
      <c r="F207" s="1"/>
      <c r="G207" s="1"/>
      <c r="H207" s="1"/>
      <c r="I207" s="1"/>
      <c r="J207" s="1"/>
      <c r="K207" s="1"/>
      <c r="L207" s="1"/>
    </row>
    <row r="208" spans="1:12" s="5" customFormat="1" x14ac:dyDescent="0.2">
      <c r="A208" s="1"/>
      <c r="B208" s="49"/>
      <c r="C208" s="49"/>
      <c r="D208" s="49"/>
      <c r="F208" s="1"/>
      <c r="G208" s="1"/>
      <c r="H208" s="1"/>
      <c r="I208" s="1"/>
      <c r="J208" s="1"/>
      <c r="K208" s="1"/>
      <c r="L208" s="1"/>
    </row>
    <row r="209" spans="1:12" s="5" customFormat="1" x14ac:dyDescent="0.2">
      <c r="A209" s="1"/>
      <c r="B209" s="49"/>
      <c r="C209" s="49"/>
      <c r="D209" s="49"/>
      <c r="F209" s="1"/>
      <c r="G209" s="1"/>
      <c r="H209" s="1"/>
      <c r="I209" s="1"/>
      <c r="J209" s="1"/>
      <c r="K209" s="1"/>
      <c r="L209" s="1"/>
    </row>
    <row r="210" spans="1:12" s="5" customFormat="1" x14ac:dyDescent="0.2">
      <c r="A210" s="1"/>
      <c r="B210" s="49"/>
      <c r="C210" s="49"/>
      <c r="D210" s="49"/>
      <c r="F210" s="1"/>
      <c r="G210" s="1"/>
      <c r="H210" s="1"/>
      <c r="I210" s="1"/>
      <c r="J210" s="1"/>
      <c r="K210" s="1"/>
      <c r="L210" s="1"/>
    </row>
    <row r="211" spans="1:12" s="5" customFormat="1" x14ac:dyDescent="0.2">
      <c r="A211" s="1"/>
      <c r="B211" s="49"/>
      <c r="C211" s="49"/>
      <c r="D211" s="49"/>
      <c r="F211" s="1"/>
      <c r="G211" s="1"/>
      <c r="H211" s="1"/>
      <c r="I211" s="1"/>
      <c r="J211" s="1"/>
      <c r="K211" s="1"/>
      <c r="L211" s="1"/>
    </row>
    <row r="212" spans="1:12" s="5" customFormat="1" x14ac:dyDescent="0.2">
      <c r="A212" s="1"/>
      <c r="B212" s="49"/>
      <c r="C212" s="49"/>
      <c r="D212" s="49"/>
      <c r="F212" s="1"/>
      <c r="G212" s="1"/>
      <c r="H212" s="1"/>
      <c r="I212" s="1"/>
      <c r="J212" s="1"/>
      <c r="K212" s="1"/>
      <c r="L212" s="1"/>
    </row>
    <row r="213" spans="1:12" s="5" customFormat="1" x14ac:dyDescent="0.2">
      <c r="A213" s="1"/>
      <c r="B213" s="49"/>
      <c r="C213" s="49"/>
      <c r="D213" s="49"/>
      <c r="F213" s="1"/>
      <c r="G213" s="1"/>
      <c r="H213" s="1"/>
      <c r="I213" s="1"/>
      <c r="J213" s="1"/>
      <c r="K213" s="1"/>
      <c r="L213" s="1"/>
    </row>
    <row r="214" spans="1:12" s="5" customFormat="1" x14ac:dyDescent="0.2">
      <c r="A214" s="1"/>
      <c r="B214" s="49"/>
      <c r="C214" s="49"/>
      <c r="D214" s="49"/>
      <c r="F214" s="1"/>
      <c r="G214" s="1"/>
      <c r="H214" s="1"/>
      <c r="I214" s="1"/>
      <c r="J214" s="1"/>
      <c r="K214" s="1"/>
      <c r="L214" s="1"/>
    </row>
    <row r="215" spans="1:12" s="5" customFormat="1" x14ac:dyDescent="0.2">
      <c r="A215" s="1"/>
      <c r="B215" s="49"/>
      <c r="C215" s="49"/>
      <c r="D215" s="49"/>
      <c r="F215" s="1"/>
      <c r="G215" s="1"/>
      <c r="H215" s="1"/>
      <c r="I215" s="1"/>
      <c r="J215" s="1"/>
      <c r="K215" s="1"/>
      <c r="L215" s="1"/>
    </row>
    <row r="216" spans="1:12" s="5" customFormat="1" x14ac:dyDescent="0.2">
      <c r="A216" s="1"/>
      <c r="B216" s="49"/>
      <c r="C216" s="49"/>
      <c r="D216" s="49"/>
      <c r="F216" s="1"/>
      <c r="G216" s="1"/>
      <c r="H216" s="1"/>
      <c r="I216" s="1"/>
      <c r="J216" s="1"/>
      <c r="K216" s="1"/>
      <c r="L216" s="1"/>
    </row>
    <row r="217" spans="1:12" s="5" customFormat="1" x14ac:dyDescent="0.2">
      <c r="A217" s="1"/>
      <c r="B217" s="49"/>
      <c r="C217" s="49"/>
      <c r="D217" s="49"/>
      <c r="F217" s="1"/>
      <c r="G217" s="1"/>
      <c r="H217" s="1"/>
      <c r="I217" s="1"/>
      <c r="J217" s="1"/>
      <c r="K217" s="1"/>
      <c r="L217" s="1"/>
    </row>
    <row r="218" spans="1:12" s="5" customFormat="1" x14ac:dyDescent="0.2">
      <c r="A218" s="1"/>
      <c r="B218" s="49"/>
      <c r="C218" s="49"/>
      <c r="D218" s="49"/>
      <c r="F218" s="1"/>
      <c r="G218" s="1"/>
      <c r="H218" s="1"/>
      <c r="I218" s="1"/>
      <c r="J218" s="1"/>
      <c r="K218" s="1"/>
      <c r="L218" s="1"/>
    </row>
    <row r="219" spans="1:12" s="5" customFormat="1" x14ac:dyDescent="0.2">
      <c r="A219" s="1"/>
      <c r="B219" s="49"/>
      <c r="C219" s="49"/>
      <c r="D219" s="49"/>
      <c r="F219" s="1"/>
      <c r="G219" s="1"/>
      <c r="H219" s="1"/>
      <c r="I219" s="1"/>
      <c r="J219" s="1"/>
      <c r="K219" s="1"/>
      <c r="L219" s="1"/>
    </row>
    <row r="220" spans="1:12" s="5" customFormat="1" x14ac:dyDescent="0.2">
      <c r="A220" s="1"/>
      <c r="B220" s="49"/>
      <c r="C220" s="49"/>
      <c r="D220" s="49"/>
      <c r="F220" s="1"/>
      <c r="G220" s="1"/>
      <c r="H220" s="1"/>
      <c r="I220" s="1"/>
      <c r="J220" s="1"/>
      <c r="K220" s="1"/>
      <c r="L220" s="1"/>
    </row>
    <row r="221" spans="1:12" s="5" customFormat="1" x14ac:dyDescent="0.2">
      <c r="A221" s="1"/>
      <c r="B221" s="49"/>
      <c r="C221" s="49"/>
      <c r="D221" s="49"/>
      <c r="F221" s="1"/>
      <c r="G221" s="1"/>
      <c r="H221" s="1"/>
      <c r="I221" s="1"/>
      <c r="J221" s="1"/>
      <c r="K221" s="1"/>
      <c r="L221" s="1"/>
    </row>
    <row r="222" spans="1:12" s="5" customFormat="1" x14ac:dyDescent="0.2">
      <c r="A222" s="1"/>
      <c r="B222" s="49"/>
      <c r="C222" s="49"/>
      <c r="D222" s="49"/>
      <c r="F222" s="1"/>
      <c r="G222" s="1"/>
      <c r="H222" s="1"/>
      <c r="I222" s="1"/>
      <c r="J222" s="1"/>
      <c r="K222" s="1"/>
      <c r="L222" s="1"/>
    </row>
    <row r="223" spans="1:12" s="5" customFormat="1" x14ac:dyDescent="0.2">
      <c r="A223" s="1"/>
      <c r="B223" s="49"/>
      <c r="C223" s="49"/>
      <c r="D223" s="49"/>
      <c r="F223" s="1"/>
      <c r="G223" s="1"/>
      <c r="H223" s="1"/>
      <c r="I223" s="1"/>
      <c r="J223" s="1"/>
      <c r="K223" s="1"/>
      <c r="L223" s="1"/>
    </row>
    <row r="224" spans="1:12" s="5" customFormat="1" x14ac:dyDescent="0.2">
      <c r="A224" s="1"/>
      <c r="B224" s="49"/>
      <c r="C224" s="49"/>
      <c r="D224" s="49"/>
      <c r="F224" s="1"/>
      <c r="G224" s="1"/>
      <c r="H224" s="1"/>
      <c r="I224" s="1"/>
      <c r="J224" s="1"/>
      <c r="K224" s="1"/>
      <c r="L224" s="1"/>
    </row>
    <row r="225" spans="1:12" s="5" customFormat="1" x14ac:dyDescent="0.2">
      <c r="A225" s="1"/>
      <c r="B225" s="49"/>
      <c r="C225" s="49"/>
      <c r="D225" s="49"/>
      <c r="F225" s="1"/>
      <c r="G225" s="1"/>
      <c r="H225" s="1"/>
      <c r="I225" s="1"/>
      <c r="J225" s="1"/>
      <c r="K225" s="1"/>
      <c r="L225" s="1"/>
    </row>
    <row r="226" spans="1:12" s="5" customFormat="1" x14ac:dyDescent="0.2">
      <c r="A226" s="1"/>
      <c r="B226" s="49"/>
      <c r="C226" s="49"/>
      <c r="D226" s="49"/>
      <c r="F226" s="1"/>
      <c r="G226" s="1"/>
      <c r="H226" s="1"/>
      <c r="I226" s="1"/>
      <c r="J226" s="1"/>
      <c r="K226" s="1"/>
      <c r="L226" s="1"/>
    </row>
    <row r="227" spans="1:12" s="5" customFormat="1" x14ac:dyDescent="0.2">
      <c r="A227" s="1"/>
      <c r="B227" s="49"/>
      <c r="C227" s="49"/>
      <c r="D227" s="49"/>
      <c r="F227" s="1"/>
      <c r="G227" s="1"/>
      <c r="H227" s="1"/>
      <c r="I227" s="1"/>
      <c r="J227" s="1"/>
      <c r="K227" s="1"/>
      <c r="L227" s="1"/>
    </row>
    <row r="228" spans="1:12" s="5" customFormat="1" x14ac:dyDescent="0.2">
      <c r="A228" s="1"/>
      <c r="B228" s="49"/>
      <c r="C228" s="49"/>
      <c r="D228" s="49"/>
      <c r="F228" s="1"/>
      <c r="G228" s="1"/>
      <c r="H228" s="1"/>
      <c r="I228" s="1"/>
      <c r="J228" s="1"/>
      <c r="K228" s="1"/>
      <c r="L228" s="1"/>
    </row>
    <row r="229" spans="1:12" s="5" customFormat="1" x14ac:dyDescent="0.2">
      <c r="A229" s="1"/>
      <c r="B229" s="49"/>
      <c r="C229" s="49"/>
      <c r="D229" s="49"/>
      <c r="F229" s="1"/>
      <c r="G229" s="1"/>
      <c r="H229" s="1"/>
      <c r="I229" s="1"/>
      <c r="J229" s="1"/>
      <c r="K229" s="1"/>
      <c r="L229" s="1"/>
    </row>
    <row r="230" spans="1:12" s="5" customFormat="1" x14ac:dyDescent="0.2">
      <c r="A230" s="1"/>
      <c r="B230" s="49"/>
      <c r="C230" s="49"/>
      <c r="D230" s="49"/>
      <c r="F230" s="1"/>
      <c r="G230" s="1"/>
      <c r="H230" s="1"/>
      <c r="I230" s="1"/>
      <c r="J230" s="1"/>
      <c r="K230" s="1"/>
      <c r="L230" s="1"/>
    </row>
    <row r="231" spans="1:12" s="5" customFormat="1" x14ac:dyDescent="0.2">
      <c r="A231" s="1"/>
      <c r="B231" s="49"/>
      <c r="C231" s="49"/>
      <c r="D231" s="49"/>
      <c r="F231" s="1"/>
      <c r="G231" s="1"/>
      <c r="H231" s="1"/>
      <c r="I231" s="1"/>
      <c r="J231" s="1"/>
      <c r="K231" s="1"/>
      <c r="L231" s="1"/>
    </row>
    <row r="232" spans="1:12" s="5" customFormat="1" x14ac:dyDescent="0.2">
      <c r="A232" s="1"/>
      <c r="B232" s="49"/>
      <c r="C232" s="49"/>
      <c r="D232" s="49"/>
      <c r="F232" s="1"/>
      <c r="G232" s="1"/>
      <c r="H232" s="1"/>
      <c r="I232" s="1"/>
      <c r="J232" s="1"/>
      <c r="K232" s="1"/>
      <c r="L232" s="1"/>
    </row>
    <row r="233" spans="1:12" s="5" customFormat="1" x14ac:dyDescent="0.2">
      <c r="A233" s="1"/>
      <c r="B233" s="49"/>
      <c r="C233" s="49"/>
      <c r="D233" s="49"/>
      <c r="F233" s="1"/>
      <c r="G233" s="1"/>
      <c r="H233" s="1"/>
      <c r="I233" s="1"/>
      <c r="J233" s="1"/>
      <c r="K233" s="1"/>
      <c r="L233" s="1"/>
    </row>
    <row r="234" spans="1:12" s="5" customFormat="1" x14ac:dyDescent="0.2">
      <c r="A234" s="1"/>
      <c r="B234" s="49"/>
      <c r="C234" s="49"/>
      <c r="D234" s="49"/>
      <c r="F234" s="1"/>
      <c r="G234" s="1"/>
      <c r="H234" s="1"/>
      <c r="I234" s="1"/>
      <c r="J234" s="1"/>
      <c r="K234" s="1"/>
      <c r="L234" s="1"/>
    </row>
    <row r="235" spans="1:12" s="5" customFormat="1" x14ac:dyDescent="0.2">
      <c r="A235" s="1"/>
      <c r="B235" s="49"/>
      <c r="C235" s="49"/>
      <c r="D235" s="49"/>
      <c r="F235" s="1"/>
      <c r="G235" s="1"/>
      <c r="H235" s="1"/>
      <c r="I235" s="1"/>
      <c r="J235" s="1"/>
      <c r="K235" s="1"/>
      <c r="L235" s="1"/>
    </row>
    <row r="236" spans="1:12" s="5" customFormat="1" x14ac:dyDescent="0.2">
      <c r="A236" s="1"/>
      <c r="B236" s="49"/>
      <c r="C236" s="49"/>
      <c r="D236" s="49"/>
      <c r="F236" s="1"/>
      <c r="G236" s="1"/>
      <c r="H236" s="1"/>
      <c r="I236" s="1"/>
      <c r="J236" s="1"/>
      <c r="K236" s="1"/>
      <c r="L236" s="1"/>
    </row>
    <row r="237" spans="1:12" s="5" customFormat="1" x14ac:dyDescent="0.2">
      <c r="A237" s="1"/>
      <c r="B237" s="49"/>
      <c r="C237" s="49"/>
      <c r="D237" s="49"/>
      <c r="F237" s="1"/>
      <c r="G237" s="1"/>
      <c r="H237" s="1"/>
      <c r="I237" s="1"/>
      <c r="J237" s="1"/>
      <c r="K237" s="1"/>
      <c r="L237" s="1"/>
    </row>
    <row r="238" spans="1:12" s="5" customFormat="1" x14ac:dyDescent="0.2">
      <c r="A238" s="1"/>
      <c r="B238" s="49"/>
      <c r="C238" s="49"/>
      <c r="D238" s="49"/>
      <c r="F238" s="1"/>
      <c r="G238" s="1"/>
      <c r="H238" s="1"/>
      <c r="I238" s="1"/>
      <c r="J238" s="1"/>
      <c r="K238" s="1"/>
      <c r="L238" s="1"/>
    </row>
    <row r="239" spans="1:12" s="5" customFormat="1" x14ac:dyDescent="0.2">
      <c r="A239" s="1"/>
      <c r="B239" s="49"/>
      <c r="C239" s="49"/>
      <c r="D239" s="49"/>
      <c r="F239" s="1"/>
      <c r="G239" s="1"/>
      <c r="H239" s="1"/>
      <c r="I239" s="1"/>
      <c r="J239" s="1"/>
      <c r="K239" s="1"/>
      <c r="L239" s="1"/>
    </row>
    <row r="240" spans="1:12" s="5" customFormat="1" x14ac:dyDescent="0.2">
      <c r="A240" s="1"/>
      <c r="B240" s="49"/>
      <c r="C240" s="49"/>
      <c r="D240" s="49"/>
      <c r="F240" s="1"/>
      <c r="G240" s="1"/>
      <c r="H240" s="1"/>
      <c r="I240" s="1"/>
      <c r="J240" s="1"/>
      <c r="K240" s="1"/>
      <c r="L240" s="1"/>
    </row>
    <row r="241" spans="1:12" s="5" customFormat="1" x14ac:dyDescent="0.2">
      <c r="A241" s="1"/>
      <c r="B241" s="49"/>
      <c r="C241" s="49"/>
      <c r="D241" s="49"/>
      <c r="F241" s="1"/>
      <c r="G241" s="1"/>
      <c r="H241" s="1"/>
      <c r="I241" s="1"/>
      <c r="J241" s="1"/>
      <c r="K241" s="1"/>
      <c r="L241" s="1"/>
    </row>
    <row r="242" spans="1:12" s="5" customFormat="1" x14ac:dyDescent="0.2">
      <c r="A242" s="1"/>
      <c r="B242" s="49"/>
      <c r="C242" s="49"/>
      <c r="D242" s="49"/>
      <c r="F242" s="1"/>
      <c r="G242" s="1"/>
      <c r="H242" s="1"/>
      <c r="I242" s="1"/>
      <c r="J242" s="1"/>
      <c r="K242" s="1"/>
      <c r="L242" s="1"/>
    </row>
    <row r="243" spans="1:12" s="5" customFormat="1" x14ac:dyDescent="0.2">
      <c r="A243" s="1"/>
      <c r="B243" s="49"/>
      <c r="C243" s="49"/>
      <c r="D243" s="49"/>
      <c r="F243" s="1"/>
      <c r="G243" s="1"/>
      <c r="H243" s="1"/>
      <c r="I243" s="1"/>
      <c r="J243" s="1"/>
      <c r="K243" s="1"/>
      <c r="L243" s="1"/>
    </row>
    <row r="244" spans="1:12" s="5" customFormat="1" x14ac:dyDescent="0.2">
      <c r="A244" s="1"/>
      <c r="B244" s="49"/>
      <c r="C244" s="49"/>
      <c r="D244" s="49"/>
      <c r="F244" s="1"/>
      <c r="G244" s="1"/>
      <c r="H244" s="1"/>
      <c r="I244" s="1"/>
      <c r="J244" s="1"/>
      <c r="K244" s="1"/>
      <c r="L244" s="1"/>
    </row>
    <row r="245" spans="1:12" s="5" customFormat="1" x14ac:dyDescent="0.2">
      <c r="A245" s="1"/>
      <c r="B245" s="49"/>
      <c r="C245" s="49"/>
      <c r="D245" s="49"/>
      <c r="F245" s="1"/>
      <c r="G245" s="1"/>
      <c r="H245" s="1"/>
      <c r="I245" s="1"/>
      <c r="J245" s="1"/>
      <c r="K245" s="1"/>
      <c r="L245" s="1"/>
    </row>
    <row r="246" spans="1:12" s="5" customFormat="1" x14ac:dyDescent="0.2">
      <c r="A246" s="1"/>
      <c r="B246" s="49"/>
      <c r="C246" s="49"/>
      <c r="D246" s="49"/>
      <c r="F246" s="1"/>
      <c r="G246" s="1"/>
      <c r="H246" s="1"/>
      <c r="I246" s="1"/>
      <c r="J246" s="1"/>
      <c r="K246" s="1"/>
      <c r="L246" s="1"/>
    </row>
    <row r="247" spans="1:12" s="5" customFormat="1" x14ac:dyDescent="0.2">
      <c r="A247" s="1"/>
      <c r="B247" s="49"/>
      <c r="C247" s="49"/>
      <c r="D247" s="49"/>
      <c r="F247" s="1"/>
      <c r="G247" s="1"/>
      <c r="H247" s="1"/>
      <c r="I247" s="1"/>
      <c r="J247" s="1"/>
      <c r="K247" s="1"/>
      <c r="L247" s="1"/>
    </row>
    <row r="248" spans="1:12" s="5" customFormat="1" x14ac:dyDescent="0.2">
      <c r="A248" s="1"/>
      <c r="B248" s="49"/>
      <c r="C248" s="49"/>
      <c r="D248" s="49"/>
      <c r="F248" s="1"/>
      <c r="G248" s="1"/>
      <c r="H248" s="1"/>
      <c r="I248" s="1"/>
      <c r="J248" s="1"/>
      <c r="K248" s="1"/>
      <c r="L248" s="1"/>
    </row>
    <row r="249" spans="1:12" s="5" customFormat="1" x14ac:dyDescent="0.2">
      <c r="A249" s="1"/>
      <c r="B249" s="49"/>
      <c r="C249" s="49"/>
      <c r="D249" s="49"/>
      <c r="F249" s="1"/>
      <c r="G249" s="1"/>
      <c r="H249" s="1"/>
      <c r="I249" s="1"/>
      <c r="J249" s="1"/>
      <c r="K249" s="1"/>
      <c r="L249" s="1"/>
    </row>
    <row r="250" spans="1:12" s="5" customFormat="1" x14ac:dyDescent="0.2">
      <c r="A250" s="1"/>
      <c r="B250" s="49"/>
      <c r="C250" s="49"/>
      <c r="D250" s="49"/>
      <c r="F250" s="1"/>
      <c r="G250" s="1"/>
      <c r="H250" s="1"/>
      <c r="I250" s="1"/>
      <c r="J250" s="1"/>
      <c r="K250" s="1"/>
      <c r="L250" s="1"/>
    </row>
    <row r="251" spans="1:12" s="5" customFormat="1" x14ac:dyDescent="0.2">
      <c r="A251" s="1"/>
      <c r="B251" s="49"/>
      <c r="C251" s="49"/>
      <c r="D251" s="49"/>
      <c r="F251" s="1"/>
      <c r="G251" s="1"/>
      <c r="H251" s="1"/>
      <c r="I251" s="1"/>
      <c r="J251" s="1"/>
      <c r="K251" s="1"/>
      <c r="L251" s="1"/>
    </row>
    <row r="252" spans="1:12" s="5" customFormat="1" x14ac:dyDescent="0.2">
      <c r="A252" s="1"/>
      <c r="B252" s="49"/>
      <c r="C252" s="49"/>
      <c r="D252" s="49"/>
      <c r="F252" s="1"/>
      <c r="G252" s="1"/>
      <c r="H252" s="1"/>
      <c r="I252" s="1"/>
      <c r="J252" s="1"/>
      <c r="K252" s="1"/>
      <c r="L252" s="1"/>
    </row>
    <row r="253" spans="1:12" s="5" customFormat="1" x14ac:dyDescent="0.2">
      <c r="A253" s="1"/>
      <c r="B253" s="49"/>
      <c r="C253" s="49"/>
      <c r="D253" s="49"/>
      <c r="F253" s="1"/>
      <c r="G253" s="1"/>
      <c r="H253" s="1"/>
      <c r="I253" s="1"/>
      <c r="J253" s="1"/>
      <c r="K253" s="1"/>
      <c r="L253" s="1"/>
    </row>
    <row r="254" spans="1:12" s="5" customFormat="1" x14ac:dyDescent="0.2">
      <c r="A254" s="1"/>
      <c r="B254" s="49"/>
      <c r="C254" s="49"/>
      <c r="D254" s="49"/>
      <c r="F254" s="1"/>
      <c r="G254" s="1"/>
      <c r="H254" s="1"/>
      <c r="I254" s="1"/>
      <c r="J254" s="1"/>
      <c r="K254" s="1"/>
      <c r="L254" s="1"/>
    </row>
    <row r="255" spans="1:12" s="5" customFormat="1" x14ac:dyDescent="0.2">
      <c r="A255" s="1"/>
      <c r="B255" s="49"/>
      <c r="C255" s="49"/>
      <c r="D255" s="49"/>
      <c r="F255" s="1"/>
      <c r="G255" s="1"/>
      <c r="H255" s="1"/>
      <c r="I255" s="1"/>
      <c r="J255" s="1"/>
      <c r="K255" s="1"/>
      <c r="L255" s="1"/>
    </row>
    <row r="256" spans="1:12" s="5" customFormat="1" x14ac:dyDescent="0.2">
      <c r="A256" s="1"/>
      <c r="B256" s="49"/>
      <c r="C256" s="49"/>
      <c r="D256" s="49"/>
      <c r="F256" s="1"/>
      <c r="G256" s="1"/>
      <c r="H256" s="1"/>
      <c r="I256" s="1"/>
      <c r="J256" s="1"/>
      <c r="K256" s="1"/>
      <c r="L256" s="1"/>
    </row>
    <row r="257" spans="1:12" s="5" customFormat="1" x14ac:dyDescent="0.2">
      <c r="A257" s="1"/>
      <c r="B257" s="49"/>
      <c r="C257" s="49"/>
      <c r="D257" s="49"/>
      <c r="F257" s="1"/>
      <c r="G257" s="1"/>
      <c r="H257" s="1"/>
      <c r="I257" s="1"/>
      <c r="J257" s="1"/>
      <c r="K257" s="1"/>
      <c r="L257" s="1"/>
    </row>
    <row r="258" spans="1:12" s="5" customFormat="1" x14ac:dyDescent="0.2">
      <c r="A258" s="1"/>
      <c r="B258" s="49"/>
      <c r="C258" s="49"/>
      <c r="D258" s="49"/>
      <c r="F258" s="1"/>
      <c r="G258" s="1"/>
      <c r="H258" s="1"/>
      <c r="I258" s="1"/>
      <c r="J258" s="1"/>
      <c r="K258" s="1"/>
      <c r="L258" s="1"/>
    </row>
    <row r="259" spans="1:12" s="5" customFormat="1" x14ac:dyDescent="0.2">
      <c r="A259" s="1"/>
      <c r="B259" s="49"/>
      <c r="C259" s="49"/>
      <c r="D259" s="49"/>
      <c r="F259" s="1"/>
      <c r="G259" s="1"/>
      <c r="H259" s="1"/>
      <c r="I259" s="1"/>
      <c r="J259" s="1"/>
      <c r="K259" s="1"/>
      <c r="L259" s="1"/>
    </row>
    <row r="260" spans="1:12" s="5" customFormat="1" x14ac:dyDescent="0.2">
      <c r="A260" s="1"/>
      <c r="B260" s="49"/>
      <c r="C260" s="49"/>
      <c r="D260" s="49"/>
      <c r="F260" s="1"/>
      <c r="G260" s="1"/>
      <c r="H260" s="1"/>
      <c r="I260" s="1"/>
      <c r="J260" s="1"/>
      <c r="K260" s="1"/>
      <c r="L260" s="1"/>
    </row>
    <row r="261" spans="1:12" s="5" customFormat="1" x14ac:dyDescent="0.2">
      <c r="A261" s="1"/>
      <c r="B261" s="49"/>
      <c r="C261" s="49"/>
      <c r="D261" s="49"/>
      <c r="F261" s="1"/>
      <c r="G261" s="1"/>
      <c r="H261" s="1"/>
      <c r="I261" s="1"/>
      <c r="J261" s="1"/>
      <c r="K261" s="1"/>
      <c r="L261" s="1"/>
    </row>
    <row r="262" spans="1:12" s="5" customFormat="1" x14ac:dyDescent="0.2">
      <c r="A262" s="1"/>
      <c r="B262" s="49"/>
      <c r="C262" s="49"/>
      <c r="D262" s="49"/>
      <c r="F262" s="1"/>
      <c r="G262" s="1"/>
      <c r="H262" s="1"/>
      <c r="I262" s="1"/>
      <c r="J262" s="1"/>
      <c r="K262" s="1"/>
      <c r="L262" s="1"/>
    </row>
    <row r="263" spans="1:12" s="5" customFormat="1" x14ac:dyDescent="0.2">
      <c r="A263" s="1"/>
      <c r="B263" s="49"/>
      <c r="C263" s="49"/>
      <c r="D263" s="49"/>
      <c r="F263" s="1"/>
      <c r="G263" s="1"/>
      <c r="H263" s="1"/>
      <c r="I263" s="1"/>
      <c r="J263" s="1"/>
      <c r="K263" s="1"/>
      <c r="L263" s="1"/>
    </row>
    <row r="264" spans="1:12" s="5" customFormat="1" x14ac:dyDescent="0.2">
      <c r="A264" s="1"/>
      <c r="B264" s="49"/>
      <c r="C264" s="49"/>
      <c r="D264" s="49"/>
      <c r="F264" s="1"/>
      <c r="G264" s="1"/>
      <c r="H264" s="1"/>
      <c r="I264" s="1"/>
      <c r="J264" s="1"/>
      <c r="K264" s="1"/>
      <c r="L264" s="1"/>
    </row>
    <row r="265" spans="1:12" s="5" customFormat="1" x14ac:dyDescent="0.2">
      <c r="A265" s="1"/>
      <c r="B265" s="49"/>
      <c r="C265" s="49"/>
      <c r="D265" s="49"/>
      <c r="F265" s="1"/>
      <c r="G265" s="1"/>
      <c r="H265" s="1"/>
      <c r="I265" s="1"/>
      <c r="J265" s="1"/>
      <c r="K265" s="1"/>
      <c r="L265" s="1"/>
    </row>
  </sheetData>
  <pageMargins left="0.7" right="0.7" top="0.75" bottom="0.75" header="0.3" footer="0.3"/>
  <pageSetup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A800D6-CC92-4FF9-8884-DBF895BDA7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D53F011-74CC-4809-A663-B1931DE1A9B3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337599E-4B10-476B-B3B0-92C117BB62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CY2018 Quarterly Payments</vt:lpstr>
      <vt:lpstr>Annual Calc w FFY18 FMAP</vt:lpstr>
      <vt:lpstr>Annual Calc w FFY19 FMAP</vt:lpstr>
    </vt:vector>
  </TitlesOfParts>
  <Company>State of Oklahoma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Kambra Reddick</dc:creator>
  <cp:lastModifiedBy>Nelson Solomon</cp:lastModifiedBy>
  <dcterms:created xsi:type="dcterms:W3CDTF">2018-01-16T21:35:47Z</dcterms:created>
  <dcterms:modified xsi:type="dcterms:W3CDTF">2018-01-17T20:09:15Z</dcterms:modified>
</cp:coreProperties>
</file>