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0545"/>
  </bookViews>
  <sheets>
    <sheet name="Assessment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localSheetId="0" hidden="1">#REF!</definedName>
    <definedName name="_Fill" hidden="1">#REF!</definedName>
    <definedName name="_Key1" localSheetId="0" hidden="1">'[1]Hospital Facility Data'!#REF!</definedName>
    <definedName name="_Key1" hidden="1">'[1]Hospital Facility Data'!#REF!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Tab2" localSheetId="0">#REF!</definedName>
    <definedName name="_Tab2">#REF!</definedName>
    <definedName name="A" localSheetId="0">#REF!</definedName>
    <definedName name="A">#REF!</definedName>
    <definedName name="A_GME_wo_MC">[2]Hospital_Details!$A$158:$IV$158</definedName>
    <definedName name="AlphaList">#REF!</definedName>
    <definedName name="B" localSheetId="0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 localSheetId="0">#REF!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 localSheetId="0">[2]Hospital_Details!#REF!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 localSheetId="0">[2]Hospital_Details!#REF!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 localSheetId="0">[2]Hospital_Details!#REF!</definedName>
    <definedName name="H_627">[2]Hospital_Details!#REF!</definedName>
    <definedName name="H_628" localSheetId="0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 localSheetId="0">[2]Hospital_Details!#REF!</definedName>
    <definedName name="H_805">[2]Hospital_Details!#REF!</definedName>
    <definedName name="H_806" localSheetId="0">[2]Hospital_Details!#REF!</definedName>
    <definedName name="H_806">[2]Hospital_Details!#REF!</definedName>
    <definedName name="H_83">[2]Hospital_Details!$A$368:$IV$368</definedName>
    <definedName name="H_93" localSheetId="0">[2]Hospital_Details!#REF!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 localSheetId="0">#REF!</definedName>
    <definedName name="HospName">#REF!</definedName>
    <definedName name="HospNum" localSheetId="0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 localSheetId="0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_xlnm.Print_Area" localSheetId="0">Assessment!$A$1:$AK$75</definedName>
    <definedName name="Print_Area_1">#REF!</definedName>
    <definedName name="Print_Area_MI">'[3]table 2.5'!$B$4:$T$154</definedName>
    <definedName name="PUBUSE" localSheetId="0">#REF!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 localSheetId="0">#REF!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/>
</workbook>
</file>

<file path=xl/calcChain.xml><?xml version="1.0" encoding="utf-8"?>
<calcChain xmlns="http://schemas.openxmlformats.org/spreadsheetml/2006/main">
  <c r="G73" i="1" l="1"/>
  <c r="Q73" i="1" s="1"/>
  <c r="G72" i="1"/>
  <c r="G71" i="1"/>
  <c r="G70" i="1"/>
  <c r="X70" i="1" s="1"/>
  <c r="T69" i="1"/>
  <c r="G69" i="1"/>
  <c r="S69" i="1" s="1"/>
  <c r="G67" i="1"/>
  <c r="X67" i="1" s="1"/>
  <c r="G60" i="1"/>
  <c r="G59" i="1"/>
  <c r="S59" i="1" s="1"/>
  <c r="G38" i="1"/>
  <c r="R38" i="1" s="1"/>
  <c r="G37" i="1"/>
  <c r="G36" i="1"/>
  <c r="G35" i="1"/>
  <c r="X35" i="1" s="1"/>
  <c r="G34" i="1"/>
  <c r="X34" i="1" s="1"/>
  <c r="G33" i="1"/>
  <c r="Y31" i="1"/>
  <c r="G31" i="1"/>
  <c r="X31" i="1" s="1"/>
  <c r="G30" i="1"/>
  <c r="T30" i="1" s="1"/>
  <c r="G29" i="1"/>
  <c r="G28" i="1"/>
  <c r="Y28" i="1" s="1"/>
  <c r="G27" i="1"/>
  <c r="T27" i="1" s="1"/>
  <c r="G26" i="1"/>
  <c r="X26" i="1" s="1"/>
  <c r="G25" i="1"/>
  <c r="P25" i="1" s="1"/>
  <c r="G23" i="1"/>
  <c r="T23" i="1" s="1"/>
  <c r="G22" i="1"/>
  <c r="R22" i="1" s="1"/>
  <c r="T21" i="1"/>
  <c r="G21" i="1"/>
  <c r="R21" i="1" s="1"/>
  <c r="T20" i="1"/>
  <c r="P20" i="1"/>
  <c r="G20" i="1"/>
  <c r="R20" i="1" s="1"/>
  <c r="G19" i="1"/>
  <c r="R19" i="1" s="1"/>
  <c r="G18" i="1"/>
  <c r="R18" i="1" s="1"/>
  <c r="X17" i="1"/>
  <c r="G17" i="1"/>
  <c r="R17" i="1" s="1"/>
  <c r="X16" i="1"/>
  <c r="G16" i="1"/>
  <c r="R16" i="1" s="1"/>
  <c r="X15" i="1"/>
  <c r="G15" i="1"/>
  <c r="R15" i="1" s="1"/>
  <c r="X14" i="1"/>
  <c r="G14" i="1"/>
  <c r="R14" i="1" s="1"/>
  <c r="X13" i="1"/>
  <c r="G13" i="1"/>
  <c r="R13" i="1" s="1"/>
  <c r="X12" i="1"/>
  <c r="G12" i="1"/>
  <c r="R12" i="1" s="1"/>
  <c r="T11" i="1"/>
  <c r="G11" i="1"/>
  <c r="P11" i="1" s="1"/>
  <c r="G10" i="1"/>
  <c r="Y10" i="1" s="1"/>
  <c r="G9" i="1"/>
  <c r="Y9" i="1" s="1"/>
  <c r="G8" i="1"/>
  <c r="Y8" i="1" s="1"/>
  <c r="G7" i="1"/>
  <c r="Y7" i="1" s="1"/>
  <c r="G5" i="1"/>
  <c r="S5" i="1" s="1"/>
  <c r="G3" i="1"/>
  <c r="S3" i="1" s="1"/>
  <c r="AI1" i="1"/>
  <c r="AH1" i="1"/>
  <c r="X5" i="1" l="1"/>
  <c r="P19" i="1"/>
  <c r="P12" i="1"/>
  <c r="AD12" i="1" s="1"/>
  <c r="P13" i="1"/>
  <c r="P14" i="1"/>
  <c r="P15" i="1"/>
  <c r="P16" i="1"/>
  <c r="AB16" i="1" s="1"/>
  <c r="AH16" i="1" s="1"/>
  <c r="P17" i="1"/>
  <c r="P18" i="1"/>
  <c r="T19" i="1"/>
  <c r="P22" i="1"/>
  <c r="Q70" i="1"/>
  <c r="X3" i="1"/>
  <c r="T12" i="1"/>
  <c r="T13" i="1"/>
  <c r="T14" i="1"/>
  <c r="T15" i="1"/>
  <c r="T16" i="1"/>
  <c r="T17" i="1"/>
  <c r="T18" i="1"/>
  <c r="P21" i="1"/>
  <c r="T22" i="1"/>
  <c r="P69" i="1"/>
  <c r="T7" i="1"/>
  <c r="S34" i="1"/>
  <c r="S35" i="1"/>
  <c r="R35" i="1"/>
  <c r="X36" i="1"/>
  <c r="X59" i="1"/>
  <c r="X7" i="1"/>
  <c r="Q10" i="1"/>
  <c r="X10" i="1"/>
  <c r="Q11" i="1"/>
  <c r="X11" i="1"/>
  <c r="Q13" i="1"/>
  <c r="Q15" i="1"/>
  <c r="Q17" i="1"/>
  <c r="AB17" i="1" s="1"/>
  <c r="AH17" i="1" s="1"/>
  <c r="Y35" i="1"/>
  <c r="R59" i="1"/>
  <c r="Y59" i="1"/>
  <c r="P70" i="1"/>
  <c r="T70" i="1"/>
  <c r="P71" i="1"/>
  <c r="T71" i="1"/>
  <c r="T26" i="1"/>
  <c r="X73" i="1"/>
  <c r="Q12" i="1"/>
  <c r="Q14" i="1"/>
  <c r="Q16" i="1"/>
  <c r="AD16" i="1" s="1"/>
  <c r="S31" i="1"/>
  <c r="R31" i="1"/>
  <c r="R34" i="1"/>
  <c r="Y34" i="1"/>
  <c r="P59" i="1"/>
  <c r="T59" i="1"/>
  <c r="R67" i="1"/>
  <c r="Y67" i="1"/>
  <c r="X69" i="1"/>
  <c r="Y70" i="1"/>
  <c r="Y73" i="1"/>
  <c r="P7" i="1"/>
  <c r="AD7" i="1" s="1"/>
  <c r="Q59" i="1"/>
  <c r="Q3" i="1"/>
  <c r="Q5" i="1"/>
  <c r="P3" i="1"/>
  <c r="T3" i="1"/>
  <c r="AE3" i="1" s="1"/>
  <c r="R3" i="1"/>
  <c r="R8" i="1"/>
  <c r="S8" i="1"/>
  <c r="S9" i="1"/>
  <c r="R9" i="1"/>
  <c r="G4" i="1"/>
  <c r="Q4" i="1" s="1"/>
  <c r="G6" i="1"/>
  <c r="P6" i="1" s="1"/>
  <c r="P8" i="1"/>
  <c r="T8" i="1"/>
  <c r="P9" i="1"/>
  <c r="T9" i="1"/>
  <c r="S10" i="1"/>
  <c r="R10" i="1"/>
  <c r="AB12" i="1"/>
  <c r="AH12" i="1" s="1"/>
  <c r="AD13" i="1"/>
  <c r="AD15" i="1"/>
  <c r="AD17" i="1"/>
  <c r="Y3" i="1"/>
  <c r="P4" i="1"/>
  <c r="T4" i="1"/>
  <c r="Y5" i="1"/>
  <c r="S7" i="1"/>
  <c r="R7" i="1"/>
  <c r="Q7" i="1"/>
  <c r="X8" i="1"/>
  <c r="Q9" i="1"/>
  <c r="X9" i="1"/>
  <c r="P10" i="1"/>
  <c r="T10" i="1"/>
  <c r="S11" i="1"/>
  <c r="R11" i="1"/>
  <c r="P5" i="1"/>
  <c r="R5" i="1"/>
  <c r="AB7" i="1"/>
  <c r="AH7" i="1" s="1"/>
  <c r="Q8" i="1"/>
  <c r="T5" i="1"/>
  <c r="AE5" i="1" s="1"/>
  <c r="AC5" i="1"/>
  <c r="AI5" i="1" s="1"/>
  <c r="Y11" i="1"/>
  <c r="AB11" i="1" s="1"/>
  <c r="AH11" i="1" s="1"/>
  <c r="Y12" i="1"/>
  <c r="Y13" i="1"/>
  <c r="Y14" i="1"/>
  <c r="AB14" i="1" s="1"/>
  <c r="AH14" i="1" s="1"/>
  <c r="Y15" i="1"/>
  <c r="AB15" i="1" s="1"/>
  <c r="AH15" i="1" s="1"/>
  <c r="Y16" i="1"/>
  <c r="Y17" i="1"/>
  <c r="Y18" i="1"/>
  <c r="Y19" i="1"/>
  <c r="Y20" i="1"/>
  <c r="Y21" i="1"/>
  <c r="X23" i="1"/>
  <c r="R25" i="1"/>
  <c r="Y25" i="1"/>
  <c r="R26" i="1"/>
  <c r="Y26" i="1"/>
  <c r="X27" i="1"/>
  <c r="Q28" i="1"/>
  <c r="X28" i="1"/>
  <c r="R29" i="1"/>
  <c r="Y29" i="1"/>
  <c r="G32" i="1"/>
  <c r="R33" i="1"/>
  <c r="Y33" i="1"/>
  <c r="T36" i="1"/>
  <c r="S36" i="1"/>
  <c r="Y36" i="1"/>
  <c r="R36" i="1"/>
  <c r="P36" i="1"/>
  <c r="R37" i="1"/>
  <c r="S12" i="1"/>
  <c r="V12" i="1" s="1"/>
  <c r="AA12" i="1" s="1"/>
  <c r="AG12" i="1" s="1"/>
  <c r="S13" i="1"/>
  <c r="S14" i="1"/>
  <c r="S15" i="1"/>
  <c r="S16" i="1"/>
  <c r="V16" i="1" s="1"/>
  <c r="AA16" i="1" s="1"/>
  <c r="AG16" i="1" s="1"/>
  <c r="S17" i="1"/>
  <c r="S18" i="1"/>
  <c r="S19" i="1"/>
  <c r="S20" i="1"/>
  <c r="S21" i="1"/>
  <c r="S22" i="1"/>
  <c r="X22" i="1"/>
  <c r="Y23" i="1"/>
  <c r="S25" i="1"/>
  <c r="S26" i="1"/>
  <c r="P26" i="1"/>
  <c r="Y27" i="1"/>
  <c r="P29" i="1"/>
  <c r="S29" i="1"/>
  <c r="T29" i="1"/>
  <c r="R30" i="1"/>
  <c r="Y30" i="1"/>
  <c r="P33" i="1"/>
  <c r="T33" i="1"/>
  <c r="S33" i="1"/>
  <c r="P37" i="1"/>
  <c r="X37" i="1"/>
  <c r="T37" i="1"/>
  <c r="Q18" i="1"/>
  <c r="AD18" i="1" s="1"/>
  <c r="X18" i="1"/>
  <c r="Q19" i="1"/>
  <c r="X19" i="1"/>
  <c r="Q20" i="1"/>
  <c r="AD20" i="1" s="1"/>
  <c r="X20" i="1"/>
  <c r="Q21" i="1"/>
  <c r="X21" i="1"/>
  <c r="Q22" i="1"/>
  <c r="Y22" i="1"/>
  <c r="S23" i="1"/>
  <c r="P23" i="1"/>
  <c r="G24" i="1"/>
  <c r="Q24" i="1" s="1"/>
  <c r="T25" i="1"/>
  <c r="S27" i="1"/>
  <c r="P27" i="1"/>
  <c r="T28" i="1"/>
  <c r="P28" i="1"/>
  <c r="R28" i="1"/>
  <c r="S30" i="1"/>
  <c r="P30" i="1"/>
  <c r="Q32" i="1"/>
  <c r="X32" i="1"/>
  <c r="R23" i="1"/>
  <c r="Q25" i="1"/>
  <c r="AD25" i="1" s="1"/>
  <c r="X25" i="1"/>
  <c r="R27" i="1"/>
  <c r="S28" i="1"/>
  <c r="Q29" i="1"/>
  <c r="X29" i="1"/>
  <c r="X30" i="1"/>
  <c r="X33" i="1"/>
  <c r="Q26" i="1"/>
  <c r="Q30" i="1"/>
  <c r="T31" i="1"/>
  <c r="Q34" i="1"/>
  <c r="T35" i="1"/>
  <c r="AE35" i="1" s="1"/>
  <c r="Q38" i="1"/>
  <c r="X38" i="1"/>
  <c r="P31" i="1"/>
  <c r="Q33" i="1"/>
  <c r="T34" i="1"/>
  <c r="P35" i="1"/>
  <c r="Q37" i="1"/>
  <c r="Y38" i="1"/>
  <c r="P34" i="1"/>
  <c r="Q36" i="1"/>
  <c r="Y37" i="1"/>
  <c r="S38" i="1"/>
  <c r="P38" i="1"/>
  <c r="Q23" i="1"/>
  <c r="Q27" i="1"/>
  <c r="Q31" i="1"/>
  <c r="Q35" i="1"/>
  <c r="S37" i="1"/>
  <c r="Y51" i="1"/>
  <c r="T38" i="1"/>
  <c r="G40" i="1"/>
  <c r="Q40" i="1" s="1"/>
  <c r="G42" i="1"/>
  <c r="G44" i="1"/>
  <c r="P44" i="1" s="1"/>
  <c r="G46" i="1"/>
  <c r="T46" i="1" s="1"/>
  <c r="G48" i="1"/>
  <c r="P48" i="1" s="1"/>
  <c r="G50" i="1"/>
  <c r="Q50" i="1" s="1"/>
  <c r="G52" i="1"/>
  <c r="T52" i="1" s="1"/>
  <c r="G54" i="1"/>
  <c r="T54" i="1" s="1"/>
  <c r="G56" i="1"/>
  <c r="P56" i="1" s="1"/>
  <c r="G58" i="1"/>
  <c r="X58" i="1" s="1"/>
  <c r="AC59" i="1"/>
  <c r="AI59" i="1" s="1"/>
  <c r="AE59" i="1"/>
  <c r="T50" i="1"/>
  <c r="AD59" i="1"/>
  <c r="AB59" i="1"/>
  <c r="AH59" i="1" s="1"/>
  <c r="S60" i="1"/>
  <c r="Y60" i="1"/>
  <c r="R60" i="1"/>
  <c r="X66" i="1"/>
  <c r="G39" i="1"/>
  <c r="G41" i="1"/>
  <c r="Y41" i="1" s="1"/>
  <c r="G43" i="1"/>
  <c r="R43" i="1" s="1"/>
  <c r="G45" i="1"/>
  <c r="Y45" i="1" s="1"/>
  <c r="G47" i="1"/>
  <c r="R47" i="1" s="1"/>
  <c r="G49" i="1"/>
  <c r="P49" i="1" s="1"/>
  <c r="G51" i="1"/>
  <c r="G53" i="1"/>
  <c r="P53" i="1" s="1"/>
  <c r="G55" i="1"/>
  <c r="P55" i="1" s="1"/>
  <c r="G57" i="1"/>
  <c r="P57" i="1" s="1"/>
  <c r="P43" i="1"/>
  <c r="T43" i="1"/>
  <c r="P51" i="1"/>
  <c r="T51" i="1"/>
  <c r="Q60" i="1"/>
  <c r="X60" i="1"/>
  <c r="G62" i="1"/>
  <c r="T62" i="1" s="1"/>
  <c r="G64" i="1"/>
  <c r="X64" i="1" s="1"/>
  <c r="G66" i="1"/>
  <c r="T66" i="1" s="1"/>
  <c r="S67" i="1"/>
  <c r="G68" i="1"/>
  <c r="T68" i="1" s="1"/>
  <c r="Y69" i="1"/>
  <c r="S70" i="1"/>
  <c r="R70" i="1"/>
  <c r="Y71" i="1"/>
  <c r="Q72" i="1"/>
  <c r="X72" i="1"/>
  <c r="P73" i="1"/>
  <c r="T73" i="1"/>
  <c r="P60" i="1"/>
  <c r="T60" i="1"/>
  <c r="P66" i="1"/>
  <c r="AE69" i="1"/>
  <c r="R69" i="1"/>
  <c r="S71" i="1"/>
  <c r="R71" i="1"/>
  <c r="Y72" i="1"/>
  <c r="G61" i="1"/>
  <c r="G63" i="1"/>
  <c r="Y63" i="1" s="1"/>
  <c r="G65" i="1"/>
  <c r="T65" i="1" s="1"/>
  <c r="Q67" i="1"/>
  <c r="S72" i="1"/>
  <c r="R72" i="1"/>
  <c r="P61" i="1"/>
  <c r="P67" i="1"/>
  <c r="T67" i="1"/>
  <c r="Q69" i="1"/>
  <c r="Q71" i="1"/>
  <c r="AD71" i="1" s="1"/>
  <c r="X71" i="1"/>
  <c r="P72" i="1"/>
  <c r="T72" i="1"/>
  <c r="S73" i="1"/>
  <c r="R73" i="1"/>
  <c r="AB70" i="1" l="1"/>
  <c r="AH70" i="1" s="1"/>
  <c r="AC69" i="1"/>
  <c r="AI69" i="1" s="1"/>
  <c r="Y58" i="1"/>
  <c r="P47" i="1"/>
  <c r="T58" i="1"/>
  <c r="P46" i="1"/>
  <c r="Y43" i="1"/>
  <c r="AB13" i="1"/>
  <c r="AH13" i="1" s="1"/>
  <c r="AD14" i="1"/>
  <c r="T53" i="1"/>
  <c r="T45" i="1"/>
  <c r="P58" i="1"/>
  <c r="Y53" i="1"/>
  <c r="P52" i="1"/>
  <c r="V59" i="1"/>
  <c r="AA59" i="1" s="1"/>
  <c r="AG59" i="1" s="1"/>
  <c r="V20" i="1"/>
  <c r="AA20" i="1" s="1"/>
  <c r="V70" i="1"/>
  <c r="AA70" i="1" s="1"/>
  <c r="AG70" i="1" s="1"/>
  <c r="AD70" i="1"/>
  <c r="AE31" i="1"/>
  <c r="V21" i="1"/>
  <c r="AA21" i="1" s="1"/>
  <c r="AG21" i="1" s="1"/>
  <c r="V69" i="1"/>
  <c r="AA69" i="1" s="1"/>
  <c r="AG69" i="1" s="1"/>
  <c r="V25" i="1"/>
  <c r="AA25" i="1" s="1"/>
  <c r="AG25" i="1" s="1"/>
  <c r="V11" i="1"/>
  <c r="AA11" i="1" s="1"/>
  <c r="AG11" i="1" s="1"/>
  <c r="AC35" i="1"/>
  <c r="AI35" i="1" s="1"/>
  <c r="AC34" i="1"/>
  <c r="AI34" i="1" s="1"/>
  <c r="V71" i="1"/>
  <c r="AA71" i="1" s="1"/>
  <c r="AG71" i="1" s="1"/>
  <c r="AD69" i="1"/>
  <c r="T55" i="1"/>
  <c r="X56" i="1"/>
  <c r="Q48" i="1"/>
  <c r="T40" i="1"/>
  <c r="Q46" i="1"/>
  <c r="Y68" i="1"/>
  <c r="P65" i="1"/>
  <c r="AB71" i="1"/>
  <c r="AH71" i="1" s="1"/>
  <c r="T47" i="1"/>
  <c r="Y65" i="1"/>
  <c r="P54" i="1"/>
  <c r="Q56" i="1"/>
  <c r="X40" i="1"/>
  <c r="AE34" i="1"/>
  <c r="AB25" i="1"/>
  <c r="AH25" i="1" s="1"/>
  <c r="AB22" i="1"/>
  <c r="AH22" i="1" s="1"/>
  <c r="AB20" i="1"/>
  <c r="AH20" i="1" s="1"/>
  <c r="AB18" i="1"/>
  <c r="AH18" i="1" s="1"/>
  <c r="V14" i="1"/>
  <c r="AA14" i="1" s="1"/>
  <c r="AG14" i="1" s="1"/>
  <c r="AD22" i="1"/>
  <c r="R65" i="1"/>
  <c r="Q54" i="1"/>
  <c r="X48" i="1"/>
  <c r="AB19" i="1"/>
  <c r="AH19" i="1" s="1"/>
  <c r="V7" i="1"/>
  <c r="AA7" i="1" s="1"/>
  <c r="AG7" i="1" s="1"/>
  <c r="P64" i="1"/>
  <c r="AB69" i="1"/>
  <c r="AH69" i="1" s="1"/>
  <c r="AJ69" i="1" s="1"/>
  <c r="Q68" i="1"/>
  <c r="P68" i="1"/>
  <c r="Q64" i="1"/>
  <c r="AC71" i="1"/>
  <c r="AI71" i="1" s="1"/>
  <c r="AE71" i="1"/>
  <c r="AF71" i="1"/>
  <c r="X61" i="1"/>
  <c r="Q61" i="1"/>
  <c r="S61" i="1"/>
  <c r="S62" i="1"/>
  <c r="Y62" i="1"/>
  <c r="R62" i="1"/>
  <c r="X55" i="1"/>
  <c r="Q55" i="1"/>
  <c r="S55" i="1"/>
  <c r="X39" i="1"/>
  <c r="Q39" i="1"/>
  <c r="S39" i="1"/>
  <c r="R39" i="1"/>
  <c r="R61" i="1"/>
  <c r="S42" i="1"/>
  <c r="Y42" i="1"/>
  <c r="R42" i="1"/>
  <c r="Q52" i="1"/>
  <c r="Q44" i="1"/>
  <c r="Q58" i="1"/>
  <c r="Y49" i="1"/>
  <c r="AB35" i="1"/>
  <c r="AH35" i="1" s="1"/>
  <c r="V35" i="1"/>
  <c r="AA35" i="1" s="1"/>
  <c r="AG35" i="1" s="1"/>
  <c r="AD35" i="1"/>
  <c r="AC22" i="1"/>
  <c r="AI22" i="1" s="1"/>
  <c r="AE22" i="1"/>
  <c r="AD21" i="1"/>
  <c r="AD67" i="1"/>
  <c r="V67" i="1"/>
  <c r="AA67" i="1" s="1"/>
  <c r="AG67" i="1" s="1"/>
  <c r="AB67" i="1"/>
  <c r="AH67" i="1" s="1"/>
  <c r="AD73" i="1"/>
  <c r="AB73" i="1"/>
  <c r="AH73" i="1" s="1"/>
  <c r="V73" i="1"/>
  <c r="AA73" i="1" s="1"/>
  <c r="AG73" i="1" s="1"/>
  <c r="X68" i="1"/>
  <c r="R63" i="1"/>
  <c r="T57" i="1"/>
  <c r="T49" i="1"/>
  <c r="T41" i="1"/>
  <c r="X45" i="1"/>
  <c r="Q45" i="1"/>
  <c r="S45" i="1"/>
  <c r="X62" i="1"/>
  <c r="AJ59" i="1"/>
  <c r="Y57" i="1"/>
  <c r="P50" i="1"/>
  <c r="S56" i="1"/>
  <c r="Y56" i="1"/>
  <c r="R56" i="1"/>
  <c r="AB56" i="1" s="1"/>
  <c r="AH56" i="1" s="1"/>
  <c r="S48" i="1"/>
  <c r="V48" i="1" s="1"/>
  <c r="AA48" i="1" s="1"/>
  <c r="AG48" i="1" s="1"/>
  <c r="Y48" i="1"/>
  <c r="R48" i="1"/>
  <c r="S40" i="1"/>
  <c r="Y40" i="1"/>
  <c r="R40" i="1"/>
  <c r="Y55" i="1"/>
  <c r="Y47" i="1"/>
  <c r="X42" i="1"/>
  <c r="T39" i="1"/>
  <c r="P40" i="1"/>
  <c r="R57" i="1"/>
  <c r="R53" i="1"/>
  <c r="R49" i="1"/>
  <c r="R45" i="1"/>
  <c r="AB30" i="1"/>
  <c r="AH30" i="1" s="1"/>
  <c r="V30" i="1"/>
  <c r="AA30" i="1" s="1"/>
  <c r="AG30" i="1" s="1"/>
  <c r="AD30" i="1"/>
  <c r="T24" i="1"/>
  <c r="P24" i="1"/>
  <c r="S24" i="1"/>
  <c r="R24" i="1"/>
  <c r="Y24" i="1"/>
  <c r="AE29" i="1"/>
  <c r="AC29" i="1"/>
  <c r="AI29" i="1" s="1"/>
  <c r="T61" i="1"/>
  <c r="X65" i="1"/>
  <c r="Q65" i="1"/>
  <c r="S65" i="1"/>
  <c r="T64" i="1"/>
  <c r="AC70" i="1"/>
  <c r="AI70" i="1" s="1"/>
  <c r="AE70" i="1"/>
  <c r="AF70" i="1" s="1"/>
  <c r="S66" i="1"/>
  <c r="Y66" i="1"/>
  <c r="R66" i="1"/>
  <c r="P45" i="1"/>
  <c r="P41" i="1"/>
  <c r="X51" i="1"/>
  <c r="Q51" i="1"/>
  <c r="S51" i="1"/>
  <c r="X43" i="1"/>
  <c r="Q43" i="1"/>
  <c r="S43" i="1"/>
  <c r="Q66" i="1"/>
  <c r="Q62" i="1"/>
  <c r="AF59" i="1"/>
  <c r="T56" i="1"/>
  <c r="T48" i="1"/>
  <c r="S54" i="1"/>
  <c r="Y54" i="1"/>
  <c r="R54" i="1"/>
  <c r="S46" i="1"/>
  <c r="Y46" i="1"/>
  <c r="R46" i="1"/>
  <c r="R55" i="1"/>
  <c r="R51" i="1"/>
  <c r="V51" i="1" s="1"/>
  <c r="AA51" i="1" s="1"/>
  <c r="AG51" i="1" s="1"/>
  <c r="Q42" i="1"/>
  <c r="P39" i="1"/>
  <c r="T42" i="1"/>
  <c r="AB38" i="1"/>
  <c r="AH38" i="1" s="1"/>
  <c r="AD38" i="1"/>
  <c r="V38" i="1"/>
  <c r="AA38" i="1" s="1"/>
  <c r="AG38" i="1" s="1"/>
  <c r="AB34" i="1"/>
  <c r="AH34" i="1" s="1"/>
  <c r="V34" i="1"/>
  <c r="AA34" i="1" s="1"/>
  <c r="AG34" i="1" s="1"/>
  <c r="AD34" i="1"/>
  <c r="X54" i="1"/>
  <c r="X50" i="1"/>
  <c r="X46" i="1"/>
  <c r="AC28" i="1"/>
  <c r="AI28" i="1" s="1"/>
  <c r="AE28" i="1"/>
  <c r="AE30" i="1"/>
  <c r="AC30" i="1"/>
  <c r="AI30" i="1" s="1"/>
  <c r="AB27" i="1"/>
  <c r="AH27" i="1" s="1"/>
  <c r="V27" i="1"/>
  <c r="AA27" i="1" s="1"/>
  <c r="AG27" i="1" s="1"/>
  <c r="AD27" i="1"/>
  <c r="AB23" i="1"/>
  <c r="AH23" i="1" s="1"/>
  <c r="V23" i="1"/>
  <c r="AA23" i="1" s="1"/>
  <c r="AG23" i="1" s="1"/>
  <c r="AD23" i="1"/>
  <c r="AB29" i="1"/>
  <c r="AH29" i="1" s="1"/>
  <c r="V29" i="1"/>
  <c r="AA29" i="1" s="1"/>
  <c r="AG29" i="1" s="1"/>
  <c r="AD29" i="1"/>
  <c r="AE25" i="1"/>
  <c r="AC25" i="1"/>
  <c r="AI25" i="1" s="1"/>
  <c r="AE20" i="1"/>
  <c r="AC20" i="1"/>
  <c r="AI20" i="1" s="1"/>
  <c r="AE16" i="1"/>
  <c r="AF16" i="1" s="1"/>
  <c r="AC16" i="1"/>
  <c r="AI16" i="1" s="1"/>
  <c r="AJ16" i="1" s="1"/>
  <c r="AE12" i="1"/>
  <c r="AF12" i="1" s="1"/>
  <c r="AC12" i="1"/>
  <c r="AI12" i="1" s="1"/>
  <c r="X24" i="1"/>
  <c r="AB21" i="1"/>
  <c r="AH21" i="1" s="1"/>
  <c r="V19" i="1"/>
  <c r="AA19" i="1" s="1"/>
  <c r="AG19" i="1" s="1"/>
  <c r="AD11" i="1"/>
  <c r="AD10" i="1"/>
  <c r="AB10" i="1"/>
  <c r="AH10" i="1" s="1"/>
  <c r="V10" i="1"/>
  <c r="AA10" i="1" s="1"/>
  <c r="AG10" i="1" s="1"/>
  <c r="V18" i="1"/>
  <c r="AA18" i="1" s="1"/>
  <c r="AG18" i="1" s="1"/>
  <c r="Y4" i="1"/>
  <c r="AF69" i="1"/>
  <c r="V60" i="1"/>
  <c r="AA60" i="1" s="1"/>
  <c r="AG60" i="1" s="1"/>
  <c r="AB60" i="1"/>
  <c r="AH60" i="1" s="1"/>
  <c r="AD60" i="1"/>
  <c r="S64" i="1"/>
  <c r="Y64" i="1"/>
  <c r="R64" i="1"/>
  <c r="S57" i="1"/>
  <c r="Q57" i="1"/>
  <c r="X57" i="1"/>
  <c r="X49" i="1"/>
  <c r="Q49" i="1"/>
  <c r="AD49" i="1" s="1"/>
  <c r="S49" i="1"/>
  <c r="X41" i="1"/>
  <c r="Q41" i="1"/>
  <c r="S41" i="1"/>
  <c r="Y61" i="1"/>
  <c r="AE60" i="1"/>
  <c r="AC60" i="1"/>
  <c r="AI60" i="1" s="1"/>
  <c r="AD56" i="1"/>
  <c r="S52" i="1"/>
  <c r="Y52" i="1"/>
  <c r="R52" i="1"/>
  <c r="AD52" i="1" s="1"/>
  <c r="S44" i="1"/>
  <c r="Y44" i="1"/>
  <c r="R44" i="1"/>
  <c r="X52" i="1"/>
  <c r="X44" i="1"/>
  <c r="AE37" i="1"/>
  <c r="AC37" i="1"/>
  <c r="AI37" i="1" s="1"/>
  <c r="P42" i="1"/>
  <c r="AE38" i="1"/>
  <c r="AC38" i="1"/>
  <c r="AI38" i="1" s="1"/>
  <c r="AB31" i="1"/>
  <c r="AH31" i="1" s="1"/>
  <c r="V31" i="1"/>
  <c r="AA31" i="1" s="1"/>
  <c r="AG31" i="1" s="1"/>
  <c r="AD31" i="1"/>
  <c r="R41" i="1"/>
  <c r="Y39" i="1"/>
  <c r="AC27" i="1"/>
  <c r="AI27" i="1" s="1"/>
  <c r="AE27" i="1"/>
  <c r="AC23" i="1"/>
  <c r="AI23" i="1" s="1"/>
  <c r="AE23" i="1"/>
  <c r="AC33" i="1"/>
  <c r="AI33" i="1" s="1"/>
  <c r="AE33" i="1"/>
  <c r="AF25" i="1"/>
  <c r="AE19" i="1"/>
  <c r="AC19" i="1"/>
  <c r="AI19" i="1" s="1"/>
  <c r="AJ19" i="1" s="1"/>
  <c r="AE15" i="1"/>
  <c r="AC15" i="1"/>
  <c r="AI15" i="1" s="1"/>
  <c r="AJ15" i="1" s="1"/>
  <c r="AC36" i="1"/>
  <c r="AI36" i="1" s="1"/>
  <c r="AE36" i="1"/>
  <c r="T32" i="1"/>
  <c r="S32" i="1"/>
  <c r="Y32" i="1"/>
  <c r="R32" i="1"/>
  <c r="P32" i="1"/>
  <c r="AD5" i="1"/>
  <c r="AB5" i="1"/>
  <c r="AH5" i="1" s="1"/>
  <c r="AJ5" i="1" s="1"/>
  <c r="V5" i="1"/>
  <c r="AA5" i="1" s="1"/>
  <c r="AG5" i="1" s="1"/>
  <c r="AD19" i="1"/>
  <c r="AG20" i="1"/>
  <c r="V15" i="1"/>
  <c r="AA15" i="1" s="1"/>
  <c r="AG15" i="1" s="1"/>
  <c r="AJ12" i="1"/>
  <c r="AC10" i="1"/>
  <c r="AI10" i="1" s="1"/>
  <c r="AE10" i="1"/>
  <c r="AD8" i="1"/>
  <c r="AB8" i="1"/>
  <c r="AH8" i="1" s="1"/>
  <c r="V8" i="1"/>
  <c r="AA8" i="1" s="1"/>
  <c r="AG8" i="1" s="1"/>
  <c r="AE9" i="1"/>
  <c r="AC9" i="1"/>
  <c r="AI9" i="1" s="1"/>
  <c r="AJ71" i="1"/>
  <c r="AB51" i="1"/>
  <c r="AH51" i="1" s="1"/>
  <c r="X47" i="1"/>
  <c r="Q47" i="1"/>
  <c r="S47" i="1"/>
  <c r="S58" i="1"/>
  <c r="R58" i="1"/>
  <c r="AD58" i="1" s="1"/>
  <c r="T44" i="1"/>
  <c r="AB28" i="1"/>
  <c r="AH28" i="1" s="1"/>
  <c r="V28" i="1"/>
  <c r="AA28" i="1" s="1"/>
  <c r="AG28" i="1" s="1"/>
  <c r="AD28" i="1"/>
  <c r="AB26" i="1"/>
  <c r="AH26" i="1" s="1"/>
  <c r="V26" i="1"/>
  <c r="AA26" i="1" s="1"/>
  <c r="AG26" i="1" s="1"/>
  <c r="AD26" i="1"/>
  <c r="AE18" i="1"/>
  <c r="AF18" i="1" s="1"/>
  <c r="AC18" i="1"/>
  <c r="AI18" i="1" s="1"/>
  <c r="AJ18" i="1" s="1"/>
  <c r="AB36" i="1"/>
  <c r="AH36" i="1" s="1"/>
  <c r="V36" i="1"/>
  <c r="AA36" i="1" s="1"/>
  <c r="AG36" i="1" s="1"/>
  <c r="AD36" i="1"/>
  <c r="AC11" i="1"/>
  <c r="AI11" i="1" s="1"/>
  <c r="AJ11" i="1" s="1"/>
  <c r="AE11" i="1"/>
  <c r="AE7" i="1"/>
  <c r="AF7" i="1" s="1"/>
  <c r="AC7" i="1"/>
  <c r="AI7" i="1" s="1"/>
  <c r="AJ7" i="1" s="1"/>
  <c r="V22" i="1"/>
  <c r="AA22" i="1" s="1"/>
  <c r="AG22" i="1" s="1"/>
  <c r="AF20" i="1"/>
  <c r="S6" i="1"/>
  <c r="R6" i="1"/>
  <c r="AE8" i="1"/>
  <c r="AC8" i="1"/>
  <c r="AI8" i="1" s="1"/>
  <c r="AC3" i="1"/>
  <c r="AI3" i="1" s="1"/>
  <c r="X6" i="1"/>
  <c r="AD72" i="1"/>
  <c r="AB72" i="1"/>
  <c r="AH72" i="1" s="1"/>
  <c r="V72" i="1"/>
  <c r="AA72" i="1" s="1"/>
  <c r="AG72" i="1" s="1"/>
  <c r="AD65" i="1"/>
  <c r="AB65" i="1"/>
  <c r="AH65" i="1" s="1"/>
  <c r="X63" i="1"/>
  <c r="Q63" i="1"/>
  <c r="S63" i="1"/>
  <c r="T63" i="1"/>
  <c r="S68" i="1"/>
  <c r="R68" i="1"/>
  <c r="AD68" i="1" s="1"/>
  <c r="AD43" i="1"/>
  <c r="V43" i="1"/>
  <c r="AA43" i="1" s="1"/>
  <c r="AG43" i="1" s="1"/>
  <c r="S50" i="1"/>
  <c r="Y50" i="1"/>
  <c r="R50" i="1"/>
  <c r="AD37" i="1"/>
  <c r="AB37" i="1"/>
  <c r="AH37" i="1" s="1"/>
  <c r="V37" i="1"/>
  <c r="AA37" i="1" s="1"/>
  <c r="AG37" i="1" s="1"/>
  <c r="AE14" i="1"/>
  <c r="AF14" i="1" s="1"/>
  <c r="AC14" i="1"/>
  <c r="AI14" i="1" s="1"/>
  <c r="AJ14" i="1" s="1"/>
  <c r="AC31" i="1"/>
  <c r="AI31" i="1" s="1"/>
  <c r="AC73" i="1"/>
  <c r="AI73" i="1" s="1"/>
  <c r="AE73" i="1"/>
  <c r="P63" i="1"/>
  <c r="AC72" i="1"/>
  <c r="AI72" i="1" s="1"/>
  <c r="AE72" i="1"/>
  <c r="P62" i="1"/>
  <c r="AE67" i="1"/>
  <c r="AC67" i="1"/>
  <c r="AI67" i="1" s="1"/>
  <c r="X53" i="1"/>
  <c r="Q53" i="1"/>
  <c r="S53" i="1"/>
  <c r="AB33" i="1"/>
  <c r="AH33" i="1" s="1"/>
  <c r="AJ33" i="1" s="1"/>
  <c r="V33" i="1"/>
  <c r="AA33" i="1" s="1"/>
  <c r="AG33" i="1" s="1"/>
  <c r="AD33" i="1"/>
  <c r="AE26" i="1"/>
  <c r="AC26" i="1"/>
  <c r="AI26" i="1" s="1"/>
  <c r="AE21" i="1"/>
  <c r="AC21" i="1"/>
  <c r="AI21" i="1" s="1"/>
  <c r="AE17" i="1"/>
  <c r="AC17" i="1"/>
  <c r="AI17" i="1" s="1"/>
  <c r="AJ17" i="1" s="1"/>
  <c r="AE13" i="1"/>
  <c r="AC13" i="1"/>
  <c r="AI13" i="1" s="1"/>
  <c r="AJ13" i="1" s="1"/>
  <c r="Y6" i="1"/>
  <c r="T6" i="1"/>
  <c r="V17" i="1"/>
  <c r="AA17" i="1" s="1"/>
  <c r="AG17" i="1" s="1"/>
  <c r="V13" i="1"/>
  <c r="AA13" i="1" s="1"/>
  <c r="AG13" i="1" s="1"/>
  <c r="AD9" i="1"/>
  <c r="AB9" i="1"/>
  <c r="AH9" i="1" s="1"/>
  <c r="V9" i="1"/>
  <c r="AA9" i="1" s="1"/>
  <c r="AG9" i="1" s="1"/>
  <c r="S4" i="1"/>
  <c r="R4" i="1"/>
  <c r="AD3" i="1"/>
  <c r="AB3" i="1"/>
  <c r="AH3" i="1" s="1"/>
  <c r="V3" i="1"/>
  <c r="AA3" i="1" s="1"/>
  <c r="AG3" i="1" s="1"/>
  <c r="X4" i="1"/>
  <c r="Q6" i="1"/>
  <c r="AB6" i="1" s="1"/>
  <c r="AH6" i="1" s="1"/>
  <c r="V68" i="1" l="1"/>
  <c r="AA68" i="1" s="1"/>
  <c r="AG68" i="1" s="1"/>
  <c r="AD57" i="1"/>
  <c r="AJ25" i="1"/>
  <c r="AJ29" i="1"/>
  <c r="AJ34" i="1"/>
  <c r="AD54" i="1"/>
  <c r="AJ70" i="1"/>
  <c r="AD48" i="1"/>
  <c r="V58" i="1"/>
  <c r="AA58" i="1" s="1"/>
  <c r="AG58" i="1" s="1"/>
  <c r="V44" i="1"/>
  <c r="AA44" i="1" s="1"/>
  <c r="AG44" i="1" s="1"/>
  <c r="AD46" i="1"/>
  <c r="AB43" i="1"/>
  <c r="AH43" i="1" s="1"/>
  <c r="AJ35" i="1"/>
  <c r="AJ22" i="1"/>
  <c r="V47" i="1"/>
  <c r="AA47" i="1" s="1"/>
  <c r="AJ10" i="1"/>
  <c r="AD51" i="1"/>
  <c r="V66" i="1"/>
  <c r="AA66" i="1" s="1"/>
  <c r="AG66" i="1" s="1"/>
  <c r="AB4" i="1"/>
  <c r="AH4" i="1" s="1"/>
  <c r="AF9" i="1"/>
  <c r="AF17" i="1"/>
  <c r="AJ37" i="1"/>
  <c r="AF36" i="1"/>
  <c r="AF28" i="1"/>
  <c r="AB47" i="1"/>
  <c r="AH47" i="1" s="1"/>
  <c r="AJ8" i="1"/>
  <c r="AB48" i="1"/>
  <c r="AH48" i="1" s="1"/>
  <c r="V64" i="1"/>
  <c r="AA64" i="1" s="1"/>
  <c r="AG64" i="1" s="1"/>
  <c r="AJ20" i="1"/>
  <c r="AF29" i="1"/>
  <c r="AF34" i="1"/>
  <c r="V65" i="1"/>
  <c r="AA65" i="1" s="1"/>
  <c r="AG65" i="1" s="1"/>
  <c r="V61" i="1"/>
  <c r="AA61" i="1" s="1"/>
  <c r="AG61" i="1" s="1"/>
  <c r="AF33" i="1"/>
  <c r="AB53" i="1"/>
  <c r="AH53" i="1" s="1"/>
  <c r="AF8" i="1"/>
  <c r="AD66" i="1"/>
  <c r="AJ73" i="1"/>
  <c r="AF35" i="1"/>
  <c r="AB58" i="1"/>
  <c r="AH58" i="1" s="1"/>
  <c r="AB55" i="1"/>
  <c r="AH55" i="1" s="1"/>
  <c r="AB44" i="1"/>
  <c r="AH44" i="1" s="1"/>
  <c r="AG47" i="1"/>
  <c r="AF30" i="1"/>
  <c r="V49" i="1"/>
  <c r="AA49" i="1" s="1"/>
  <c r="AG49" i="1" s="1"/>
  <c r="V56" i="1"/>
  <c r="AA56" i="1" s="1"/>
  <c r="AG56" i="1" s="1"/>
  <c r="AD47" i="1"/>
  <c r="AF58" i="1"/>
  <c r="AE4" i="1"/>
  <c r="AC4" i="1"/>
  <c r="AI4" i="1" s="1"/>
  <c r="AJ3" i="1"/>
  <c r="V62" i="1"/>
  <c r="AA62" i="1" s="1"/>
  <c r="AG62" i="1" s="1"/>
  <c r="AB62" i="1"/>
  <c r="AH62" i="1" s="1"/>
  <c r="AD62" i="1"/>
  <c r="AF37" i="1"/>
  <c r="AC58" i="1"/>
  <c r="AI58" i="1" s="1"/>
  <c r="AJ58" i="1" s="1"/>
  <c r="AE58" i="1"/>
  <c r="AF3" i="1"/>
  <c r="AJ9" i="1"/>
  <c r="AD4" i="1"/>
  <c r="AE63" i="1"/>
  <c r="AC63" i="1"/>
  <c r="AI63" i="1" s="1"/>
  <c r="AF72" i="1"/>
  <c r="AF15" i="1"/>
  <c r="AJ36" i="1"/>
  <c r="AJ28" i="1"/>
  <c r="AF19" i="1"/>
  <c r="AB32" i="1"/>
  <c r="AH32" i="1" s="1"/>
  <c r="V32" i="1"/>
  <c r="AA32" i="1" s="1"/>
  <c r="AG32" i="1" s="1"/>
  <c r="AD32" i="1"/>
  <c r="AF31" i="1"/>
  <c r="AE44" i="1"/>
  <c r="AC44" i="1"/>
  <c r="AI44" i="1" s="1"/>
  <c r="AB52" i="1"/>
  <c r="AH52" i="1" s="1"/>
  <c r="AE41" i="1"/>
  <c r="AC41" i="1"/>
  <c r="AI41" i="1" s="1"/>
  <c r="AE57" i="1"/>
  <c r="AC57" i="1"/>
  <c r="AI57" i="1" s="1"/>
  <c r="AF60" i="1"/>
  <c r="AJ23" i="1"/>
  <c r="AJ38" i="1"/>
  <c r="AE46" i="1"/>
  <c r="AC46" i="1"/>
  <c r="AI46" i="1" s="1"/>
  <c r="AE51" i="1"/>
  <c r="AF51" i="1" s="1"/>
  <c r="AC51" i="1"/>
  <c r="AI51" i="1" s="1"/>
  <c r="AJ51" i="1" s="1"/>
  <c r="AD45" i="1"/>
  <c r="V45" i="1"/>
  <c r="AA45" i="1" s="1"/>
  <c r="AG45" i="1" s="1"/>
  <c r="AB45" i="1"/>
  <c r="AH45" i="1" s="1"/>
  <c r="AB24" i="1"/>
  <c r="AH24" i="1" s="1"/>
  <c r="V24" i="1"/>
  <c r="AA24" i="1" s="1"/>
  <c r="AG24" i="1" s="1"/>
  <c r="AD24" i="1"/>
  <c r="AJ30" i="1"/>
  <c r="AE40" i="1"/>
  <c r="AC40" i="1"/>
  <c r="AI40" i="1" s="1"/>
  <c r="AB46" i="1"/>
  <c r="AH46" i="1" s="1"/>
  <c r="AJ46" i="1" s="1"/>
  <c r="AB54" i="1"/>
  <c r="AH54" i="1" s="1"/>
  <c r="AJ67" i="1"/>
  <c r="V55" i="1"/>
  <c r="AA55" i="1" s="1"/>
  <c r="AG55" i="1" s="1"/>
  <c r="AE62" i="1"/>
  <c r="AC62" i="1"/>
  <c r="AI62" i="1" s="1"/>
  <c r="AD61" i="1"/>
  <c r="AD44" i="1"/>
  <c r="V53" i="1"/>
  <c r="AA53" i="1" s="1"/>
  <c r="AG53" i="1" s="1"/>
  <c r="V6" i="1"/>
  <c r="AA6" i="1" s="1"/>
  <c r="AG6" i="1" s="1"/>
  <c r="AJ26" i="1"/>
  <c r="V42" i="1"/>
  <c r="AA42" i="1" s="1"/>
  <c r="AG42" i="1" s="1"/>
  <c r="AB42" i="1"/>
  <c r="AH42" i="1" s="1"/>
  <c r="AD42" i="1"/>
  <c r="V52" i="1"/>
  <c r="AA52" i="1" s="1"/>
  <c r="AG52" i="1" s="1"/>
  <c r="AJ60" i="1"/>
  <c r="AF13" i="1"/>
  <c r="AJ21" i="1"/>
  <c r="AF27" i="1"/>
  <c r="AE43" i="1"/>
  <c r="AF43" i="1" s="1"/>
  <c r="AC43" i="1"/>
  <c r="AI43" i="1" s="1"/>
  <c r="V40" i="1"/>
  <c r="AA40" i="1" s="1"/>
  <c r="AG40" i="1" s="1"/>
  <c r="AB40" i="1"/>
  <c r="AH40" i="1" s="1"/>
  <c r="AD40" i="1"/>
  <c r="V46" i="1"/>
  <c r="AA46" i="1" s="1"/>
  <c r="AG46" i="1" s="1"/>
  <c r="V54" i="1"/>
  <c r="AA54" i="1" s="1"/>
  <c r="AG54" i="1" s="1"/>
  <c r="AE45" i="1"/>
  <c r="AC45" i="1"/>
  <c r="AI45" i="1" s="1"/>
  <c r="AB66" i="1"/>
  <c r="AH66" i="1" s="1"/>
  <c r="AE55" i="1"/>
  <c r="AC55" i="1"/>
  <c r="AI55" i="1" s="1"/>
  <c r="AJ55" i="1" s="1"/>
  <c r="AD55" i="1"/>
  <c r="AE61" i="1"/>
  <c r="AC61" i="1"/>
  <c r="AI61" i="1" s="1"/>
  <c r="AD64" i="1"/>
  <c r="V57" i="1"/>
  <c r="AA57" i="1" s="1"/>
  <c r="AG57" i="1" s="1"/>
  <c r="AD53" i="1"/>
  <c r="AD6" i="1"/>
  <c r="V4" i="1"/>
  <c r="AA4" i="1" s="1"/>
  <c r="AG4" i="1" s="1"/>
  <c r="AE53" i="1"/>
  <c r="AC53" i="1"/>
  <c r="AI53" i="1" s="1"/>
  <c r="AJ53" i="1" s="1"/>
  <c r="AD63" i="1"/>
  <c r="V63" i="1"/>
  <c r="AA63" i="1" s="1"/>
  <c r="AG63" i="1" s="1"/>
  <c r="AB63" i="1"/>
  <c r="AH63" i="1" s="1"/>
  <c r="AE50" i="1"/>
  <c r="AC50" i="1"/>
  <c r="AI50" i="1" s="1"/>
  <c r="AB68" i="1"/>
  <c r="AH68" i="1" s="1"/>
  <c r="AE6" i="1"/>
  <c r="AC6" i="1"/>
  <c r="AI6" i="1" s="1"/>
  <c r="AJ31" i="1"/>
  <c r="AF10" i="1"/>
  <c r="AF23" i="1"/>
  <c r="AD39" i="1"/>
  <c r="AB39" i="1"/>
  <c r="AH39" i="1" s="1"/>
  <c r="V39" i="1"/>
  <c r="AA39" i="1" s="1"/>
  <c r="AG39" i="1" s="1"/>
  <c r="AE56" i="1"/>
  <c r="AF56" i="1" s="1"/>
  <c r="AC56" i="1"/>
  <c r="AI56" i="1" s="1"/>
  <c r="AJ56" i="1" s="1"/>
  <c r="V50" i="1"/>
  <c r="AA50" i="1" s="1"/>
  <c r="AG50" i="1" s="1"/>
  <c r="AB50" i="1"/>
  <c r="AH50" i="1" s="1"/>
  <c r="AD50" i="1"/>
  <c r="AF67" i="1"/>
  <c r="AE39" i="1"/>
  <c r="AC39" i="1"/>
  <c r="AI39" i="1" s="1"/>
  <c r="AB64" i="1"/>
  <c r="AH64" i="1" s="1"/>
  <c r="AB61" i="1"/>
  <c r="AH61" i="1" s="1"/>
  <c r="AB49" i="1"/>
  <c r="AH49" i="1" s="1"/>
  <c r="AB57" i="1"/>
  <c r="AH57" i="1" s="1"/>
  <c r="AE68" i="1"/>
  <c r="AF68" i="1" s="1"/>
  <c r="AC68" i="1"/>
  <c r="AI68" i="1" s="1"/>
  <c r="AJ72" i="1"/>
  <c r="AF26" i="1"/>
  <c r="AE47" i="1"/>
  <c r="AF47" i="1" s="1"/>
  <c r="AC47" i="1"/>
  <c r="AI47" i="1" s="1"/>
  <c r="AJ47" i="1" s="1"/>
  <c r="AF22" i="1"/>
  <c r="AF5" i="1"/>
  <c r="AC32" i="1"/>
  <c r="AI32" i="1" s="1"/>
  <c r="AE32" i="1"/>
  <c r="AE52" i="1"/>
  <c r="AF52" i="1" s="1"/>
  <c r="AC52" i="1"/>
  <c r="AI52" i="1" s="1"/>
  <c r="AE49" i="1"/>
  <c r="AF49" i="1" s="1"/>
  <c r="AC49" i="1"/>
  <c r="AI49" i="1" s="1"/>
  <c r="AE64" i="1"/>
  <c r="AC64" i="1"/>
  <c r="AI64" i="1" s="1"/>
  <c r="AF11" i="1"/>
  <c r="AJ27" i="1"/>
  <c r="AF38" i="1"/>
  <c r="AE54" i="1"/>
  <c r="AC54" i="1"/>
  <c r="AI54" i="1" s="1"/>
  <c r="AD41" i="1"/>
  <c r="AB41" i="1"/>
  <c r="AH41" i="1" s="1"/>
  <c r="V41" i="1"/>
  <c r="AA41" i="1" s="1"/>
  <c r="AG41" i="1" s="1"/>
  <c r="AE66" i="1"/>
  <c r="AF66" i="1" s="1"/>
  <c r="AC66" i="1"/>
  <c r="AI66" i="1" s="1"/>
  <c r="AE65" i="1"/>
  <c r="AC65" i="1"/>
  <c r="AI65" i="1" s="1"/>
  <c r="AJ65" i="1" s="1"/>
  <c r="AC24" i="1"/>
  <c r="AI24" i="1" s="1"/>
  <c r="AE24" i="1"/>
  <c r="AE48" i="1"/>
  <c r="AF48" i="1" s="1"/>
  <c r="AC48" i="1"/>
  <c r="AI48" i="1" s="1"/>
  <c r="AJ48" i="1" s="1"/>
  <c r="AF73" i="1"/>
  <c r="AF21" i="1"/>
  <c r="AE42" i="1"/>
  <c r="AC42" i="1"/>
  <c r="AI42" i="1" s="1"/>
  <c r="AF53" i="1" l="1"/>
  <c r="AJ43" i="1"/>
  <c r="AF44" i="1"/>
  <c r="AF65" i="1"/>
  <c r="AJ41" i="1"/>
  <c r="AJ50" i="1"/>
  <c r="AJ44" i="1"/>
  <c r="AJ4" i="1"/>
  <c r="AJ61" i="1"/>
  <c r="AF54" i="1"/>
  <c r="AJ39" i="1"/>
  <c r="AF63" i="1"/>
  <c r="AF42" i="1"/>
  <c r="AH74" i="1"/>
  <c r="AF57" i="1"/>
  <c r="AI74" i="1"/>
  <c r="AF41" i="1"/>
  <c r="AF45" i="1"/>
  <c r="AF46" i="1"/>
  <c r="AJ52" i="1"/>
  <c r="AJ64" i="1"/>
  <c r="AF39" i="1"/>
  <c r="AJ63" i="1"/>
  <c r="AJ42" i="1"/>
  <c r="AF61" i="1"/>
  <c r="AJ57" i="1"/>
  <c r="AF50" i="1"/>
  <c r="AJ68" i="1"/>
  <c r="AF64" i="1"/>
  <c r="AJ40" i="1"/>
  <c r="AJ54" i="1"/>
  <c r="AJ45" i="1"/>
  <c r="AJ32" i="1"/>
  <c r="AF4" i="1"/>
  <c r="AJ62" i="1"/>
  <c r="AJ49" i="1"/>
  <c r="AF6" i="1"/>
  <c r="AF24" i="1"/>
  <c r="AJ6" i="1"/>
  <c r="AJ66" i="1"/>
  <c r="AF32" i="1"/>
  <c r="AF55" i="1"/>
  <c r="AF40" i="1"/>
  <c r="AJ24" i="1"/>
  <c r="AF62" i="1"/>
  <c r="AJ74" i="1" l="1"/>
</calcChain>
</file>

<file path=xl/sharedStrings.xml><?xml version="1.0" encoding="utf-8"?>
<sst xmlns="http://schemas.openxmlformats.org/spreadsheetml/2006/main" count="185" uniqueCount="184">
  <si>
    <t>G200000_01700_00100</t>
  </si>
  <si>
    <t>G200000_01800_00100</t>
  </si>
  <si>
    <t>G200000_01900_00100</t>
  </si>
  <si>
    <t>G200000_01800_00200</t>
  </si>
  <si>
    <t>G200000_01900_00200</t>
  </si>
  <si>
    <t>G200000_02800_00300</t>
  </si>
  <si>
    <t>G300000_00300_00100</t>
  </si>
  <si>
    <t>Medicaid Prov ID</t>
  </si>
  <si>
    <t>Hosp Name</t>
  </si>
  <si>
    <t>CR Months</t>
  </si>
  <si>
    <t>Medicare Prov ID</t>
  </si>
  <si>
    <t>Hosp FY Begin</t>
  </si>
  <si>
    <t>Hosp FY End</t>
  </si>
  <si>
    <t>Flag</t>
  </si>
  <si>
    <t>total inpatient routine care services</t>
  </si>
  <si>
    <t>ancillary services inpatient</t>
  </si>
  <si>
    <t>outpatient services inpatient</t>
  </si>
  <si>
    <t>ancillary services outpatient</t>
  </si>
  <si>
    <t>outpatient services outpatient</t>
  </si>
  <si>
    <t>total patient revenues</t>
  </si>
  <si>
    <t>net patient revenues</t>
  </si>
  <si>
    <t>Annualized if applicable</t>
  </si>
  <si>
    <t>G2, Col 1, Ln 17</t>
  </si>
  <si>
    <t>G2, Col 1, Ln 18</t>
  </si>
  <si>
    <t>G2, Col 1, Ln 19</t>
  </si>
  <si>
    <t>G2, Col 2, Ln 18</t>
  </si>
  <si>
    <t>G2, Col 2, Ln 19</t>
  </si>
  <si>
    <t>Total Patient Revenue</t>
  </si>
  <si>
    <t>G3, Col 1, Ln 1</t>
  </si>
  <si>
    <t>G3, Col 1, Ln 3</t>
  </si>
  <si>
    <t>Gross Hosp Revenue</t>
  </si>
  <si>
    <t>Net Inpt Revenue</t>
  </si>
  <si>
    <t>Net Outpt Revenue</t>
  </si>
  <si>
    <t>Gross Inpt Revenue</t>
  </si>
  <si>
    <t>Gross Outpt Revenue</t>
  </si>
  <si>
    <t>check</t>
  </si>
  <si>
    <t xml:space="preserve">Net Patient  Revenue      (TAX BASE) </t>
  </si>
  <si>
    <t>Inpatient Provider Fee (3.00%)</t>
  </si>
  <si>
    <t>Outpatient Provider Fee (3.00%)</t>
  </si>
  <si>
    <t>Total Provider Fee (3.00%)</t>
  </si>
  <si>
    <t>Taxed</t>
  </si>
  <si>
    <t>200439230A</t>
  </si>
  <si>
    <t>100696610B</t>
  </si>
  <si>
    <t>100699370A</t>
  </si>
  <si>
    <t>200102450A</t>
  </si>
  <si>
    <t>BAILEY MEDICAL CENTER</t>
  </si>
  <si>
    <t>200668710A</t>
  </si>
  <si>
    <t>BLACKWELL REGIONAL HOSPITAL</t>
  </si>
  <si>
    <t>200573000A</t>
  </si>
  <si>
    <t>BRISTOW ENDEAVOR HEALTHCARE LLC</t>
  </si>
  <si>
    <t>100701410A</t>
  </si>
  <si>
    <t>BROOKHAVEN HOSPITAL</t>
  </si>
  <si>
    <t>200085660H</t>
  </si>
  <si>
    <t>CEDAR RIDGE HOSPITAL</t>
  </si>
  <si>
    <t>100700720A</t>
  </si>
  <si>
    <t>CHOCTAW MEMORIAL HOSPITAL</t>
  </si>
  <si>
    <t>100700010G</t>
  </si>
  <si>
    <t>CLINTON HMA LLC</t>
  </si>
  <si>
    <t>100749570S</t>
  </si>
  <si>
    <t>COMANCHE COUNTY MEMORIAL HOSPITAL</t>
  </si>
  <si>
    <t>100700120A</t>
  </si>
  <si>
    <t>DUNCAN REGIONAL HOSPITAL</t>
  </si>
  <si>
    <t>100700880A</t>
  </si>
  <si>
    <t>ELKVIEW GENERAL HOSPITAL</t>
  </si>
  <si>
    <t>100700820A</t>
  </si>
  <si>
    <t>GRADY MEMORIAL HOSPITAL</t>
  </si>
  <si>
    <t>100699410A</t>
  </si>
  <si>
    <t>GREAT PLAINS REGIONAL MEDICAL CENTER</t>
  </si>
  <si>
    <t>200045700C</t>
  </si>
  <si>
    <t>HENRYETTA MEDICAL CENTER</t>
  </si>
  <si>
    <t>200435950A</t>
  </si>
  <si>
    <t>200044190A</t>
  </si>
  <si>
    <t>200044210A</t>
  </si>
  <si>
    <t>HILLCREST MEDICAL CENTER</t>
  </si>
  <si>
    <t>100806400C</t>
  </si>
  <si>
    <t>INTEGRIS BAPTIST MEDICAL CENTER</t>
  </si>
  <si>
    <t>100699500A</t>
  </si>
  <si>
    <t>INTEGRIS BASS MEM BAP</t>
  </si>
  <si>
    <t>100700610A</t>
  </si>
  <si>
    <t>INTEGRIS CANADIAN VALLEY HOSPITAL</t>
  </si>
  <si>
    <t>100699700A</t>
  </si>
  <si>
    <t>INTEGRIS GROVE HOSPITAL</t>
  </si>
  <si>
    <t>200405550A</t>
  </si>
  <si>
    <t>INTEGRIS HEALTH EDMOND</t>
  </si>
  <si>
    <t>100699440A</t>
  </si>
  <si>
    <t>100700200A</t>
  </si>
  <si>
    <t>INTEGRIS SOUTHWEST MEDICAL CENTER</t>
  </si>
  <si>
    <t>100699350A</t>
  </si>
  <si>
    <t>JACKSON COUNTY MEMORIAL HOSPITAL</t>
  </si>
  <si>
    <t>100699490A</t>
  </si>
  <si>
    <t xml:space="preserve">JANE PHILLIPS EP HOSPITAL </t>
  </si>
  <si>
    <t>100699420A</t>
  </si>
  <si>
    <t>100700860A</t>
  </si>
  <si>
    <t>LATIMER CO GEN HSP</t>
  </si>
  <si>
    <t>100700380P</t>
  </si>
  <si>
    <t>LAUREATE PSYCH CLINIC &amp; HOSPITAL</t>
  </si>
  <si>
    <t>200735850A</t>
  </si>
  <si>
    <t>100710530D</t>
  </si>
  <si>
    <t xml:space="preserve">MCALESTER REGIONAL </t>
  </si>
  <si>
    <t>100700920A</t>
  </si>
  <si>
    <t>MCCURTAIN MEMORIAL HOSPITAL</t>
  </si>
  <si>
    <t>100700030A</t>
  </si>
  <si>
    <t>100699390A</t>
  </si>
  <si>
    <t>MERCY HEALTH CENTER</t>
  </si>
  <si>
    <t>200509290A</t>
  </si>
  <si>
    <t xml:space="preserve">MERCY HOSPITAL ADA, INC. </t>
  </si>
  <si>
    <t>100262320C</t>
  </si>
  <si>
    <t>200320810D</t>
  </si>
  <si>
    <t>MERCY HOSPITAL EL RENO INC</t>
  </si>
  <si>
    <t>200479750A</t>
  </si>
  <si>
    <t xml:space="preserve">MERCY REHABILITATION HOSPITAL, LLC </t>
  </si>
  <si>
    <t>100700490A</t>
  </si>
  <si>
    <t xml:space="preserve">MIDWEST REGIONAL MEDICAL </t>
  </si>
  <si>
    <t>100700690A</t>
  </si>
  <si>
    <t>NORMAN REGIONAL HOSPITAL</t>
  </si>
  <si>
    <t>100700680A</t>
  </si>
  <si>
    <t>200242900A</t>
  </si>
  <si>
    <t>OKLAHOMA STATE UNIVERSITY MEDICAL CENTER</t>
  </si>
  <si>
    <t>100738360L</t>
  </si>
  <si>
    <t>PARKSIDE HOSPITAL  INC.</t>
  </si>
  <si>
    <t>100699890A</t>
  </si>
  <si>
    <t>PAULS VALLEY GENERAL HOSPITAL</t>
  </si>
  <si>
    <t>100700900A</t>
  </si>
  <si>
    <t>PERRY MEM HSP AUTH</t>
  </si>
  <si>
    <t>100699900A</t>
  </si>
  <si>
    <t>PURCELL MUNICIPAL HOSPITAL</t>
  </si>
  <si>
    <t>100700770A</t>
  </si>
  <si>
    <t>PUSHMATAHA HOSPITAL</t>
  </si>
  <si>
    <t>100701680L</t>
  </si>
  <si>
    <t>ROLLING HILLS HOSPITAL</t>
  </si>
  <si>
    <t>100699570A</t>
  </si>
  <si>
    <t>SAINT FRANCIS HOSPITAL</t>
  </si>
  <si>
    <t>200031310A</t>
  </si>
  <si>
    <t>SAINT FRANCIS HOSPITAL SOUTH</t>
  </si>
  <si>
    <t>200702430B</t>
  </si>
  <si>
    <t>200700900A</t>
  </si>
  <si>
    <t xml:space="preserve"> </t>
  </si>
  <si>
    <t>200196450C</t>
  </si>
  <si>
    <t>SEMNIOLE HMA LLC</t>
  </si>
  <si>
    <t>100700190A</t>
  </si>
  <si>
    <t xml:space="preserve">SEQUOYAH COUNTY CITY OF SALLISAW HOSPITAL AUTHORITY </t>
  </si>
  <si>
    <t>200006820A</t>
  </si>
  <si>
    <t>SHADOW MOUNTAIN</t>
  </si>
  <si>
    <t>100699830A</t>
  </si>
  <si>
    <t xml:space="preserve">SHARE MEMORIAL HOSPITAL </t>
  </si>
  <si>
    <t>100697950B</t>
  </si>
  <si>
    <t>SOUTHWESTERN MEDICAL CENTER</t>
  </si>
  <si>
    <t>200310990A</t>
  </si>
  <si>
    <t>ST JOHN BROKEN ARROW, INC</t>
  </si>
  <si>
    <t>100690020A</t>
  </si>
  <si>
    <t>ST MARY'S REGIONAL CTR</t>
  </si>
  <si>
    <t>100699540A</t>
  </si>
  <si>
    <t>ST. ANTHONY HOSPITAL</t>
  </si>
  <si>
    <t>100740840B</t>
  </si>
  <si>
    <t>ST. ANTHONY SHAWNEE HOSPITAL</t>
  </si>
  <si>
    <t>100699400A</t>
  </si>
  <si>
    <t>ST. JOHN MEDICAL CENTER</t>
  </si>
  <si>
    <t>200106410A</t>
  </si>
  <si>
    <t>ST. JOHN OWASSO</t>
  </si>
  <si>
    <t>100699950A</t>
  </si>
  <si>
    <t>STILLWATER MEDICAL CENTER</t>
  </si>
  <si>
    <t>200006260A</t>
  </si>
  <si>
    <t>TULSA SPINE HOSPITAL</t>
  </si>
  <si>
    <t>200028650A</t>
  </si>
  <si>
    <t>VALIR REHABILITATION HOSPITAL OF OKC</t>
  </si>
  <si>
    <t>200100890B</t>
  </si>
  <si>
    <t xml:space="preserve">WAGONER COMMUNITY HOSPITAL </t>
  </si>
  <si>
    <t>200673510G</t>
  </si>
  <si>
    <t>WILLOW CREST HOSPITAL  INC</t>
  </si>
  <si>
    <t>200019120A</t>
  </si>
  <si>
    <t>WOODWARD HEALTH SYSTEM LLC</t>
  </si>
  <si>
    <t>AHS SOUTHCREST HOSPITAL LLC</t>
  </si>
  <si>
    <t>ALLIANCE HEALTH DURANT</t>
  </si>
  <si>
    <t>ALLIANCEHEALTH DEACONESS</t>
  </si>
  <si>
    <t>HILLCREST HOSPITAL CLAREMORE</t>
  </si>
  <si>
    <t>HILLCREST HOSPITAL CUSHING</t>
  </si>
  <si>
    <t>INTEGRIS MIAMI HOSPITAL</t>
  </si>
  <si>
    <t>KAY COUNTY OKLAHOMA HOSPITAL</t>
  </si>
  <si>
    <t>HILLCREST HOSPITAL PRYOR</t>
  </si>
  <si>
    <t>MEMORIAL HOSPITAL</t>
  </si>
  <si>
    <t>MERCY HOSPITAL ARDMORE</t>
  </si>
  <si>
    <t>NORTHEASTERN HEALTH SYSTEM</t>
  </si>
  <si>
    <t>SAINT FRANCIS HOSPITAL VINITA</t>
  </si>
  <si>
    <t>SAINT FRANCIS REGIONAL SERVICES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</si>
</sst>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0.00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6"/>
      <name val="Helv"/>
    </font>
  </fonts>
  <fills count="1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01">
    <xf numFmtId="0" fontId="0" fillId="0" borderId="0"/>
    <xf numFmtId="0" fontId="2" fillId="0" borderId="0"/>
    <xf numFmtId="0" fontId="1" fillId="0" borderId="0"/>
    <xf numFmtId="43" fontId="5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5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1" applyFont="1" applyBorder="1"/>
    <xf numFmtId="0" fontId="4" fillId="0" borderId="0" xfId="2" applyFont="1" applyFill="1" applyBorder="1"/>
    <xf numFmtId="0" fontId="4" fillId="0" borderId="0" xfId="3" applyNumberFormat="1" applyFont="1" applyFill="1" applyBorder="1" applyAlignment="1">
      <alignment horizontal="center"/>
    </xf>
    <xf numFmtId="0" fontId="4" fillId="0" borderId="0" xfId="2" applyNumberFormat="1" applyFont="1" applyFill="1" applyBorder="1" applyAlignment="1">
      <alignment horizontal="right"/>
    </xf>
    <xf numFmtId="14" fontId="4" fillId="0" borderId="0" xfId="2" applyNumberFormat="1" applyFont="1" applyFill="1" applyBorder="1"/>
    <xf numFmtId="1" fontId="4" fillId="0" borderId="0" xfId="2" applyNumberFormat="1" applyFont="1" applyFill="1" applyBorder="1"/>
    <xf numFmtId="0" fontId="7" fillId="0" borderId="2" xfId="4" applyFont="1" applyFill="1" applyBorder="1" applyAlignment="1"/>
    <xf numFmtId="164" fontId="3" fillId="0" borderId="0" xfId="3" applyNumberFormat="1" applyFont="1" applyFill="1" applyBorder="1"/>
    <xf numFmtId="164" fontId="3" fillId="0" borderId="0" xfId="3" applyNumberFormat="1" applyFont="1" applyBorder="1"/>
    <xf numFmtId="10" fontId="8" fillId="0" borderId="3" xfId="1" applyNumberFormat="1" applyFont="1" applyFill="1" applyBorder="1" applyAlignment="1">
      <alignment horizontal="center" wrapText="1"/>
    </xf>
    <xf numFmtId="10" fontId="8" fillId="0" borderId="0" xfId="1" applyNumberFormat="1" applyFont="1" applyFill="1" applyBorder="1" applyAlignment="1">
      <alignment horizontal="center" wrapText="1"/>
    </xf>
    <xf numFmtId="0" fontId="8" fillId="15" borderId="3" xfId="1" applyFont="1" applyFill="1" applyBorder="1" applyAlignment="1">
      <alignment horizontal="center" wrapText="1"/>
    </xf>
    <xf numFmtId="0" fontId="9" fillId="15" borderId="3" xfId="2" applyFont="1" applyFill="1" applyBorder="1" applyAlignment="1">
      <alignment horizontal="center" wrapText="1"/>
    </xf>
    <xf numFmtId="0" fontId="9" fillId="15" borderId="3" xfId="3" applyNumberFormat="1" applyFont="1" applyFill="1" applyBorder="1" applyAlignment="1">
      <alignment horizontal="center" wrapText="1"/>
    </xf>
    <xf numFmtId="14" fontId="9" fillId="15" borderId="3" xfId="2" applyNumberFormat="1" applyFont="1" applyFill="1" applyBorder="1" applyAlignment="1">
      <alignment horizontal="center" wrapText="1"/>
    </xf>
    <xf numFmtId="1" fontId="9" fillId="15" borderId="3" xfId="2" applyNumberFormat="1" applyFont="1" applyFill="1" applyBorder="1" applyAlignment="1">
      <alignment horizontal="center" wrapText="1"/>
    </xf>
    <xf numFmtId="164" fontId="8" fillId="15" borderId="3" xfId="3" applyNumberFormat="1" applyFont="1" applyFill="1" applyBorder="1" applyAlignment="1">
      <alignment horizontal="center" wrapText="1"/>
    </xf>
    <xf numFmtId="164" fontId="8" fillId="0" borderId="3" xfId="3" applyNumberFormat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9" fillId="0" borderId="3" xfId="2" applyFont="1" applyFill="1" applyBorder="1" applyAlignment="1">
      <alignment horizontal="center" wrapText="1"/>
    </xf>
    <xf numFmtId="0" fontId="8" fillId="0" borderId="0" xfId="1" applyFont="1" applyFill="1" applyBorder="1" applyAlignment="1">
      <alignment horizontal="center" wrapText="1"/>
    </xf>
    <xf numFmtId="165" fontId="4" fillId="0" borderId="0" xfId="2" applyNumberFormat="1" applyFont="1" applyFill="1" applyBorder="1"/>
    <xf numFmtId="164" fontId="4" fillId="0" borderId="0" xfId="3" applyNumberFormat="1" applyFont="1" applyBorder="1"/>
    <xf numFmtId="164" fontId="3" fillId="0" borderId="0" xfId="1" applyNumberFormat="1" applyFont="1" applyBorder="1"/>
    <xf numFmtId="164" fontId="3" fillId="16" borderId="0" xfId="3" applyNumberFormat="1" applyFont="1" applyFill="1" applyBorder="1"/>
    <xf numFmtId="0" fontId="3" fillId="0" borderId="0" xfId="3" applyNumberFormat="1" applyFont="1" applyFill="1" applyBorder="1"/>
    <xf numFmtId="0" fontId="3" fillId="0" borderId="0" xfId="5" applyFont="1" applyBorder="1"/>
    <xf numFmtId="0" fontId="3" fillId="0" borderId="0" xfId="1" applyFont="1" applyFill="1" applyBorder="1"/>
    <xf numFmtId="0" fontId="10" fillId="0" borderId="0" xfId="6" applyFont="1" applyFill="1" applyBorder="1" applyAlignment="1">
      <alignment wrapText="1"/>
    </xf>
    <xf numFmtId="164" fontId="3" fillId="0" borderId="0" xfId="1" applyNumberFormat="1" applyFont="1" applyFill="1" applyBorder="1"/>
    <xf numFmtId="0" fontId="3" fillId="0" borderId="0" xfId="5" applyFont="1" applyFill="1" applyBorder="1"/>
    <xf numFmtId="49" fontId="4" fillId="0" borderId="0" xfId="2" applyNumberFormat="1" applyFont="1" applyFill="1" applyBorder="1" applyAlignment="1">
      <alignment horizontal="right"/>
    </xf>
    <xf numFmtId="0" fontId="4" fillId="0" borderId="0" xfId="2" applyNumberFormat="1" applyFont="1" applyFill="1" applyBorder="1"/>
    <xf numFmtId="0" fontId="4" fillId="0" borderId="0" xfId="3" applyNumberFormat="1" applyFont="1" applyBorder="1"/>
    <xf numFmtId="164" fontId="8" fillId="0" borderId="4" xfId="3" applyNumberFormat="1" applyFont="1" applyFill="1" applyBorder="1"/>
    <xf numFmtId="164" fontId="8" fillId="16" borderId="4" xfId="3" applyNumberFormat="1" applyFont="1" applyFill="1" applyBorder="1"/>
    <xf numFmtId="164" fontId="8" fillId="0" borderId="0" xfId="3" applyNumberFormat="1" applyFont="1" applyFill="1" applyBorder="1"/>
    <xf numFmtId="164" fontId="14" fillId="0" borderId="0" xfId="3" applyNumberFormat="1" applyFont="1" applyFill="1" applyBorder="1"/>
    <xf numFmtId="0" fontId="14" fillId="0" borderId="0" xfId="3" applyNumberFormat="1" applyFont="1" applyFill="1" applyBorder="1"/>
    <xf numFmtId="0" fontId="3" fillId="0" borderId="0" xfId="7" quotePrefix="1" applyNumberFormat="1" applyFont="1" applyFill="1"/>
    <xf numFmtId="0" fontId="13" fillId="0" borderId="0" xfId="8" applyFont="1" applyFill="1"/>
  </cellXfs>
  <cellStyles count="2401">
    <cellStyle name="£Z_x0004_Ç_x0006_^_x0004_" xfId="9"/>
    <cellStyle name="£Z_x0004_Ç_x0006_^_x0004_ 2" xfId="1"/>
    <cellStyle name="£Z_x0004_Ç_x0006_^_x0004_ 2 2" xfId="10"/>
    <cellStyle name="20% - Accent1 2" xfId="11"/>
    <cellStyle name="20% - Accent1 2 10" xfId="12"/>
    <cellStyle name="20% - Accent1 2 2" xfId="13"/>
    <cellStyle name="20% - Accent1 2 2 2" xfId="14"/>
    <cellStyle name="20% - Accent1 2 2 2 2" xfId="15"/>
    <cellStyle name="20% - Accent1 2 2 2 2 2" xfId="16"/>
    <cellStyle name="20% - Accent1 2 2 2 2 2 2" xfId="17"/>
    <cellStyle name="20% - Accent1 2 2 2 2 3" xfId="18"/>
    <cellStyle name="20% - Accent1 2 2 2 2 3 2" xfId="19"/>
    <cellStyle name="20% - Accent1 2 2 2 2 4" xfId="20"/>
    <cellStyle name="20% - Accent1 2 2 2 3" xfId="21"/>
    <cellStyle name="20% - Accent1 2 2 2 3 2" xfId="22"/>
    <cellStyle name="20% - Accent1 2 2 2 4" xfId="23"/>
    <cellStyle name="20% - Accent1 2 2 2 4 2" xfId="24"/>
    <cellStyle name="20% - Accent1 2 2 2 5" xfId="25"/>
    <cellStyle name="20% - Accent1 2 2 3" xfId="26"/>
    <cellStyle name="20% - Accent1 2 2 3 2" xfId="27"/>
    <cellStyle name="20% - Accent1 2 2 3 2 2" xfId="28"/>
    <cellStyle name="20% - Accent1 2 2 3 3" xfId="29"/>
    <cellStyle name="20% - Accent1 2 2 3 3 2" xfId="30"/>
    <cellStyle name="20% - Accent1 2 2 3 4" xfId="31"/>
    <cellStyle name="20% - Accent1 2 2 4" xfId="32"/>
    <cellStyle name="20% - Accent1 2 2 4 2" xfId="33"/>
    <cellStyle name="20% - Accent1 2 2 4 2 2" xfId="34"/>
    <cellStyle name="20% - Accent1 2 2 4 3" xfId="35"/>
    <cellStyle name="20% - Accent1 2 2 5" xfId="36"/>
    <cellStyle name="20% - Accent1 2 2 5 2" xfId="37"/>
    <cellStyle name="20% - Accent1 2 2 6" xfId="38"/>
    <cellStyle name="20% - Accent1 2 2 7" xfId="39"/>
    <cellStyle name="20% - Accent1 2 2 8" xfId="40"/>
    <cellStyle name="20% - Accent1 2 2 9" xfId="41"/>
    <cellStyle name="20% - Accent1 2 3" xfId="42"/>
    <cellStyle name="20% - Accent1 2 3 2" xfId="43"/>
    <cellStyle name="20% - Accent1 2 3 2 2" xfId="44"/>
    <cellStyle name="20% - Accent1 2 3 2 2 2" xfId="45"/>
    <cellStyle name="20% - Accent1 2 3 2 3" xfId="46"/>
    <cellStyle name="20% - Accent1 2 3 2 3 2" xfId="47"/>
    <cellStyle name="20% - Accent1 2 3 2 4" xfId="48"/>
    <cellStyle name="20% - Accent1 2 3 3" xfId="49"/>
    <cellStyle name="20% - Accent1 2 3 3 2" xfId="50"/>
    <cellStyle name="20% - Accent1 2 3 3 2 2" xfId="51"/>
    <cellStyle name="20% - Accent1 2 3 3 3" xfId="52"/>
    <cellStyle name="20% - Accent1 2 3 4" xfId="53"/>
    <cellStyle name="20% - Accent1 2 3 4 2" xfId="54"/>
    <cellStyle name="20% - Accent1 2 3 5" xfId="55"/>
    <cellStyle name="20% - Accent1 2 3 6" xfId="56"/>
    <cellStyle name="20% - Accent1 2 3 7" xfId="57"/>
    <cellStyle name="20% - Accent1 2 3 8" xfId="58"/>
    <cellStyle name="20% - Accent1 2 4" xfId="59"/>
    <cellStyle name="20% - Accent1 2 4 2" xfId="60"/>
    <cellStyle name="20% - Accent1 2 4 2 2" xfId="61"/>
    <cellStyle name="20% - Accent1 2 4 2 2 2" xfId="62"/>
    <cellStyle name="20% - Accent1 2 4 2 3" xfId="63"/>
    <cellStyle name="20% - Accent1 2 4 3" xfId="64"/>
    <cellStyle name="20% - Accent1 2 4 3 2" xfId="65"/>
    <cellStyle name="20% - Accent1 2 4 4" xfId="66"/>
    <cellStyle name="20% - Accent1 2 4 5" xfId="67"/>
    <cellStyle name="20% - Accent1 2 4 6" xfId="68"/>
    <cellStyle name="20% - Accent1 2 4 7" xfId="69"/>
    <cellStyle name="20% - Accent1 2 5" xfId="70"/>
    <cellStyle name="20% - Accent1 2 5 2" xfId="71"/>
    <cellStyle name="20% - Accent1 2 5 2 2" xfId="72"/>
    <cellStyle name="20% - Accent1 2 5 3" xfId="73"/>
    <cellStyle name="20% - Accent1 2 6" xfId="74"/>
    <cellStyle name="20% - Accent1 2 6 2" xfId="75"/>
    <cellStyle name="20% - Accent1 2 7" xfId="76"/>
    <cellStyle name="20% - Accent1 2 8" xfId="77"/>
    <cellStyle name="20% - Accent1 2 9" xfId="78"/>
    <cellStyle name="20% - Accent1 3" xfId="79"/>
    <cellStyle name="20% - Accent1 3 2" xfId="80"/>
    <cellStyle name="20% - Accent1 3 2 2" xfId="81"/>
    <cellStyle name="20% - Accent1 3 2 2 2" xfId="82"/>
    <cellStyle name="20% - Accent1 3 2 3" xfId="83"/>
    <cellStyle name="20% - Accent1 3 2 3 2" xfId="84"/>
    <cellStyle name="20% - Accent1 3 2 4" xfId="85"/>
    <cellStyle name="20% - Accent1 3 3" xfId="86"/>
    <cellStyle name="20% - Accent1 3 3 2" xfId="87"/>
    <cellStyle name="20% - Accent1 3 4" xfId="88"/>
    <cellStyle name="20% - Accent1 3 4 2" xfId="89"/>
    <cellStyle name="20% - Accent1 3 5" xfId="90"/>
    <cellStyle name="20% - Accent1 4" xfId="91"/>
    <cellStyle name="20% - Accent2 2" xfId="92"/>
    <cellStyle name="20% - Accent2 2 10" xfId="93"/>
    <cellStyle name="20% - Accent2 2 2" xfId="94"/>
    <cellStyle name="20% - Accent2 2 2 2" xfId="95"/>
    <cellStyle name="20% - Accent2 2 2 2 2" xfId="96"/>
    <cellStyle name="20% - Accent2 2 2 2 2 2" xfId="97"/>
    <cellStyle name="20% - Accent2 2 2 2 2 2 2" xfId="98"/>
    <cellStyle name="20% - Accent2 2 2 2 2 3" xfId="99"/>
    <cellStyle name="20% - Accent2 2 2 2 2 3 2" xfId="100"/>
    <cellStyle name="20% - Accent2 2 2 2 2 4" xfId="101"/>
    <cellStyle name="20% - Accent2 2 2 2 3" xfId="102"/>
    <cellStyle name="20% - Accent2 2 2 2 3 2" xfId="103"/>
    <cellStyle name="20% - Accent2 2 2 2 4" xfId="104"/>
    <cellStyle name="20% - Accent2 2 2 2 4 2" xfId="105"/>
    <cellStyle name="20% - Accent2 2 2 2 5" xfId="106"/>
    <cellStyle name="20% - Accent2 2 2 3" xfId="107"/>
    <cellStyle name="20% - Accent2 2 2 3 2" xfId="108"/>
    <cellStyle name="20% - Accent2 2 2 3 2 2" xfId="109"/>
    <cellStyle name="20% - Accent2 2 2 3 3" xfId="110"/>
    <cellStyle name="20% - Accent2 2 2 3 3 2" xfId="111"/>
    <cellStyle name="20% - Accent2 2 2 3 4" xfId="112"/>
    <cellStyle name="20% - Accent2 2 2 4" xfId="113"/>
    <cellStyle name="20% - Accent2 2 2 4 2" xfId="114"/>
    <cellStyle name="20% - Accent2 2 2 4 2 2" xfId="115"/>
    <cellStyle name="20% - Accent2 2 2 4 3" xfId="116"/>
    <cellStyle name="20% - Accent2 2 2 5" xfId="117"/>
    <cellStyle name="20% - Accent2 2 2 5 2" xfId="118"/>
    <cellStyle name="20% - Accent2 2 2 6" xfId="119"/>
    <cellStyle name="20% - Accent2 2 2 7" xfId="120"/>
    <cellStyle name="20% - Accent2 2 2 8" xfId="121"/>
    <cellStyle name="20% - Accent2 2 2 9" xfId="122"/>
    <cellStyle name="20% - Accent2 2 3" xfId="123"/>
    <cellStyle name="20% - Accent2 2 3 2" xfId="124"/>
    <cellStyle name="20% - Accent2 2 3 2 2" xfId="125"/>
    <cellStyle name="20% - Accent2 2 3 2 2 2" xfId="126"/>
    <cellStyle name="20% - Accent2 2 3 2 3" xfId="127"/>
    <cellStyle name="20% - Accent2 2 3 2 3 2" xfId="128"/>
    <cellStyle name="20% - Accent2 2 3 2 4" xfId="129"/>
    <cellStyle name="20% - Accent2 2 3 3" xfId="130"/>
    <cellStyle name="20% - Accent2 2 3 3 2" xfId="131"/>
    <cellStyle name="20% - Accent2 2 3 3 2 2" xfId="132"/>
    <cellStyle name="20% - Accent2 2 3 3 3" xfId="133"/>
    <cellStyle name="20% - Accent2 2 3 4" xfId="134"/>
    <cellStyle name="20% - Accent2 2 3 4 2" xfId="135"/>
    <cellStyle name="20% - Accent2 2 3 5" xfId="136"/>
    <cellStyle name="20% - Accent2 2 3 6" xfId="137"/>
    <cellStyle name="20% - Accent2 2 3 7" xfId="138"/>
    <cellStyle name="20% - Accent2 2 3 8" xfId="139"/>
    <cellStyle name="20% - Accent2 2 4" xfId="140"/>
    <cellStyle name="20% - Accent2 2 4 2" xfId="141"/>
    <cellStyle name="20% - Accent2 2 4 2 2" xfId="142"/>
    <cellStyle name="20% - Accent2 2 4 2 2 2" xfId="143"/>
    <cellStyle name="20% - Accent2 2 4 2 3" xfId="144"/>
    <cellStyle name="20% - Accent2 2 4 3" xfId="145"/>
    <cellStyle name="20% - Accent2 2 4 3 2" xfId="146"/>
    <cellStyle name="20% - Accent2 2 4 4" xfId="147"/>
    <cellStyle name="20% - Accent2 2 4 5" xfId="148"/>
    <cellStyle name="20% - Accent2 2 4 6" xfId="149"/>
    <cellStyle name="20% - Accent2 2 4 7" xfId="150"/>
    <cellStyle name="20% - Accent2 2 5" xfId="151"/>
    <cellStyle name="20% - Accent2 2 5 2" xfId="152"/>
    <cellStyle name="20% - Accent2 2 5 2 2" xfId="153"/>
    <cellStyle name="20% - Accent2 2 5 3" xfId="154"/>
    <cellStyle name="20% - Accent2 2 6" xfId="155"/>
    <cellStyle name="20% - Accent2 2 6 2" xfId="156"/>
    <cellStyle name="20% - Accent2 2 7" xfId="157"/>
    <cellStyle name="20% - Accent2 2 8" xfId="158"/>
    <cellStyle name="20% - Accent2 2 9" xfId="159"/>
    <cellStyle name="20% - Accent2 3" xfId="160"/>
    <cellStyle name="20% - Accent2 3 2" xfId="161"/>
    <cellStyle name="20% - Accent2 3 2 2" xfId="162"/>
    <cellStyle name="20% - Accent2 3 2 2 2" xfId="163"/>
    <cellStyle name="20% - Accent2 3 2 3" xfId="164"/>
    <cellStyle name="20% - Accent2 3 2 3 2" xfId="165"/>
    <cellStyle name="20% - Accent2 3 2 4" xfId="166"/>
    <cellStyle name="20% - Accent2 3 3" xfId="167"/>
    <cellStyle name="20% - Accent2 3 3 2" xfId="168"/>
    <cellStyle name="20% - Accent2 3 4" xfId="169"/>
    <cellStyle name="20% - Accent2 3 4 2" xfId="170"/>
    <cellStyle name="20% - Accent2 3 5" xfId="171"/>
    <cellStyle name="20% - Accent2 4" xfId="172"/>
    <cellStyle name="20% - Accent3 2" xfId="173"/>
    <cellStyle name="20% - Accent3 2 10" xfId="174"/>
    <cellStyle name="20% - Accent3 2 2" xfId="175"/>
    <cellStyle name="20% - Accent3 2 2 2" xfId="176"/>
    <cellStyle name="20% - Accent3 2 2 2 2" xfId="177"/>
    <cellStyle name="20% - Accent3 2 2 2 2 2" xfId="178"/>
    <cellStyle name="20% - Accent3 2 2 2 2 2 2" xfId="179"/>
    <cellStyle name="20% - Accent3 2 2 2 2 3" xfId="180"/>
    <cellStyle name="20% - Accent3 2 2 2 2 3 2" xfId="181"/>
    <cellStyle name="20% - Accent3 2 2 2 2 4" xfId="182"/>
    <cellStyle name="20% - Accent3 2 2 2 3" xfId="183"/>
    <cellStyle name="20% - Accent3 2 2 2 3 2" xfId="184"/>
    <cellStyle name="20% - Accent3 2 2 2 4" xfId="185"/>
    <cellStyle name="20% - Accent3 2 2 2 4 2" xfId="186"/>
    <cellStyle name="20% - Accent3 2 2 2 5" xfId="187"/>
    <cellStyle name="20% - Accent3 2 2 3" xfId="188"/>
    <cellStyle name="20% - Accent3 2 2 3 2" xfId="189"/>
    <cellStyle name="20% - Accent3 2 2 3 2 2" xfId="190"/>
    <cellStyle name="20% - Accent3 2 2 3 3" xfId="191"/>
    <cellStyle name="20% - Accent3 2 2 3 3 2" xfId="192"/>
    <cellStyle name="20% - Accent3 2 2 3 4" xfId="193"/>
    <cellStyle name="20% - Accent3 2 2 4" xfId="194"/>
    <cellStyle name="20% - Accent3 2 2 4 2" xfId="195"/>
    <cellStyle name="20% - Accent3 2 2 4 2 2" xfId="196"/>
    <cellStyle name="20% - Accent3 2 2 4 3" xfId="197"/>
    <cellStyle name="20% - Accent3 2 2 5" xfId="198"/>
    <cellStyle name="20% - Accent3 2 2 5 2" xfId="199"/>
    <cellStyle name="20% - Accent3 2 2 6" xfId="200"/>
    <cellStyle name="20% - Accent3 2 2 7" xfId="201"/>
    <cellStyle name="20% - Accent3 2 2 8" xfId="202"/>
    <cellStyle name="20% - Accent3 2 2 9" xfId="203"/>
    <cellStyle name="20% - Accent3 2 3" xfId="204"/>
    <cellStyle name="20% - Accent3 2 3 2" xfId="205"/>
    <cellStyle name="20% - Accent3 2 3 2 2" xfId="206"/>
    <cellStyle name="20% - Accent3 2 3 2 2 2" xfId="207"/>
    <cellStyle name="20% - Accent3 2 3 2 3" xfId="208"/>
    <cellStyle name="20% - Accent3 2 3 2 3 2" xfId="209"/>
    <cellStyle name="20% - Accent3 2 3 2 4" xfId="210"/>
    <cellStyle name="20% - Accent3 2 3 3" xfId="211"/>
    <cellStyle name="20% - Accent3 2 3 3 2" xfId="212"/>
    <cellStyle name="20% - Accent3 2 3 3 2 2" xfId="213"/>
    <cellStyle name="20% - Accent3 2 3 3 3" xfId="214"/>
    <cellStyle name="20% - Accent3 2 3 4" xfId="215"/>
    <cellStyle name="20% - Accent3 2 3 4 2" xfId="216"/>
    <cellStyle name="20% - Accent3 2 3 5" xfId="217"/>
    <cellStyle name="20% - Accent3 2 3 6" xfId="218"/>
    <cellStyle name="20% - Accent3 2 3 7" xfId="219"/>
    <cellStyle name="20% - Accent3 2 3 8" xfId="220"/>
    <cellStyle name="20% - Accent3 2 4" xfId="221"/>
    <cellStyle name="20% - Accent3 2 4 2" xfId="222"/>
    <cellStyle name="20% - Accent3 2 4 2 2" xfId="223"/>
    <cellStyle name="20% - Accent3 2 4 2 2 2" xfId="224"/>
    <cellStyle name="20% - Accent3 2 4 2 3" xfId="225"/>
    <cellStyle name="20% - Accent3 2 4 3" xfId="226"/>
    <cellStyle name="20% - Accent3 2 4 3 2" xfId="227"/>
    <cellStyle name="20% - Accent3 2 4 4" xfId="228"/>
    <cellStyle name="20% - Accent3 2 4 5" xfId="229"/>
    <cellStyle name="20% - Accent3 2 4 6" xfId="230"/>
    <cellStyle name="20% - Accent3 2 4 7" xfId="231"/>
    <cellStyle name="20% - Accent3 2 5" xfId="232"/>
    <cellStyle name="20% - Accent3 2 5 2" xfId="233"/>
    <cellStyle name="20% - Accent3 2 5 2 2" xfId="234"/>
    <cellStyle name="20% - Accent3 2 5 3" xfId="235"/>
    <cellStyle name="20% - Accent3 2 6" xfId="236"/>
    <cellStyle name="20% - Accent3 2 6 2" xfId="237"/>
    <cellStyle name="20% - Accent3 2 7" xfId="238"/>
    <cellStyle name="20% - Accent3 2 8" xfId="239"/>
    <cellStyle name="20% - Accent3 2 9" xfId="240"/>
    <cellStyle name="20% - Accent3 3" xfId="241"/>
    <cellStyle name="20% - Accent3 3 2" xfId="242"/>
    <cellStyle name="20% - Accent3 3 2 2" xfId="243"/>
    <cellStyle name="20% - Accent3 3 2 2 2" xfId="244"/>
    <cellStyle name="20% - Accent3 3 2 3" xfId="245"/>
    <cellStyle name="20% - Accent3 3 2 3 2" xfId="246"/>
    <cellStyle name="20% - Accent3 3 2 4" xfId="247"/>
    <cellStyle name="20% - Accent3 3 3" xfId="248"/>
    <cellStyle name="20% - Accent3 3 3 2" xfId="249"/>
    <cellStyle name="20% - Accent3 3 4" xfId="250"/>
    <cellStyle name="20% - Accent3 3 4 2" xfId="251"/>
    <cellStyle name="20% - Accent3 3 5" xfId="252"/>
    <cellStyle name="20% - Accent3 4" xfId="253"/>
    <cellStyle name="20% - Accent4 2" xfId="254"/>
    <cellStyle name="20% - Accent4 2 10" xfId="255"/>
    <cellStyle name="20% - Accent4 2 2" xfId="256"/>
    <cellStyle name="20% - Accent4 2 2 2" xfId="257"/>
    <cellStyle name="20% - Accent4 2 2 2 2" xfId="258"/>
    <cellStyle name="20% - Accent4 2 2 2 2 2" xfId="259"/>
    <cellStyle name="20% - Accent4 2 2 2 2 2 2" xfId="260"/>
    <cellStyle name="20% - Accent4 2 2 2 2 3" xfId="261"/>
    <cellStyle name="20% - Accent4 2 2 2 2 3 2" xfId="262"/>
    <cellStyle name="20% - Accent4 2 2 2 2 4" xfId="263"/>
    <cellStyle name="20% - Accent4 2 2 2 3" xfId="264"/>
    <cellStyle name="20% - Accent4 2 2 2 3 2" xfId="265"/>
    <cellStyle name="20% - Accent4 2 2 2 4" xfId="266"/>
    <cellStyle name="20% - Accent4 2 2 2 4 2" xfId="267"/>
    <cellStyle name="20% - Accent4 2 2 2 5" xfId="268"/>
    <cellStyle name="20% - Accent4 2 2 3" xfId="269"/>
    <cellStyle name="20% - Accent4 2 2 3 2" xfId="270"/>
    <cellStyle name="20% - Accent4 2 2 3 2 2" xfId="271"/>
    <cellStyle name="20% - Accent4 2 2 3 3" xfId="272"/>
    <cellStyle name="20% - Accent4 2 2 3 3 2" xfId="273"/>
    <cellStyle name="20% - Accent4 2 2 3 4" xfId="274"/>
    <cellStyle name="20% - Accent4 2 2 4" xfId="275"/>
    <cellStyle name="20% - Accent4 2 2 4 2" xfId="276"/>
    <cellStyle name="20% - Accent4 2 2 4 2 2" xfId="277"/>
    <cellStyle name="20% - Accent4 2 2 4 3" xfId="278"/>
    <cellStyle name="20% - Accent4 2 2 5" xfId="279"/>
    <cellStyle name="20% - Accent4 2 2 5 2" xfId="280"/>
    <cellStyle name="20% - Accent4 2 2 6" xfId="281"/>
    <cellStyle name="20% - Accent4 2 2 7" xfId="282"/>
    <cellStyle name="20% - Accent4 2 2 8" xfId="283"/>
    <cellStyle name="20% - Accent4 2 2 9" xfId="284"/>
    <cellStyle name="20% - Accent4 2 3" xfId="285"/>
    <cellStyle name="20% - Accent4 2 3 2" xfId="286"/>
    <cellStyle name="20% - Accent4 2 3 2 2" xfId="287"/>
    <cellStyle name="20% - Accent4 2 3 2 2 2" xfId="288"/>
    <cellStyle name="20% - Accent4 2 3 2 3" xfId="289"/>
    <cellStyle name="20% - Accent4 2 3 2 3 2" xfId="290"/>
    <cellStyle name="20% - Accent4 2 3 2 4" xfId="291"/>
    <cellStyle name="20% - Accent4 2 3 3" xfId="292"/>
    <cellStyle name="20% - Accent4 2 3 3 2" xfId="293"/>
    <cellStyle name="20% - Accent4 2 3 3 2 2" xfId="294"/>
    <cellStyle name="20% - Accent4 2 3 3 3" xfId="295"/>
    <cellStyle name="20% - Accent4 2 3 4" xfId="296"/>
    <cellStyle name="20% - Accent4 2 3 4 2" xfId="297"/>
    <cellStyle name="20% - Accent4 2 3 5" xfId="298"/>
    <cellStyle name="20% - Accent4 2 3 6" xfId="299"/>
    <cellStyle name="20% - Accent4 2 3 7" xfId="300"/>
    <cellStyle name="20% - Accent4 2 3 8" xfId="301"/>
    <cellStyle name="20% - Accent4 2 4" xfId="302"/>
    <cellStyle name="20% - Accent4 2 4 2" xfId="303"/>
    <cellStyle name="20% - Accent4 2 4 2 2" xfId="304"/>
    <cellStyle name="20% - Accent4 2 4 2 2 2" xfId="305"/>
    <cellStyle name="20% - Accent4 2 4 2 3" xfId="306"/>
    <cellStyle name="20% - Accent4 2 4 3" xfId="307"/>
    <cellStyle name="20% - Accent4 2 4 3 2" xfId="308"/>
    <cellStyle name="20% - Accent4 2 4 4" xfId="309"/>
    <cellStyle name="20% - Accent4 2 4 5" xfId="310"/>
    <cellStyle name="20% - Accent4 2 4 6" xfId="311"/>
    <cellStyle name="20% - Accent4 2 4 7" xfId="312"/>
    <cellStyle name="20% - Accent4 2 5" xfId="313"/>
    <cellStyle name="20% - Accent4 2 5 2" xfId="314"/>
    <cellStyle name="20% - Accent4 2 5 2 2" xfId="315"/>
    <cellStyle name="20% - Accent4 2 5 3" xfId="316"/>
    <cellStyle name="20% - Accent4 2 6" xfId="317"/>
    <cellStyle name="20% - Accent4 2 6 2" xfId="318"/>
    <cellStyle name="20% - Accent4 2 7" xfId="319"/>
    <cellStyle name="20% - Accent4 2 8" xfId="320"/>
    <cellStyle name="20% - Accent4 2 9" xfId="321"/>
    <cellStyle name="20% - Accent4 3" xfId="322"/>
    <cellStyle name="20% - Accent4 3 2" xfId="323"/>
    <cellStyle name="20% - Accent4 3 2 2" xfId="324"/>
    <cellStyle name="20% - Accent4 3 2 2 2" xfId="325"/>
    <cellStyle name="20% - Accent4 3 2 3" xfId="326"/>
    <cellStyle name="20% - Accent4 3 2 3 2" xfId="327"/>
    <cellStyle name="20% - Accent4 3 2 4" xfId="328"/>
    <cellStyle name="20% - Accent4 3 3" xfId="329"/>
    <cellStyle name="20% - Accent4 3 3 2" xfId="330"/>
    <cellStyle name="20% - Accent4 3 4" xfId="331"/>
    <cellStyle name="20% - Accent4 3 4 2" xfId="332"/>
    <cellStyle name="20% - Accent4 3 5" xfId="333"/>
    <cellStyle name="20% - Accent4 4" xfId="334"/>
    <cellStyle name="20% - Accent5 2" xfId="335"/>
    <cellStyle name="20% - Accent5 2 10" xfId="336"/>
    <cellStyle name="20% - Accent5 2 2" xfId="337"/>
    <cellStyle name="20% - Accent5 2 2 2" xfId="338"/>
    <cellStyle name="20% - Accent5 2 2 2 2" xfId="339"/>
    <cellStyle name="20% - Accent5 2 2 2 2 2" xfId="340"/>
    <cellStyle name="20% - Accent5 2 2 2 2 2 2" xfId="341"/>
    <cellStyle name="20% - Accent5 2 2 2 2 3" xfId="342"/>
    <cellStyle name="20% - Accent5 2 2 2 2 3 2" xfId="343"/>
    <cellStyle name="20% - Accent5 2 2 2 2 4" xfId="344"/>
    <cellStyle name="20% - Accent5 2 2 2 3" xfId="345"/>
    <cellStyle name="20% - Accent5 2 2 2 3 2" xfId="346"/>
    <cellStyle name="20% - Accent5 2 2 2 4" xfId="347"/>
    <cellStyle name="20% - Accent5 2 2 2 4 2" xfId="348"/>
    <cellStyle name="20% - Accent5 2 2 2 5" xfId="349"/>
    <cellStyle name="20% - Accent5 2 2 3" xfId="350"/>
    <cellStyle name="20% - Accent5 2 2 3 2" xfId="351"/>
    <cellStyle name="20% - Accent5 2 2 3 2 2" xfId="352"/>
    <cellStyle name="20% - Accent5 2 2 3 3" xfId="353"/>
    <cellStyle name="20% - Accent5 2 2 3 3 2" xfId="354"/>
    <cellStyle name="20% - Accent5 2 2 3 4" xfId="355"/>
    <cellStyle name="20% - Accent5 2 2 4" xfId="356"/>
    <cellStyle name="20% - Accent5 2 2 4 2" xfId="357"/>
    <cellStyle name="20% - Accent5 2 2 4 2 2" xfId="358"/>
    <cellStyle name="20% - Accent5 2 2 4 3" xfId="359"/>
    <cellStyle name="20% - Accent5 2 2 5" xfId="360"/>
    <cellStyle name="20% - Accent5 2 2 5 2" xfId="361"/>
    <cellStyle name="20% - Accent5 2 2 6" xfId="362"/>
    <cellStyle name="20% - Accent5 2 2 7" xfId="363"/>
    <cellStyle name="20% - Accent5 2 2 8" xfId="364"/>
    <cellStyle name="20% - Accent5 2 2 9" xfId="365"/>
    <cellStyle name="20% - Accent5 2 3" xfId="366"/>
    <cellStyle name="20% - Accent5 2 3 2" xfId="367"/>
    <cellStyle name="20% - Accent5 2 3 2 2" xfId="368"/>
    <cellStyle name="20% - Accent5 2 3 2 2 2" xfId="369"/>
    <cellStyle name="20% - Accent5 2 3 2 3" xfId="370"/>
    <cellStyle name="20% - Accent5 2 3 2 3 2" xfId="371"/>
    <cellStyle name="20% - Accent5 2 3 2 4" xfId="372"/>
    <cellStyle name="20% - Accent5 2 3 3" xfId="373"/>
    <cellStyle name="20% - Accent5 2 3 3 2" xfId="374"/>
    <cellStyle name="20% - Accent5 2 3 3 2 2" xfId="375"/>
    <cellStyle name="20% - Accent5 2 3 3 3" xfId="376"/>
    <cellStyle name="20% - Accent5 2 3 4" xfId="377"/>
    <cellStyle name="20% - Accent5 2 3 4 2" xfId="378"/>
    <cellStyle name="20% - Accent5 2 3 5" xfId="379"/>
    <cellStyle name="20% - Accent5 2 3 6" xfId="380"/>
    <cellStyle name="20% - Accent5 2 3 7" xfId="381"/>
    <cellStyle name="20% - Accent5 2 3 8" xfId="382"/>
    <cellStyle name="20% - Accent5 2 4" xfId="383"/>
    <cellStyle name="20% - Accent5 2 4 2" xfId="384"/>
    <cellStyle name="20% - Accent5 2 4 2 2" xfId="385"/>
    <cellStyle name="20% - Accent5 2 4 2 2 2" xfId="386"/>
    <cellStyle name="20% - Accent5 2 4 2 3" xfId="387"/>
    <cellStyle name="20% - Accent5 2 4 3" xfId="388"/>
    <cellStyle name="20% - Accent5 2 4 3 2" xfId="389"/>
    <cellStyle name="20% - Accent5 2 4 4" xfId="390"/>
    <cellStyle name="20% - Accent5 2 4 5" xfId="391"/>
    <cellStyle name="20% - Accent5 2 4 6" xfId="392"/>
    <cellStyle name="20% - Accent5 2 4 7" xfId="393"/>
    <cellStyle name="20% - Accent5 2 5" xfId="394"/>
    <cellStyle name="20% - Accent5 2 5 2" xfId="395"/>
    <cellStyle name="20% - Accent5 2 5 2 2" xfId="396"/>
    <cellStyle name="20% - Accent5 2 5 3" xfId="397"/>
    <cellStyle name="20% - Accent5 2 6" xfId="398"/>
    <cellStyle name="20% - Accent5 2 6 2" xfId="399"/>
    <cellStyle name="20% - Accent5 2 7" xfId="400"/>
    <cellStyle name="20% - Accent5 2 8" xfId="401"/>
    <cellStyle name="20% - Accent5 2 9" xfId="402"/>
    <cellStyle name="20% - Accent5 3" xfId="403"/>
    <cellStyle name="20% - Accent5 3 2" xfId="404"/>
    <cellStyle name="20% - Accent5 3 2 2" xfId="405"/>
    <cellStyle name="20% - Accent5 3 2 2 2" xfId="406"/>
    <cellStyle name="20% - Accent5 3 2 3" xfId="407"/>
    <cellStyle name="20% - Accent5 3 2 3 2" xfId="408"/>
    <cellStyle name="20% - Accent5 3 2 4" xfId="409"/>
    <cellStyle name="20% - Accent5 3 3" xfId="410"/>
    <cellStyle name="20% - Accent5 3 3 2" xfId="411"/>
    <cellStyle name="20% - Accent5 3 4" xfId="412"/>
    <cellStyle name="20% - Accent5 3 4 2" xfId="413"/>
    <cellStyle name="20% - Accent5 3 5" xfId="414"/>
    <cellStyle name="20% - Accent5 4" xfId="415"/>
    <cellStyle name="20% - Accent6 2" xfId="416"/>
    <cellStyle name="20% - Accent6 2 10" xfId="417"/>
    <cellStyle name="20% - Accent6 2 2" xfId="418"/>
    <cellStyle name="20% - Accent6 2 2 2" xfId="419"/>
    <cellStyle name="20% - Accent6 2 2 2 2" xfId="420"/>
    <cellStyle name="20% - Accent6 2 2 2 2 2" xfId="421"/>
    <cellStyle name="20% - Accent6 2 2 2 2 2 2" xfId="422"/>
    <cellStyle name="20% - Accent6 2 2 2 2 3" xfId="423"/>
    <cellStyle name="20% - Accent6 2 2 2 2 3 2" xfId="424"/>
    <cellStyle name="20% - Accent6 2 2 2 2 4" xfId="425"/>
    <cellStyle name="20% - Accent6 2 2 2 3" xfId="426"/>
    <cellStyle name="20% - Accent6 2 2 2 3 2" xfId="427"/>
    <cellStyle name="20% - Accent6 2 2 2 4" xfId="428"/>
    <cellStyle name="20% - Accent6 2 2 2 4 2" xfId="429"/>
    <cellStyle name="20% - Accent6 2 2 2 5" xfId="430"/>
    <cellStyle name="20% - Accent6 2 2 3" xfId="431"/>
    <cellStyle name="20% - Accent6 2 2 3 2" xfId="432"/>
    <cellStyle name="20% - Accent6 2 2 3 2 2" xfId="433"/>
    <cellStyle name="20% - Accent6 2 2 3 3" xfId="434"/>
    <cellStyle name="20% - Accent6 2 2 3 3 2" xfId="435"/>
    <cellStyle name="20% - Accent6 2 2 3 4" xfId="436"/>
    <cellStyle name="20% - Accent6 2 2 4" xfId="437"/>
    <cellStyle name="20% - Accent6 2 2 4 2" xfId="438"/>
    <cellStyle name="20% - Accent6 2 2 4 2 2" xfId="439"/>
    <cellStyle name="20% - Accent6 2 2 4 3" xfId="440"/>
    <cellStyle name="20% - Accent6 2 2 5" xfId="441"/>
    <cellStyle name="20% - Accent6 2 2 5 2" xfId="442"/>
    <cellStyle name="20% - Accent6 2 2 6" xfId="443"/>
    <cellStyle name="20% - Accent6 2 2 7" xfId="444"/>
    <cellStyle name="20% - Accent6 2 2 8" xfId="445"/>
    <cellStyle name="20% - Accent6 2 2 9" xfId="446"/>
    <cellStyle name="20% - Accent6 2 3" xfId="447"/>
    <cellStyle name="20% - Accent6 2 3 2" xfId="448"/>
    <cellStyle name="20% - Accent6 2 3 2 2" xfId="449"/>
    <cellStyle name="20% - Accent6 2 3 2 2 2" xfId="450"/>
    <cellStyle name="20% - Accent6 2 3 2 3" xfId="451"/>
    <cellStyle name="20% - Accent6 2 3 2 3 2" xfId="452"/>
    <cellStyle name="20% - Accent6 2 3 2 4" xfId="453"/>
    <cellStyle name="20% - Accent6 2 3 3" xfId="454"/>
    <cellStyle name="20% - Accent6 2 3 3 2" xfId="455"/>
    <cellStyle name="20% - Accent6 2 3 3 2 2" xfId="456"/>
    <cellStyle name="20% - Accent6 2 3 3 3" xfId="457"/>
    <cellStyle name="20% - Accent6 2 3 4" xfId="458"/>
    <cellStyle name="20% - Accent6 2 3 4 2" xfId="459"/>
    <cellStyle name="20% - Accent6 2 3 5" xfId="460"/>
    <cellStyle name="20% - Accent6 2 3 6" xfId="461"/>
    <cellStyle name="20% - Accent6 2 3 7" xfId="462"/>
    <cellStyle name="20% - Accent6 2 3 8" xfId="463"/>
    <cellStyle name="20% - Accent6 2 4" xfId="464"/>
    <cellStyle name="20% - Accent6 2 4 2" xfId="465"/>
    <cellStyle name="20% - Accent6 2 4 2 2" xfId="466"/>
    <cellStyle name="20% - Accent6 2 4 2 2 2" xfId="467"/>
    <cellStyle name="20% - Accent6 2 4 2 3" xfId="468"/>
    <cellStyle name="20% - Accent6 2 4 3" xfId="469"/>
    <cellStyle name="20% - Accent6 2 4 3 2" xfId="470"/>
    <cellStyle name="20% - Accent6 2 4 4" xfId="471"/>
    <cellStyle name="20% - Accent6 2 4 5" xfId="472"/>
    <cellStyle name="20% - Accent6 2 4 6" xfId="473"/>
    <cellStyle name="20% - Accent6 2 4 7" xfId="474"/>
    <cellStyle name="20% - Accent6 2 5" xfId="475"/>
    <cellStyle name="20% - Accent6 2 5 2" xfId="476"/>
    <cellStyle name="20% - Accent6 2 5 2 2" xfId="477"/>
    <cellStyle name="20% - Accent6 2 5 3" xfId="478"/>
    <cellStyle name="20% - Accent6 2 6" xfId="479"/>
    <cellStyle name="20% - Accent6 2 6 2" xfId="480"/>
    <cellStyle name="20% - Accent6 2 7" xfId="481"/>
    <cellStyle name="20% - Accent6 2 8" xfId="482"/>
    <cellStyle name="20% - Accent6 2 9" xfId="483"/>
    <cellStyle name="20% - Accent6 3" xfId="484"/>
    <cellStyle name="20% - Accent6 3 2" xfId="485"/>
    <cellStyle name="20% - Accent6 3 2 2" xfId="486"/>
    <cellStyle name="20% - Accent6 3 2 2 2" xfId="487"/>
    <cellStyle name="20% - Accent6 3 2 3" xfId="488"/>
    <cellStyle name="20% - Accent6 3 2 3 2" xfId="489"/>
    <cellStyle name="20% - Accent6 3 2 4" xfId="490"/>
    <cellStyle name="20% - Accent6 3 3" xfId="491"/>
    <cellStyle name="20% - Accent6 3 3 2" xfId="492"/>
    <cellStyle name="20% - Accent6 3 4" xfId="493"/>
    <cellStyle name="20% - Accent6 3 4 2" xfId="494"/>
    <cellStyle name="20% - Accent6 3 5" xfId="495"/>
    <cellStyle name="20% - Accent6 4" xfId="496"/>
    <cellStyle name="40% - Accent1 2" xfId="497"/>
    <cellStyle name="40% - Accent1 2 10" xfId="498"/>
    <cellStyle name="40% - Accent1 2 2" xfId="499"/>
    <cellStyle name="40% - Accent1 2 2 2" xfId="500"/>
    <cellStyle name="40% - Accent1 2 2 2 2" xfId="501"/>
    <cellStyle name="40% - Accent1 2 2 2 2 2" xfId="502"/>
    <cellStyle name="40% - Accent1 2 2 2 2 2 2" xfId="503"/>
    <cellStyle name="40% - Accent1 2 2 2 2 3" xfId="504"/>
    <cellStyle name="40% - Accent1 2 2 2 2 3 2" xfId="505"/>
    <cellStyle name="40% - Accent1 2 2 2 2 4" xfId="506"/>
    <cellStyle name="40% - Accent1 2 2 2 3" xfId="507"/>
    <cellStyle name="40% - Accent1 2 2 2 3 2" xfId="508"/>
    <cellStyle name="40% - Accent1 2 2 2 4" xfId="509"/>
    <cellStyle name="40% - Accent1 2 2 2 4 2" xfId="510"/>
    <cellStyle name="40% - Accent1 2 2 2 5" xfId="511"/>
    <cellStyle name="40% - Accent1 2 2 3" xfId="512"/>
    <cellStyle name="40% - Accent1 2 2 3 2" xfId="513"/>
    <cellStyle name="40% - Accent1 2 2 3 2 2" xfId="514"/>
    <cellStyle name="40% - Accent1 2 2 3 3" xfId="515"/>
    <cellStyle name="40% - Accent1 2 2 3 3 2" xfId="516"/>
    <cellStyle name="40% - Accent1 2 2 3 4" xfId="517"/>
    <cellStyle name="40% - Accent1 2 2 4" xfId="518"/>
    <cellStyle name="40% - Accent1 2 2 4 2" xfId="519"/>
    <cellStyle name="40% - Accent1 2 2 4 2 2" xfId="520"/>
    <cellStyle name="40% - Accent1 2 2 4 3" xfId="521"/>
    <cellStyle name="40% - Accent1 2 2 5" xfId="522"/>
    <cellStyle name="40% - Accent1 2 2 5 2" xfId="523"/>
    <cellStyle name="40% - Accent1 2 2 6" xfId="524"/>
    <cellStyle name="40% - Accent1 2 2 7" xfId="525"/>
    <cellStyle name="40% - Accent1 2 2 8" xfId="526"/>
    <cellStyle name="40% - Accent1 2 2 9" xfId="527"/>
    <cellStyle name="40% - Accent1 2 3" xfId="528"/>
    <cellStyle name="40% - Accent1 2 3 2" xfId="529"/>
    <cellStyle name="40% - Accent1 2 3 2 2" xfId="530"/>
    <cellStyle name="40% - Accent1 2 3 2 2 2" xfId="531"/>
    <cellStyle name="40% - Accent1 2 3 2 3" xfId="532"/>
    <cellStyle name="40% - Accent1 2 3 2 3 2" xfId="533"/>
    <cellStyle name="40% - Accent1 2 3 2 4" xfId="534"/>
    <cellStyle name="40% - Accent1 2 3 3" xfId="535"/>
    <cellStyle name="40% - Accent1 2 3 3 2" xfId="536"/>
    <cellStyle name="40% - Accent1 2 3 3 2 2" xfId="537"/>
    <cellStyle name="40% - Accent1 2 3 3 3" xfId="538"/>
    <cellStyle name="40% - Accent1 2 3 4" xfId="539"/>
    <cellStyle name="40% - Accent1 2 3 4 2" xfId="540"/>
    <cellStyle name="40% - Accent1 2 3 5" xfId="541"/>
    <cellStyle name="40% - Accent1 2 3 6" xfId="542"/>
    <cellStyle name="40% - Accent1 2 3 7" xfId="543"/>
    <cellStyle name="40% - Accent1 2 3 8" xfId="544"/>
    <cellStyle name="40% - Accent1 2 4" xfId="545"/>
    <cellStyle name="40% - Accent1 2 4 2" xfId="546"/>
    <cellStyle name="40% - Accent1 2 4 2 2" xfId="547"/>
    <cellStyle name="40% - Accent1 2 4 2 2 2" xfId="548"/>
    <cellStyle name="40% - Accent1 2 4 2 3" xfId="549"/>
    <cellStyle name="40% - Accent1 2 4 3" xfId="550"/>
    <cellStyle name="40% - Accent1 2 4 3 2" xfId="551"/>
    <cellStyle name="40% - Accent1 2 4 4" xfId="552"/>
    <cellStyle name="40% - Accent1 2 4 5" xfId="553"/>
    <cellStyle name="40% - Accent1 2 4 6" xfId="554"/>
    <cellStyle name="40% - Accent1 2 4 7" xfId="555"/>
    <cellStyle name="40% - Accent1 2 5" xfId="556"/>
    <cellStyle name="40% - Accent1 2 5 2" xfId="557"/>
    <cellStyle name="40% - Accent1 2 5 2 2" xfId="558"/>
    <cellStyle name="40% - Accent1 2 5 3" xfId="559"/>
    <cellStyle name="40% - Accent1 2 6" xfId="560"/>
    <cellStyle name="40% - Accent1 2 6 2" xfId="561"/>
    <cellStyle name="40% - Accent1 2 7" xfId="562"/>
    <cellStyle name="40% - Accent1 2 8" xfId="563"/>
    <cellStyle name="40% - Accent1 2 9" xfId="564"/>
    <cellStyle name="40% - Accent1 3" xfId="565"/>
    <cellStyle name="40% - Accent1 3 2" xfId="566"/>
    <cellStyle name="40% - Accent1 3 2 2" xfId="567"/>
    <cellStyle name="40% - Accent1 3 2 2 2" xfId="568"/>
    <cellStyle name="40% - Accent1 3 2 3" xfId="569"/>
    <cellStyle name="40% - Accent1 3 2 3 2" xfId="570"/>
    <cellStyle name="40% - Accent1 3 2 4" xfId="571"/>
    <cellStyle name="40% - Accent1 3 3" xfId="572"/>
    <cellStyle name="40% - Accent1 3 3 2" xfId="573"/>
    <cellStyle name="40% - Accent1 3 4" xfId="574"/>
    <cellStyle name="40% - Accent1 3 4 2" xfId="575"/>
    <cellStyle name="40% - Accent1 3 5" xfId="576"/>
    <cellStyle name="40% - Accent1 4" xfId="577"/>
    <cellStyle name="40% - Accent2 2" xfId="578"/>
    <cellStyle name="40% - Accent2 2 10" xfId="579"/>
    <cellStyle name="40% - Accent2 2 2" xfId="580"/>
    <cellStyle name="40% - Accent2 2 2 2" xfId="581"/>
    <cellStyle name="40% - Accent2 2 2 2 2" xfId="582"/>
    <cellStyle name="40% - Accent2 2 2 2 2 2" xfId="583"/>
    <cellStyle name="40% - Accent2 2 2 2 2 2 2" xfId="584"/>
    <cellStyle name="40% - Accent2 2 2 2 2 3" xfId="585"/>
    <cellStyle name="40% - Accent2 2 2 2 2 3 2" xfId="586"/>
    <cellStyle name="40% - Accent2 2 2 2 2 4" xfId="587"/>
    <cellStyle name="40% - Accent2 2 2 2 3" xfId="588"/>
    <cellStyle name="40% - Accent2 2 2 2 3 2" xfId="589"/>
    <cellStyle name="40% - Accent2 2 2 2 4" xfId="590"/>
    <cellStyle name="40% - Accent2 2 2 2 4 2" xfId="591"/>
    <cellStyle name="40% - Accent2 2 2 2 5" xfId="592"/>
    <cellStyle name="40% - Accent2 2 2 3" xfId="593"/>
    <cellStyle name="40% - Accent2 2 2 3 2" xfId="594"/>
    <cellStyle name="40% - Accent2 2 2 3 2 2" xfId="595"/>
    <cellStyle name="40% - Accent2 2 2 3 3" xfId="596"/>
    <cellStyle name="40% - Accent2 2 2 3 3 2" xfId="597"/>
    <cellStyle name="40% - Accent2 2 2 3 4" xfId="598"/>
    <cellStyle name="40% - Accent2 2 2 4" xfId="599"/>
    <cellStyle name="40% - Accent2 2 2 4 2" xfId="600"/>
    <cellStyle name="40% - Accent2 2 2 4 2 2" xfId="601"/>
    <cellStyle name="40% - Accent2 2 2 4 3" xfId="602"/>
    <cellStyle name="40% - Accent2 2 2 5" xfId="603"/>
    <cellStyle name="40% - Accent2 2 2 5 2" xfId="604"/>
    <cellStyle name="40% - Accent2 2 2 6" xfId="605"/>
    <cellStyle name="40% - Accent2 2 2 7" xfId="606"/>
    <cellStyle name="40% - Accent2 2 2 8" xfId="607"/>
    <cellStyle name="40% - Accent2 2 2 9" xfId="608"/>
    <cellStyle name="40% - Accent2 2 3" xfId="609"/>
    <cellStyle name="40% - Accent2 2 3 2" xfId="610"/>
    <cellStyle name="40% - Accent2 2 3 2 2" xfId="611"/>
    <cellStyle name="40% - Accent2 2 3 2 2 2" xfId="612"/>
    <cellStyle name="40% - Accent2 2 3 2 3" xfId="613"/>
    <cellStyle name="40% - Accent2 2 3 2 3 2" xfId="614"/>
    <cellStyle name="40% - Accent2 2 3 2 4" xfId="615"/>
    <cellStyle name="40% - Accent2 2 3 3" xfId="616"/>
    <cellStyle name="40% - Accent2 2 3 3 2" xfId="617"/>
    <cellStyle name="40% - Accent2 2 3 3 2 2" xfId="618"/>
    <cellStyle name="40% - Accent2 2 3 3 3" xfId="619"/>
    <cellStyle name="40% - Accent2 2 3 4" xfId="620"/>
    <cellStyle name="40% - Accent2 2 3 4 2" xfId="621"/>
    <cellStyle name="40% - Accent2 2 3 5" xfId="622"/>
    <cellStyle name="40% - Accent2 2 3 6" xfId="623"/>
    <cellStyle name="40% - Accent2 2 3 7" xfId="624"/>
    <cellStyle name="40% - Accent2 2 3 8" xfId="625"/>
    <cellStyle name="40% - Accent2 2 4" xfId="626"/>
    <cellStyle name="40% - Accent2 2 4 2" xfId="627"/>
    <cellStyle name="40% - Accent2 2 4 2 2" xfId="628"/>
    <cellStyle name="40% - Accent2 2 4 2 2 2" xfId="629"/>
    <cellStyle name="40% - Accent2 2 4 2 3" xfId="630"/>
    <cellStyle name="40% - Accent2 2 4 3" xfId="631"/>
    <cellStyle name="40% - Accent2 2 4 3 2" xfId="632"/>
    <cellStyle name="40% - Accent2 2 4 4" xfId="633"/>
    <cellStyle name="40% - Accent2 2 4 5" xfId="634"/>
    <cellStyle name="40% - Accent2 2 4 6" xfId="635"/>
    <cellStyle name="40% - Accent2 2 4 7" xfId="636"/>
    <cellStyle name="40% - Accent2 2 5" xfId="637"/>
    <cellStyle name="40% - Accent2 2 5 2" xfId="638"/>
    <cellStyle name="40% - Accent2 2 5 2 2" xfId="639"/>
    <cellStyle name="40% - Accent2 2 5 3" xfId="640"/>
    <cellStyle name="40% - Accent2 2 6" xfId="641"/>
    <cellStyle name="40% - Accent2 2 6 2" xfId="642"/>
    <cellStyle name="40% - Accent2 2 7" xfId="643"/>
    <cellStyle name="40% - Accent2 2 8" xfId="644"/>
    <cellStyle name="40% - Accent2 2 9" xfId="645"/>
    <cellStyle name="40% - Accent2 3" xfId="646"/>
    <cellStyle name="40% - Accent2 3 2" xfId="647"/>
    <cellStyle name="40% - Accent2 3 2 2" xfId="648"/>
    <cellStyle name="40% - Accent2 3 2 2 2" xfId="649"/>
    <cellStyle name="40% - Accent2 3 2 3" xfId="650"/>
    <cellStyle name="40% - Accent2 3 2 3 2" xfId="651"/>
    <cellStyle name="40% - Accent2 3 2 4" xfId="652"/>
    <cellStyle name="40% - Accent2 3 3" xfId="653"/>
    <cellStyle name="40% - Accent2 3 3 2" xfId="654"/>
    <cellStyle name="40% - Accent2 3 4" xfId="655"/>
    <cellStyle name="40% - Accent2 3 4 2" xfId="656"/>
    <cellStyle name="40% - Accent2 3 5" xfId="657"/>
    <cellStyle name="40% - Accent2 4" xfId="658"/>
    <cellStyle name="40% - Accent3 2" xfId="659"/>
    <cellStyle name="40% - Accent3 2 10" xfId="660"/>
    <cellStyle name="40% - Accent3 2 2" xfId="661"/>
    <cellStyle name="40% - Accent3 2 2 2" xfId="662"/>
    <cellStyle name="40% - Accent3 2 2 2 2" xfId="663"/>
    <cellStyle name="40% - Accent3 2 2 2 2 2" xfId="664"/>
    <cellStyle name="40% - Accent3 2 2 2 2 2 2" xfId="665"/>
    <cellStyle name="40% - Accent3 2 2 2 2 3" xfId="666"/>
    <cellStyle name="40% - Accent3 2 2 2 2 3 2" xfId="667"/>
    <cellStyle name="40% - Accent3 2 2 2 2 4" xfId="668"/>
    <cellStyle name="40% - Accent3 2 2 2 3" xfId="669"/>
    <cellStyle name="40% - Accent3 2 2 2 3 2" xfId="670"/>
    <cellStyle name="40% - Accent3 2 2 2 4" xfId="671"/>
    <cellStyle name="40% - Accent3 2 2 2 4 2" xfId="672"/>
    <cellStyle name="40% - Accent3 2 2 2 5" xfId="673"/>
    <cellStyle name="40% - Accent3 2 2 3" xfId="674"/>
    <cellStyle name="40% - Accent3 2 2 3 2" xfId="675"/>
    <cellStyle name="40% - Accent3 2 2 3 2 2" xfId="676"/>
    <cellStyle name="40% - Accent3 2 2 3 3" xfId="677"/>
    <cellStyle name="40% - Accent3 2 2 3 3 2" xfId="678"/>
    <cellStyle name="40% - Accent3 2 2 3 4" xfId="679"/>
    <cellStyle name="40% - Accent3 2 2 4" xfId="680"/>
    <cellStyle name="40% - Accent3 2 2 4 2" xfId="681"/>
    <cellStyle name="40% - Accent3 2 2 4 2 2" xfId="682"/>
    <cellStyle name="40% - Accent3 2 2 4 3" xfId="683"/>
    <cellStyle name="40% - Accent3 2 2 5" xfId="684"/>
    <cellStyle name="40% - Accent3 2 2 5 2" xfId="685"/>
    <cellStyle name="40% - Accent3 2 2 6" xfId="686"/>
    <cellStyle name="40% - Accent3 2 2 7" xfId="687"/>
    <cellStyle name="40% - Accent3 2 2 8" xfId="688"/>
    <cellStyle name="40% - Accent3 2 2 9" xfId="689"/>
    <cellStyle name="40% - Accent3 2 3" xfId="690"/>
    <cellStyle name="40% - Accent3 2 3 2" xfId="691"/>
    <cellStyle name="40% - Accent3 2 3 2 2" xfId="692"/>
    <cellStyle name="40% - Accent3 2 3 2 2 2" xfId="693"/>
    <cellStyle name="40% - Accent3 2 3 2 3" xfId="694"/>
    <cellStyle name="40% - Accent3 2 3 2 3 2" xfId="695"/>
    <cellStyle name="40% - Accent3 2 3 2 4" xfId="696"/>
    <cellStyle name="40% - Accent3 2 3 3" xfId="697"/>
    <cellStyle name="40% - Accent3 2 3 3 2" xfId="698"/>
    <cellStyle name="40% - Accent3 2 3 3 2 2" xfId="699"/>
    <cellStyle name="40% - Accent3 2 3 3 3" xfId="700"/>
    <cellStyle name="40% - Accent3 2 3 4" xfId="701"/>
    <cellStyle name="40% - Accent3 2 3 4 2" xfId="702"/>
    <cellStyle name="40% - Accent3 2 3 5" xfId="703"/>
    <cellStyle name="40% - Accent3 2 3 6" xfId="704"/>
    <cellStyle name="40% - Accent3 2 3 7" xfId="705"/>
    <cellStyle name="40% - Accent3 2 3 8" xfId="706"/>
    <cellStyle name="40% - Accent3 2 4" xfId="707"/>
    <cellStyle name="40% - Accent3 2 4 2" xfId="708"/>
    <cellStyle name="40% - Accent3 2 4 2 2" xfId="709"/>
    <cellStyle name="40% - Accent3 2 4 2 2 2" xfId="710"/>
    <cellStyle name="40% - Accent3 2 4 2 3" xfId="711"/>
    <cellStyle name="40% - Accent3 2 4 3" xfId="712"/>
    <cellStyle name="40% - Accent3 2 4 3 2" xfId="713"/>
    <cellStyle name="40% - Accent3 2 4 4" xfId="714"/>
    <cellStyle name="40% - Accent3 2 4 5" xfId="715"/>
    <cellStyle name="40% - Accent3 2 4 6" xfId="716"/>
    <cellStyle name="40% - Accent3 2 4 7" xfId="717"/>
    <cellStyle name="40% - Accent3 2 5" xfId="718"/>
    <cellStyle name="40% - Accent3 2 5 2" xfId="719"/>
    <cellStyle name="40% - Accent3 2 5 2 2" xfId="720"/>
    <cellStyle name="40% - Accent3 2 5 3" xfId="721"/>
    <cellStyle name="40% - Accent3 2 6" xfId="722"/>
    <cellStyle name="40% - Accent3 2 6 2" xfId="723"/>
    <cellStyle name="40% - Accent3 2 7" xfId="724"/>
    <cellStyle name="40% - Accent3 2 8" xfId="725"/>
    <cellStyle name="40% - Accent3 2 9" xfId="726"/>
    <cellStyle name="40% - Accent3 3" xfId="727"/>
    <cellStyle name="40% - Accent3 3 2" xfId="728"/>
    <cellStyle name="40% - Accent3 3 2 2" xfId="729"/>
    <cellStyle name="40% - Accent3 3 2 2 2" xfId="730"/>
    <cellStyle name="40% - Accent3 3 2 3" xfId="731"/>
    <cellStyle name="40% - Accent3 3 2 3 2" xfId="732"/>
    <cellStyle name="40% - Accent3 3 2 4" xfId="733"/>
    <cellStyle name="40% - Accent3 3 3" xfId="734"/>
    <cellStyle name="40% - Accent3 3 3 2" xfId="735"/>
    <cellStyle name="40% - Accent3 3 4" xfId="736"/>
    <cellStyle name="40% - Accent3 3 4 2" xfId="737"/>
    <cellStyle name="40% - Accent3 3 5" xfId="738"/>
    <cellStyle name="40% - Accent3 4" xfId="739"/>
    <cellStyle name="40% - Accent4 2" xfId="740"/>
    <cellStyle name="40% - Accent4 2 10" xfId="741"/>
    <cellStyle name="40% - Accent4 2 2" xfId="742"/>
    <cellStyle name="40% - Accent4 2 2 2" xfId="743"/>
    <cellStyle name="40% - Accent4 2 2 2 2" xfId="744"/>
    <cellStyle name="40% - Accent4 2 2 2 2 2" xfId="745"/>
    <cellStyle name="40% - Accent4 2 2 2 2 2 2" xfId="746"/>
    <cellStyle name="40% - Accent4 2 2 2 2 3" xfId="747"/>
    <cellStyle name="40% - Accent4 2 2 2 2 3 2" xfId="748"/>
    <cellStyle name="40% - Accent4 2 2 2 2 4" xfId="749"/>
    <cellStyle name="40% - Accent4 2 2 2 3" xfId="750"/>
    <cellStyle name="40% - Accent4 2 2 2 3 2" xfId="751"/>
    <cellStyle name="40% - Accent4 2 2 2 4" xfId="752"/>
    <cellStyle name="40% - Accent4 2 2 2 4 2" xfId="753"/>
    <cellStyle name="40% - Accent4 2 2 2 5" xfId="754"/>
    <cellStyle name="40% - Accent4 2 2 3" xfId="755"/>
    <cellStyle name="40% - Accent4 2 2 3 2" xfId="756"/>
    <cellStyle name="40% - Accent4 2 2 3 2 2" xfId="757"/>
    <cellStyle name="40% - Accent4 2 2 3 3" xfId="758"/>
    <cellStyle name="40% - Accent4 2 2 3 3 2" xfId="759"/>
    <cellStyle name="40% - Accent4 2 2 3 4" xfId="760"/>
    <cellStyle name="40% - Accent4 2 2 4" xfId="761"/>
    <cellStyle name="40% - Accent4 2 2 4 2" xfId="762"/>
    <cellStyle name="40% - Accent4 2 2 4 2 2" xfId="763"/>
    <cellStyle name="40% - Accent4 2 2 4 3" xfId="764"/>
    <cellStyle name="40% - Accent4 2 2 5" xfId="765"/>
    <cellStyle name="40% - Accent4 2 2 5 2" xfId="766"/>
    <cellStyle name="40% - Accent4 2 2 6" xfId="767"/>
    <cellStyle name="40% - Accent4 2 2 7" xfId="768"/>
    <cellStyle name="40% - Accent4 2 2 8" xfId="769"/>
    <cellStyle name="40% - Accent4 2 2 9" xfId="770"/>
    <cellStyle name="40% - Accent4 2 3" xfId="771"/>
    <cellStyle name="40% - Accent4 2 3 2" xfId="772"/>
    <cellStyle name="40% - Accent4 2 3 2 2" xfId="773"/>
    <cellStyle name="40% - Accent4 2 3 2 2 2" xfId="774"/>
    <cellStyle name="40% - Accent4 2 3 2 3" xfId="775"/>
    <cellStyle name="40% - Accent4 2 3 2 3 2" xfId="776"/>
    <cellStyle name="40% - Accent4 2 3 2 4" xfId="777"/>
    <cellStyle name="40% - Accent4 2 3 3" xfId="778"/>
    <cellStyle name="40% - Accent4 2 3 3 2" xfId="779"/>
    <cellStyle name="40% - Accent4 2 3 3 2 2" xfId="780"/>
    <cellStyle name="40% - Accent4 2 3 3 3" xfId="781"/>
    <cellStyle name="40% - Accent4 2 3 4" xfId="782"/>
    <cellStyle name="40% - Accent4 2 3 4 2" xfId="783"/>
    <cellStyle name="40% - Accent4 2 3 5" xfId="784"/>
    <cellStyle name="40% - Accent4 2 3 6" xfId="785"/>
    <cellStyle name="40% - Accent4 2 3 7" xfId="786"/>
    <cellStyle name="40% - Accent4 2 3 8" xfId="787"/>
    <cellStyle name="40% - Accent4 2 4" xfId="788"/>
    <cellStyle name="40% - Accent4 2 4 2" xfId="789"/>
    <cellStyle name="40% - Accent4 2 4 2 2" xfId="790"/>
    <cellStyle name="40% - Accent4 2 4 2 2 2" xfId="791"/>
    <cellStyle name="40% - Accent4 2 4 2 3" xfId="792"/>
    <cellStyle name="40% - Accent4 2 4 3" xfId="793"/>
    <cellStyle name="40% - Accent4 2 4 3 2" xfId="794"/>
    <cellStyle name="40% - Accent4 2 4 4" xfId="795"/>
    <cellStyle name="40% - Accent4 2 4 5" xfId="796"/>
    <cellStyle name="40% - Accent4 2 4 6" xfId="797"/>
    <cellStyle name="40% - Accent4 2 4 7" xfId="798"/>
    <cellStyle name="40% - Accent4 2 5" xfId="799"/>
    <cellStyle name="40% - Accent4 2 5 2" xfId="800"/>
    <cellStyle name="40% - Accent4 2 5 2 2" xfId="801"/>
    <cellStyle name="40% - Accent4 2 5 3" xfId="802"/>
    <cellStyle name="40% - Accent4 2 6" xfId="803"/>
    <cellStyle name="40% - Accent4 2 6 2" xfId="804"/>
    <cellStyle name="40% - Accent4 2 7" xfId="805"/>
    <cellStyle name="40% - Accent4 2 8" xfId="806"/>
    <cellStyle name="40% - Accent4 2 9" xfId="807"/>
    <cellStyle name="40% - Accent4 3" xfId="808"/>
    <cellStyle name="40% - Accent4 3 2" xfId="809"/>
    <cellStyle name="40% - Accent4 3 2 2" xfId="810"/>
    <cellStyle name="40% - Accent4 3 2 2 2" xfId="811"/>
    <cellStyle name="40% - Accent4 3 2 3" xfId="812"/>
    <cellStyle name="40% - Accent4 3 2 3 2" xfId="813"/>
    <cellStyle name="40% - Accent4 3 2 4" xfId="814"/>
    <cellStyle name="40% - Accent4 3 3" xfId="815"/>
    <cellStyle name="40% - Accent4 3 3 2" xfId="816"/>
    <cellStyle name="40% - Accent4 3 4" xfId="817"/>
    <cellStyle name="40% - Accent4 3 4 2" xfId="818"/>
    <cellStyle name="40% - Accent4 3 5" xfId="819"/>
    <cellStyle name="40% - Accent4 4" xfId="820"/>
    <cellStyle name="40% - Accent5 2" xfId="821"/>
    <cellStyle name="40% - Accent5 2 10" xfId="822"/>
    <cellStyle name="40% - Accent5 2 2" xfId="823"/>
    <cellStyle name="40% - Accent5 2 2 2" xfId="824"/>
    <cellStyle name="40% - Accent5 2 2 2 2" xfId="825"/>
    <cellStyle name="40% - Accent5 2 2 2 2 2" xfId="826"/>
    <cellStyle name="40% - Accent5 2 2 2 2 2 2" xfId="827"/>
    <cellStyle name="40% - Accent5 2 2 2 2 3" xfId="828"/>
    <cellStyle name="40% - Accent5 2 2 2 2 3 2" xfId="829"/>
    <cellStyle name="40% - Accent5 2 2 2 2 4" xfId="830"/>
    <cellStyle name="40% - Accent5 2 2 2 3" xfId="831"/>
    <cellStyle name="40% - Accent5 2 2 2 3 2" xfId="832"/>
    <cellStyle name="40% - Accent5 2 2 2 4" xfId="833"/>
    <cellStyle name="40% - Accent5 2 2 2 4 2" xfId="834"/>
    <cellStyle name="40% - Accent5 2 2 2 5" xfId="835"/>
    <cellStyle name="40% - Accent5 2 2 3" xfId="836"/>
    <cellStyle name="40% - Accent5 2 2 3 2" xfId="837"/>
    <cellStyle name="40% - Accent5 2 2 3 2 2" xfId="838"/>
    <cellStyle name="40% - Accent5 2 2 3 3" xfId="839"/>
    <cellStyle name="40% - Accent5 2 2 3 3 2" xfId="840"/>
    <cellStyle name="40% - Accent5 2 2 3 4" xfId="841"/>
    <cellStyle name="40% - Accent5 2 2 4" xfId="842"/>
    <cellStyle name="40% - Accent5 2 2 4 2" xfId="843"/>
    <cellStyle name="40% - Accent5 2 2 4 2 2" xfId="844"/>
    <cellStyle name="40% - Accent5 2 2 4 3" xfId="845"/>
    <cellStyle name="40% - Accent5 2 2 5" xfId="846"/>
    <cellStyle name="40% - Accent5 2 2 5 2" xfId="847"/>
    <cellStyle name="40% - Accent5 2 2 6" xfId="848"/>
    <cellStyle name="40% - Accent5 2 2 7" xfId="849"/>
    <cellStyle name="40% - Accent5 2 2 8" xfId="850"/>
    <cellStyle name="40% - Accent5 2 2 9" xfId="851"/>
    <cellStyle name="40% - Accent5 2 3" xfId="852"/>
    <cellStyle name="40% - Accent5 2 3 2" xfId="853"/>
    <cellStyle name="40% - Accent5 2 3 2 2" xfId="854"/>
    <cellStyle name="40% - Accent5 2 3 2 2 2" xfId="855"/>
    <cellStyle name="40% - Accent5 2 3 2 3" xfId="856"/>
    <cellStyle name="40% - Accent5 2 3 2 3 2" xfId="857"/>
    <cellStyle name="40% - Accent5 2 3 2 4" xfId="858"/>
    <cellStyle name="40% - Accent5 2 3 3" xfId="859"/>
    <cellStyle name="40% - Accent5 2 3 3 2" xfId="860"/>
    <cellStyle name="40% - Accent5 2 3 3 2 2" xfId="861"/>
    <cellStyle name="40% - Accent5 2 3 3 3" xfId="862"/>
    <cellStyle name="40% - Accent5 2 3 4" xfId="863"/>
    <cellStyle name="40% - Accent5 2 3 4 2" xfId="864"/>
    <cellStyle name="40% - Accent5 2 3 5" xfId="865"/>
    <cellStyle name="40% - Accent5 2 3 6" xfId="866"/>
    <cellStyle name="40% - Accent5 2 3 7" xfId="867"/>
    <cellStyle name="40% - Accent5 2 3 8" xfId="868"/>
    <cellStyle name="40% - Accent5 2 4" xfId="869"/>
    <cellStyle name="40% - Accent5 2 4 2" xfId="870"/>
    <cellStyle name="40% - Accent5 2 4 2 2" xfId="871"/>
    <cellStyle name="40% - Accent5 2 4 2 2 2" xfId="872"/>
    <cellStyle name="40% - Accent5 2 4 2 3" xfId="873"/>
    <cellStyle name="40% - Accent5 2 4 3" xfId="874"/>
    <cellStyle name="40% - Accent5 2 4 3 2" xfId="875"/>
    <cellStyle name="40% - Accent5 2 4 4" xfId="876"/>
    <cellStyle name="40% - Accent5 2 4 5" xfId="877"/>
    <cellStyle name="40% - Accent5 2 4 6" xfId="878"/>
    <cellStyle name="40% - Accent5 2 4 7" xfId="879"/>
    <cellStyle name="40% - Accent5 2 5" xfId="880"/>
    <cellStyle name="40% - Accent5 2 5 2" xfId="881"/>
    <cellStyle name="40% - Accent5 2 5 2 2" xfId="882"/>
    <cellStyle name="40% - Accent5 2 5 3" xfId="883"/>
    <cellStyle name="40% - Accent5 2 6" xfId="884"/>
    <cellStyle name="40% - Accent5 2 6 2" xfId="885"/>
    <cellStyle name="40% - Accent5 2 7" xfId="886"/>
    <cellStyle name="40% - Accent5 2 8" xfId="887"/>
    <cellStyle name="40% - Accent5 2 9" xfId="888"/>
    <cellStyle name="40% - Accent5 3" xfId="889"/>
    <cellStyle name="40% - Accent5 3 2" xfId="890"/>
    <cellStyle name="40% - Accent5 3 2 2" xfId="891"/>
    <cellStyle name="40% - Accent5 3 2 2 2" xfId="892"/>
    <cellStyle name="40% - Accent5 3 2 3" xfId="893"/>
    <cellStyle name="40% - Accent5 3 2 3 2" xfId="894"/>
    <cellStyle name="40% - Accent5 3 2 4" xfId="895"/>
    <cellStyle name="40% - Accent5 3 3" xfId="896"/>
    <cellStyle name="40% - Accent5 3 3 2" xfId="897"/>
    <cellStyle name="40% - Accent5 3 4" xfId="898"/>
    <cellStyle name="40% - Accent5 3 4 2" xfId="899"/>
    <cellStyle name="40% - Accent5 3 5" xfId="900"/>
    <cellStyle name="40% - Accent5 4" xfId="901"/>
    <cellStyle name="40% - Accent6 2" xfId="902"/>
    <cellStyle name="40% - Accent6 2 10" xfId="903"/>
    <cellStyle name="40% - Accent6 2 2" xfId="904"/>
    <cellStyle name="40% - Accent6 2 2 2" xfId="905"/>
    <cellStyle name="40% - Accent6 2 2 2 2" xfId="906"/>
    <cellStyle name="40% - Accent6 2 2 2 2 2" xfId="907"/>
    <cellStyle name="40% - Accent6 2 2 2 2 2 2" xfId="908"/>
    <cellStyle name="40% - Accent6 2 2 2 2 3" xfId="909"/>
    <cellStyle name="40% - Accent6 2 2 2 2 3 2" xfId="910"/>
    <cellStyle name="40% - Accent6 2 2 2 2 4" xfId="911"/>
    <cellStyle name="40% - Accent6 2 2 2 3" xfId="912"/>
    <cellStyle name="40% - Accent6 2 2 2 3 2" xfId="913"/>
    <cellStyle name="40% - Accent6 2 2 2 4" xfId="914"/>
    <cellStyle name="40% - Accent6 2 2 2 4 2" xfId="915"/>
    <cellStyle name="40% - Accent6 2 2 2 5" xfId="916"/>
    <cellStyle name="40% - Accent6 2 2 3" xfId="917"/>
    <cellStyle name="40% - Accent6 2 2 3 2" xfId="918"/>
    <cellStyle name="40% - Accent6 2 2 3 2 2" xfId="919"/>
    <cellStyle name="40% - Accent6 2 2 3 3" xfId="920"/>
    <cellStyle name="40% - Accent6 2 2 3 3 2" xfId="921"/>
    <cellStyle name="40% - Accent6 2 2 3 4" xfId="922"/>
    <cellStyle name="40% - Accent6 2 2 4" xfId="923"/>
    <cellStyle name="40% - Accent6 2 2 4 2" xfId="924"/>
    <cellStyle name="40% - Accent6 2 2 4 2 2" xfId="925"/>
    <cellStyle name="40% - Accent6 2 2 4 3" xfId="926"/>
    <cellStyle name="40% - Accent6 2 2 5" xfId="927"/>
    <cellStyle name="40% - Accent6 2 2 5 2" xfId="928"/>
    <cellStyle name="40% - Accent6 2 2 6" xfId="929"/>
    <cellStyle name="40% - Accent6 2 2 7" xfId="930"/>
    <cellStyle name="40% - Accent6 2 2 8" xfId="931"/>
    <cellStyle name="40% - Accent6 2 2 9" xfId="932"/>
    <cellStyle name="40% - Accent6 2 3" xfId="933"/>
    <cellStyle name="40% - Accent6 2 3 2" xfId="934"/>
    <cellStyle name="40% - Accent6 2 3 2 2" xfId="935"/>
    <cellStyle name="40% - Accent6 2 3 2 2 2" xfId="936"/>
    <cellStyle name="40% - Accent6 2 3 2 3" xfId="937"/>
    <cellStyle name="40% - Accent6 2 3 2 3 2" xfId="938"/>
    <cellStyle name="40% - Accent6 2 3 2 4" xfId="939"/>
    <cellStyle name="40% - Accent6 2 3 3" xfId="940"/>
    <cellStyle name="40% - Accent6 2 3 3 2" xfId="941"/>
    <cellStyle name="40% - Accent6 2 3 3 2 2" xfId="942"/>
    <cellStyle name="40% - Accent6 2 3 3 3" xfId="943"/>
    <cellStyle name="40% - Accent6 2 3 4" xfId="944"/>
    <cellStyle name="40% - Accent6 2 3 4 2" xfId="945"/>
    <cellStyle name="40% - Accent6 2 3 5" xfId="946"/>
    <cellStyle name="40% - Accent6 2 3 6" xfId="947"/>
    <cellStyle name="40% - Accent6 2 3 7" xfId="948"/>
    <cellStyle name="40% - Accent6 2 3 8" xfId="949"/>
    <cellStyle name="40% - Accent6 2 4" xfId="950"/>
    <cellStyle name="40% - Accent6 2 4 2" xfId="951"/>
    <cellStyle name="40% - Accent6 2 4 2 2" xfId="952"/>
    <cellStyle name="40% - Accent6 2 4 2 2 2" xfId="953"/>
    <cellStyle name="40% - Accent6 2 4 2 3" xfId="954"/>
    <cellStyle name="40% - Accent6 2 4 3" xfId="955"/>
    <cellStyle name="40% - Accent6 2 4 3 2" xfId="956"/>
    <cellStyle name="40% - Accent6 2 4 4" xfId="957"/>
    <cellStyle name="40% - Accent6 2 4 5" xfId="958"/>
    <cellStyle name="40% - Accent6 2 4 6" xfId="959"/>
    <cellStyle name="40% - Accent6 2 4 7" xfId="960"/>
    <cellStyle name="40% - Accent6 2 5" xfId="961"/>
    <cellStyle name="40% - Accent6 2 5 2" xfId="962"/>
    <cellStyle name="40% - Accent6 2 5 2 2" xfId="963"/>
    <cellStyle name="40% - Accent6 2 5 3" xfId="964"/>
    <cellStyle name="40% - Accent6 2 6" xfId="965"/>
    <cellStyle name="40% - Accent6 2 6 2" xfId="966"/>
    <cellStyle name="40% - Accent6 2 7" xfId="967"/>
    <cellStyle name="40% - Accent6 2 8" xfId="968"/>
    <cellStyle name="40% - Accent6 2 9" xfId="969"/>
    <cellStyle name="40% - Accent6 3" xfId="970"/>
    <cellStyle name="40% - Accent6 3 2" xfId="971"/>
    <cellStyle name="40% - Accent6 3 2 2" xfId="972"/>
    <cellStyle name="40% - Accent6 3 2 2 2" xfId="973"/>
    <cellStyle name="40% - Accent6 3 2 3" xfId="974"/>
    <cellStyle name="40% - Accent6 3 2 3 2" xfId="975"/>
    <cellStyle name="40% - Accent6 3 2 4" xfId="976"/>
    <cellStyle name="40% - Accent6 3 3" xfId="977"/>
    <cellStyle name="40% - Accent6 3 3 2" xfId="978"/>
    <cellStyle name="40% - Accent6 3 4" xfId="979"/>
    <cellStyle name="40% - Accent6 3 4 2" xfId="980"/>
    <cellStyle name="40% - Accent6 3 5" xfId="981"/>
    <cellStyle name="40% - Accent6 4" xfId="982"/>
    <cellStyle name="Comma 10" xfId="983"/>
    <cellStyle name="Comma 10 2" xfId="984"/>
    <cellStyle name="Comma 10 2 2" xfId="985"/>
    <cellStyle name="Comma 10 2 2 2" xfId="986"/>
    <cellStyle name="Comma 10 3" xfId="987"/>
    <cellStyle name="Comma 10 4" xfId="988"/>
    <cellStyle name="Comma 11" xfId="989"/>
    <cellStyle name="Comma 11 2" xfId="990"/>
    <cellStyle name="Comma 11 2 2" xfId="991"/>
    <cellStyle name="Comma 11 2 2 2" xfId="992"/>
    <cellStyle name="Comma 11 2 3" xfId="993"/>
    <cellStyle name="Comma 11 3" xfId="994"/>
    <cellStyle name="Comma 11 3 2" xfId="995"/>
    <cellStyle name="Comma 11 4" xfId="996"/>
    <cellStyle name="Comma 11 4 2" xfId="997"/>
    <cellStyle name="Comma 11 5" xfId="998"/>
    <cellStyle name="Comma 11 6" xfId="999"/>
    <cellStyle name="Comma 11 7" xfId="1000"/>
    <cellStyle name="Comma 11 8" xfId="1001"/>
    <cellStyle name="Comma 12" xfId="1002"/>
    <cellStyle name="Comma 12 2" xfId="1003"/>
    <cellStyle name="Comma 12 2 2" xfId="1004"/>
    <cellStyle name="Comma 12 3" xfId="1005"/>
    <cellStyle name="Comma 12 3 2" xfId="1006"/>
    <cellStyle name="Comma 12 4" xfId="1007"/>
    <cellStyle name="Comma 12 5" xfId="1008"/>
    <cellStyle name="Comma 12 6" xfId="1009"/>
    <cellStyle name="Comma 12 7" xfId="1010"/>
    <cellStyle name="Comma 13" xfId="1011"/>
    <cellStyle name="Comma 13 2" xfId="1012"/>
    <cellStyle name="Comma 13 3" xfId="1013"/>
    <cellStyle name="Comma 13 4" xfId="1014"/>
    <cellStyle name="Comma 14" xfId="1015"/>
    <cellStyle name="Comma 14 2" xfId="1016"/>
    <cellStyle name="Comma 14 3" xfId="1017"/>
    <cellStyle name="Comma 14 4" xfId="1018"/>
    <cellStyle name="Comma 15" xfId="1019"/>
    <cellStyle name="Comma 16" xfId="1020"/>
    <cellStyle name="Comma 17" xfId="1021"/>
    <cellStyle name="Comma 2" xfId="3"/>
    <cellStyle name="Comma 2 2" xfId="1022"/>
    <cellStyle name="Comma 2 3" xfId="1023"/>
    <cellStyle name="Comma 2 3 2" xfId="1024"/>
    <cellStyle name="Comma 2 3 2 2" xfId="1025"/>
    <cellStyle name="Comma 2 4" xfId="1026"/>
    <cellStyle name="Comma 2 5" xfId="1027"/>
    <cellStyle name="Comma 2 6" xfId="1028"/>
    <cellStyle name="Comma 3" xfId="1029"/>
    <cellStyle name="Comma 4" xfId="1030"/>
    <cellStyle name="Comma 5" xfId="1031"/>
    <cellStyle name="Comma 5 2" xfId="1032"/>
    <cellStyle name="Comma 5 2 2" xfId="1033"/>
    <cellStyle name="Comma 5 3" xfId="1034"/>
    <cellStyle name="Comma 6" xfId="1035"/>
    <cellStyle name="Comma 6 2" xfId="1036"/>
    <cellStyle name="Comma 7" xfId="1037"/>
    <cellStyle name="Comma 7 2" xfId="1038"/>
    <cellStyle name="Comma 8" xfId="1039"/>
    <cellStyle name="Comma 8 10" xfId="1040"/>
    <cellStyle name="Comma 8 2" xfId="1041"/>
    <cellStyle name="Comma 8 2 2" xfId="1042"/>
    <cellStyle name="Comma 8 2 2 2" xfId="1043"/>
    <cellStyle name="Comma 8 2 2 2 2" xfId="1044"/>
    <cellStyle name="Comma 8 2 2 2 2 2" xfId="1045"/>
    <cellStyle name="Comma 8 2 2 2 3" xfId="1046"/>
    <cellStyle name="Comma 8 2 2 2 3 2" xfId="1047"/>
    <cellStyle name="Comma 8 2 2 2 4" xfId="1048"/>
    <cellStyle name="Comma 8 2 2 3" xfId="1049"/>
    <cellStyle name="Comma 8 2 2 3 2" xfId="1050"/>
    <cellStyle name="Comma 8 2 2 3 2 2" xfId="1051"/>
    <cellStyle name="Comma 8 2 2 3 3" xfId="1052"/>
    <cellStyle name="Comma 8 2 2 4" xfId="1053"/>
    <cellStyle name="Comma 8 2 2 4 2" xfId="1054"/>
    <cellStyle name="Comma 8 2 2 5" xfId="1055"/>
    <cellStyle name="Comma 8 2 2 6" xfId="1056"/>
    <cellStyle name="Comma 8 2 2 7" xfId="1057"/>
    <cellStyle name="Comma 8 2 2 8" xfId="1058"/>
    <cellStyle name="Comma 8 2 3" xfId="1059"/>
    <cellStyle name="Comma 8 2 3 2" xfId="1060"/>
    <cellStyle name="Comma 8 2 3 2 2" xfId="1061"/>
    <cellStyle name="Comma 8 2 3 2 2 2" xfId="1062"/>
    <cellStyle name="Comma 8 2 3 2 3" xfId="1063"/>
    <cellStyle name="Comma 8 2 3 3" xfId="1064"/>
    <cellStyle name="Comma 8 2 3 3 2" xfId="1065"/>
    <cellStyle name="Comma 8 2 3 4" xfId="1066"/>
    <cellStyle name="Comma 8 2 3 5" xfId="1067"/>
    <cellStyle name="Comma 8 2 3 6" xfId="1068"/>
    <cellStyle name="Comma 8 2 3 7" xfId="1069"/>
    <cellStyle name="Comma 8 2 4" xfId="1070"/>
    <cellStyle name="Comma 8 2 4 2" xfId="1071"/>
    <cellStyle name="Comma 8 2 4 2 2" xfId="1072"/>
    <cellStyle name="Comma 8 2 4 3" xfId="1073"/>
    <cellStyle name="Comma 8 2 5" xfId="1074"/>
    <cellStyle name="Comma 8 2 5 2" xfId="1075"/>
    <cellStyle name="Comma 8 2 6" xfId="1076"/>
    <cellStyle name="Comma 8 2 7" xfId="1077"/>
    <cellStyle name="Comma 8 2 8" xfId="1078"/>
    <cellStyle name="Comma 8 2 9" xfId="1079"/>
    <cellStyle name="Comma 8 3" xfId="1080"/>
    <cellStyle name="Comma 8 3 2" xfId="1081"/>
    <cellStyle name="Comma 8 3 2 2" xfId="1082"/>
    <cellStyle name="Comma 8 3 2 2 2" xfId="1083"/>
    <cellStyle name="Comma 8 3 2 2 2 2" xfId="1084"/>
    <cellStyle name="Comma 8 3 2 2 3" xfId="1085"/>
    <cellStyle name="Comma 8 3 2 3" xfId="1086"/>
    <cellStyle name="Comma 8 3 2 3 2" xfId="1087"/>
    <cellStyle name="Comma 8 3 2 4" xfId="1088"/>
    <cellStyle name="Comma 8 3 2 5" xfId="1089"/>
    <cellStyle name="Comma 8 3 2 6" xfId="1090"/>
    <cellStyle name="Comma 8 3 2 7" xfId="1091"/>
    <cellStyle name="Comma 8 3 3" xfId="1092"/>
    <cellStyle name="Comma 8 3 3 2" xfId="1093"/>
    <cellStyle name="Comma 8 3 3 2 2" xfId="1094"/>
    <cellStyle name="Comma 8 3 3 3" xfId="1095"/>
    <cellStyle name="Comma 8 3 4" xfId="1096"/>
    <cellStyle name="Comma 8 3 4 2" xfId="1097"/>
    <cellStyle name="Comma 8 3 5" xfId="1098"/>
    <cellStyle name="Comma 8 3 6" xfId="1099"/>
    <cellStyle name="Comma 8 3 7" xfId="1100"/>
    <cellStyle name="Comma 8 3 8" xfId="1101"/>
    <cellStyle name="Comma 8 4" xfId="1102"/>
    <cellStyle name="Comma 8 4 2" xfId="1103"/>
    <cellStyle name="Comma 8 4 2 2" xfId="1104"/>
    <cellStyle name="Comma 8 4 2 2 2" xfId="1105"/>
    <cellStyle name="Comma 8 4 2 2 2 2" xfId="1106"/>
    <cellStyle name="Comma 8 4 2 2 3" xfId="1107"/>
    <cellStyle name="Comma 8 4 2 3" xfId="1108"/>
    <cellStyle name="Comma 8 4 2 3 2" xfId="1109"/>
    <cellStyle name="Comma 8 4 2 4" xfId="1110"/>
    <cellStyle name="Comma 8 4 2 5" xfId="1111"/>
    <cellStyle name="Comma 8 4 2 6" xfId="1112"/>
    <cellStyle name="Comma 8 4 2 7" xfId="1113"/>
    <cellStyle name="Comma 8 4 3" xfId="1114"/>
    <cellStyle name="Comma 8 4 3 2" xfId="1115"/>
    <cellStyle name="Comma 8 4 3 2 2" xfId="1116"/>
    <cellStyle name="Comma 8 4 3 3" xfId="1117"/>
    <cellStyle name="Comma 8 4 4" xfId="1118"/>
    <cellStyle name="Comma 8 4 4 2" xfId="1119"/>
    <cellStyle name="Comma 8 4 5" xfId="1120"/>
    <cellStyle name="Comma 8 4 6" xfId="1121"/>
    <cellStyle name="Comma 8 4 7" xfId="1122"/>
    <cellStyle name="Comma 8 4 8" xfId="1123"/>
    <cellStyle name="Comma 8 5" xfId="1124"/>
    <cellStyle name="Comma 8 5 2" xfId="1125"/>
    <cellStyle name="Comma 8 5 2 2" xfId="1126"/>
    <cellStyle name="Comma 8 5 2 2 2" xfId="1127"/>
    <cellStyle name="Comma 8 5 2 3" xfId="1128"/>
    <cellStyle name="Comma 8 5 2 3 2" xfId="1129"/>
    <cellStyle name="Comma 8 5 2 4" xfId="1130"/>
    <cellStyle name="Comma 8 5 3" xfId="1131"/>
    <cellStyle name="Comma 8 5 3 2" xfId="1132"/>
    <cellStyle name="Comma 8 5 3 3" xfId="1133"/>
    <cellStyle name="Comma 8 5 4" xfId="1134"/>
    <cellStyle name="Comma 8 5 4 2" xfId="1135"/>
    <cellStyle name="Comma 8 5 5" xfId="1136"/>
    <cellStyle name="Comma 8 6" xfId="1137"/>
    <cellStyle name="Comma 8 6 2" xfId="1138"/>
    <cellStyle name="Comma 8 6 2 2" xfId="1139"/>
    <cellStyle name="Comma 8 6 2 2 2" xfId="1140"/>
    <cellStyle name="Comma 8 6 2 3" xfId="1141"/>
    <cellStyle name="Comma 8 6 2 3 2" xfId="1142"/>
    <cellStyle name="Comma 8 6 2 4" xfId="1143"/>
    <cellStyle name="Comma 8 6 3" xfId="1144"/>
    <cellStyle name="Comma 8 6 3 2" xfId="1145"/>
    <cellStyle name="Comma 8 6 3 2 2" xfId="1146"/>
    <cellStyle name="Comma 8 6 3 3" xfId="1147"/>
    <cellStyle name="Comma 8 6 4" xfId="1148"/>
    <cellStyle name="Comma 8 6 4 2" xfId="1149"/>
    <cellStyle name="Comma 8 6 5" xfId="1150"/>
    <cellStyle name="Comma 8 6 6" xfId="1151"/>
    <cellStyle name="Comma 8 6 7" xfId="1152"/>
    <cellStyle name="Comma 8 6 8" xfId="1153"/>
    <cellStyle name="Comma 8 7" xfId="1154"/>
    <cellStyle name="Comma 8 7 2" xfId="1155"/>
    <cellStyle name="Comma 8 8" xfId="1156"/>
    <cellStyle name="Comma 8 9" xfId="1157"/>
    <cellStyle name="Comma 9" xfId="1158"/>
    <cellStyle name="Comma 9 10" xfId="1159"/>
    <cellStyle name="Comma 9 2" xfId="1160"/>
    <cellStyle name="Comma 9 2 2" xfId="1161"/>
    <cellStyle name="Comma 9 2 2 2" xfId="1162"/>
    <cellStyle name="Comma 9 2 2 2 2" xfId="1163"/>
    <cellStyle name="Comma 9 2 2 2 2 2" xfId="1164"/>
    <cellStyle name="Comma 9 2 2 2 3" xfId="1165"/>
    <cellStyle name="Comma 9 2 2 2 3 2" xfId="1166"/>
    <cellStyle name="Comma 9 2 2 2 4" xfId="1167"/>
    <cellStyle name="Comma 9 2 2 3" xfId="1168"/>
    <cellStyle name="Comma 9 2 2 3 2" xfId="1169"/>
    <cellStyle name="Comma 9 2 2 3 2 2" xfId="1170"/>
    <cellStyle name="Comma 9 2 2 3 3" xfId="1171"/>
    <cellStyle name="Comma 9 2 2 4" xfId="1172"/>
    <cellStyle name="Comma 9 2 2 4 2" xfId="1173"/>
    <cellStyle name="Comma 9 2 2 5" xfId="1174"/>
    <cellStyle name="Comma 9 2 2 6" xfId="1175"/>
    <cellStyle name="Comma 9 2 2 7" xfId="1176"/>
    <cellStyle name="Comma 9 2 2 8" xfId="1177"/>
    <cellStyle name="Comma 9 2 3" xfId="1178"/>
    <cellStyle name="Comma 9 2 3 2" xfId="1179"/>
    <cellStyle name="Comma 9 2 3 2 2" xfId="1180"/>
    <cellStyle name="Comma 9 2 3 2 2 2" xfId="1181"/>
    <cellStyle name="Comma 9 2 3 2 3" xfId="1182"/>
    <cellStyle name="Comma 9 2 3 3" xfId="1183"/>
    <cellStyle name="Comma 9 2 3 3 2" xfId="1184"/>
    <cellStyle name="Comma 9 2 3 4" xfId="1185"/>
    <cellStyle name="Comma 9 2 3 5" xfId="1186"/>
    <cellStyle name="Comma 9 2 3 6" xfId="1187"/>
    <cellStyle name="Comma 9 2 3 7" xfId="1188"/>
    <cellStyle name="Comma 9 2 4" xfId="1189"/>
    <cellStyle name="Comma 9 2 4 2" xfId="1190"/>
    <cellStyle name="Comma 9 2 4 2 2" xfId="1191"/>
    <cellStyle name="Comma 9 2 4 3" xfId="1192"/>
    <cellStyle name="Comma 9 2 5" xfId="1193"/>
    <cellStyle name="Comma 9 2 5 2" xfId="1194"/>
    <cellStyle name="Comma 9 2 6" xfId="1195"/>
    <cellStyle name="Comma 9 2 7" xfId="1196"/>
    <cellStyle name="Comma 9 2 8" xfId="1197"/>
    <cellStyle name="Comma 9 2 9" xfId="1198"/>
    <cellStyle name="Comma 9 3" xfId="1199"/>
    <cellStyle name="Comma 9 3 2" xfId="1200"/>
    <cellStyle name="Comma 9 3 2 2" xfId="1201"/>
    <cellStyle name="Comma 9 3 2 2 2" xfId="1202"/>
    <cellStyle name="Comma 9 3 2 3" xfId="1203"/>
    <cellStyle name="Comma 9 3 2 3 2" xfId="1204"/>
    <cellStyle name="Comma 9 3 2 4" xfId="1205"/>
    <cellStyle name="Comma 9 3 3" xfId="1206"/>
    <cellStyle name="Comma 9 3 3 2" xfId="1207"/>
    <cellStyle name="Comma 9 3 3 2 2" xfId="1208"/>
    <cellStyle name="Comma 9 3 3 3" xfId="1209"/>
    <cellStyle name="Comma 9 3 4" xfId="1210"/>
    <cellStyle name="Comma 9 3 4 2" xfId="1211"/>
    <cellStyle name="Comma 9 3 5" xfId="1212"/>
    <cellStyle name="Comma 9 3 6" xfId="1213"/>
    <cellStyle name="Comma 9 3 7" xfId="1214"/>
    <cellStyle name="Comma 9 3 8" xfId="1215"/>
    <cellStyle name="Comma 9 4" xfId="1216"/>
    <cellStyle name="Comma 9 4 2" xfId="1217"/>
    <cellStyle name="Comma 9 4 2 2" xfId="1218"/>
    <cellStyle name="Comma 9 4 2 2 2" xfId="1219"/>
    <cellStyle name="Comma 9 4 2 3" xfId="1220"/>
    <cellStyle name="Comma 9 4 3" xfId="1221"/>
    <cellStyle name="Comma 9 4 3 2" xfId="1222"/>
    <cellStyle name="Comma 9 4 4" xfId="1223"/>
    <cellStyle name="Comma 9 4 5" xfId="1224"/>
    <cellStyle name="Comma 9 4 6" xfId="1225"/>
    <cellStyle name="Comma 9 4 7" xfId="1226"/>
    <cellStyle name="Comma 9 5" xfId="1227"/>
    <cellStyle name="Comma 9 5 2" xfId="1228"/>
    <cellStyle name="Comma 9 5 2 2" xfId="1229"/>
    <cellStyle name="Comma 9 5 3" xfId="1230"/>
    <cellStyle name="Comma 9 6" xfId="1231"/>
    <cellStyle name="Comma 9 6 2" xfId="1232"/>
    <cellStyle name="Comma 9 7" xfId="1233"/>
    <cellStyle name="Comma 9 8" xfId="1234"/>
    <cellStyle name="Comma 9 9" xfId="1235"/>
    <cellStyle name="Currency 2" xfId="1236"/>
    <cellStyle name="Currency 2 2" xfId="1237"/>
    <cellStyle name="Currency 2 2 2" xfId="1238"/>
    <cellStyle name="Currency 2 2 2 2" xfId="1239"/>
    <cellStyle name="Currency 2 2 2 2 2" xfId="1240"/>
    <cellStyle name="Currency 2 2 2 3" xfId="1241"/>
    <cellStyle name="Currency 2 2 2 3 2" xfId="1242"/>
    <cellStyle name="Currency 2 2 2 4" xfId="1243"/>
    <cellStyle name="Currency 2 2 3" xfId="1244"/>
    <cellStyle name="Currency 2 2 3 2" xfId="1245"/>
    <cellStyle name="Currency 2 2 4" xfId="1246"/>
    <cellStyle name="Currency 2 2 4 2" xfId="1247"/>
    <cellStyle name="Currency 2 2 5" xfId="1248"/>
    <cellStyle name="Currency 2 2 6" xfId="1249"/>
    <cellStyle name="Currency 2 3" xfId="1250"/>
    <cellStyle name="Currency 2 3 2" xfId="1251"/>
    <cellStyle name="Currency 3" xfId="1252"/>
    <cellStyle name="Currency 3 2" xfId="1253"/>
    <cellStyle name="Currency 3 2 2" xfId="1254"/>
    <cellStyle name="Currency 3 2 2 2" xfId="1255"/>
    <cellStyle name="Currency 3 2 3" xfId="1256"/>
    <cellStyle name="Currency 3 3" xfId="1257"/>
    <cellStyle name="Currency 3 3 2" xfId="1258"/>
    <cellStyle name="Currency 3 4" xfId="1259"/>
    <cellStyle name="Currency 3 5" xfId="1260"/>
    <cellStyle name="Currency 3 6" xfId="1261"/>
    <cellStyle name="Currency 4" xfId="1262"/>
    <cellStyle name="Currency 4 2" xfId="1263"/>
    <cellStyle name="Currency 4 2 2" xfId="1264"/>
    <cellStyle name="Currency 4 2 2 2" xfId="1265"/>
    <cellStyle name="Currency 4 2 3" xfId="1266"/>
    <cellStyle name="Currency 4 3" xfId="1267"/>
    <cellStyle name="Currency 4 3 2" xfId="1268"/>
    <cellStyle name="Currency 4 4" xfId="1269"/>
    <cellStyle name="Currency 4 4 2" xfId="1270"/>
    <cellStyle name="Currency 4 5" xfId="1271"/>
    <cellStyle name="Currency 4 6" xfId="1272"/>
    <cellStyle name="Currency 4 7" xfId="1273"/>
    <cellStyle name="Currency 4 8" xfId="1274"/>
    <cellStyle name="Currency 5" xfId="1275"/>
    <cellStyle name="Currency 5 2" xfId="1276"/>
    <cellStyle name="Currency 5 2 2" xfId="1277"/>
    <cellStyle name="Currency 5 3" xfId="1278"/>
    <cellStyle name="Currency 5 4" xfId="1279"/>
    <cellStyle name="Currency 5 5" xfId="1280"/>
    <cellStyle name="Currency 5 6" xfId="1281"/>
    <cellStyle name="Currency 6" xfId="1282"/>
    <cellStyle name="Currency 6 2" xfId="1283"/>
    <cellStyle name="Currency 6 3" xfId="1284"/>
    <cellStyle name="Currency 6 4" xfId="1285"/>
    <cellStyle name="Currency 6 5" xfId="1286"/>
    <cellStyle name="Currency 7" xfId="1287"/>
    <cellStyle name="Currency 8" xfId="1288"/>
    <cellStyle name="Currency 9" xfId="1289"/>
    <cellStyle name="Normal" xfId="0" builtinId="0"/>
    <cellStyle name="Normal - Style1" xfId="1290"/>
    <cellStyle name="Normal 10" xfId="1291"/>
    <cellStyle name="Normal 10 10" xfId="1292"/>
    <cellStyle name="Normal 10 2" xfId="1293"/>
    <cellStyle name="Normal 10 2 2" xfId="1294"/>
    <cellStyle name="Normal 10 2 2 2" xfId="1295"/>
    <cellStyle name="Normal 10 2 2 2 2" xfId="1296"/>
    <cellStyle name="Normal 10 2 2 3" xfId="1297"/>
    <cellStyle name="Normal 10 2 2 3 2" xfId="1298"/>
    <cellStyle name="Normal 10 2 2 4" xfId="1299"/>
    <cellStyle name="Normal 10 2 2 5" xfId="1300"/>
    <cellStyle name="Normal 10 2 2 6" xfId="1301"/>
    <cellStyle name="Normal 10 2 2 7" xfId="1302"/>
    <cellStyle name="Normal 10 2 3" xfId="1303"/>
    <cellStyle name="Normal 10 2 4" xfId="1304"/>
    <cellStyle name="Normal 10 2 5" xfId="1305"/>
    <cellStyle name="Normal 10 3" xfId="1306"/>
    <cellStyle name="Normal 10 3 2" xfId="1307"/>
    <cellStyle name="Normal 10 3 2 2" xfId="1308"/>
    <cellStyle name="Normal 10 3 2 2 2" xfId="1309"/>
    <cellStyle name="Normal 10 3 2 3" xfId="1310"/>
    <cellStyle name="Normal 10 3 2 3 2" xfId="1311"/>
    <cellStyle name="Normal 10 3 2 4" xfId="1312"/>
    <cellStyle name="Normal 10 3 3" xfId="1313"/>
    <cellStyle name="Normal 10 3 3 2" xfId="1314"/>
    <cellStyle name="Normal 10 3 3 2 2" xfId="1315"/>
    <cellStyle name="Normal 10 3 3 3" xfId="1316"/>
    <cellStyle name="Normal 10 3 4" xfId="1317"/>
    <cellStyle name="Normal 10 3 4 2" xfId="1318"/>
    <cellStyle name="Normal 10 3 5" xfId="1319"/>
    <cellStyle name="Normal 10 3 6" xfId="1320"/>
    <cellStyle name="Normal 10 3 7" xfId="1321"/>
    <cellStyle name="Normal 10 3 8" xfId="1322"/>
    <cellStyle name="Normal 10 4" xfId="1323"/>
    <cellStyle name="Normal 10 4 2" xfId="1324"/>
    <cellStyle name="Normal 10 4 2 2" xfId="1325"/>
    <cellStyle name="Normal 10 4 3" xfId="1326"/>
    <cellStyle name="Normal 10 4 3 2" xfId="1327"/>
    <cellStyle name="Normal 10 4 4" xfId="1328"/>
    <cellStyle name="Normal 10 5" xfId="1329"/>
    <cellStyle name="Normal 10 5 2" xfId="1330"/>
    <cellStyle name="Normal 10 6" xfId="1331"/>
    <cellStyle name="Normal 10 6 2" xfId="1332"/>
    <cellStyle name="Normal 10 7" xfId="1333"/>
    <cellStyle name="Normal 10 8" xfId="1334"/>
    <cellStyle name="Normal 10 9" xfId="1335"/>
    <cellStyle name="Normal 11" xfId="1336"/>
    <cellStyle name="Normal 11 2" xfId="1337"/>
    <cellStyle name="Normal 12" xfId="1338"/>
    <cellStyle name="Normal 12 2" xfId="1339"/>
    <cellStyle name="Normal 13" xfId="1340"/>
    <cellStyle name="Normal 13 2" xfId="1341"/>
    <cellStyle name="Normal 13 3" xfId="1342"/>
    <cellStyle name="Normal 13 3 2" xfId="1343"/>
    <cellStyle name="Normal 13 3 2 2" xfId="1344"/>
    <cellStyle name="Normal 13 3 2 2 2" xfId="1345"/>
    <cellStyle name="Normal 13 3 2 3" xfId="1346"/>
    <cellStyle name="Normal 13 3 2 3 2" xfId="1347"/>
    <cellStyle name="Normal 13 3 2 4" xfId="1348"/>
    <cellStyle name="Normal 13 3 3" xfId="1349"/>
    <cellStyle name="Normal 13 3 3 2" xfId="1350"/>
    <cellStyle name="Normal 13 3 3 2 2" xfId="1351"/>
    <cellStyle name="Normal 13 3 3 3" xfId="1352"/>
    <cellStyle name="Normal 13 3 4" xfId="1353"/>
    <cellStyle name="Normal 13 3 4 2" xfId="1354"/>
    <cellStyle name="Normal 13 3 5" xfId="1355"/>
    <cellStyle name="Normal 13 3 6" xfId="1356"/>
    <cellStyle name="Normal 13 3 7" xfId="1357"/>
    <cellStyle name="Normal 13 3 8" xfId="1358"/>
    <cellStyle name="Normal 13 4" xfId="1359"/>
    <cellStyle name="Normal 13 4 2" xfId="1360"/>
    <cellStyle name="Normal 13 4 2 2" xfId="1361"/>
    <cellStyle name="Normal 13 4 2 2 2" xfId="1362"/>
    <cellStyle name="Normal 13 4 2 3" xfId="1363"/>
    <cellStyle name="Normal 13 4 3" xfId="1364"/>
    <cellStyle name="Normal 13 4 3 2" xfId="1365"/>
    <cellStyle name="Normal 13 4 4" xfId="1366"/>
    <cellStyle name="Normal 13 4 5" xfId="1367"/>
    <cellStyle name="Normal 13 4 6" xfId="1368"/>
    <cellStyle name="Normal 13 4 7" xfId="1369"/>
    <cellStyle name="Normal 13 5" xfId="1370"/>
    <cellStyle name="Normal 13 5 2" xfId="1371"/>
    <cellStyle name="Normal 13 5 3" xfId="1372"/>
    <cellStyle name="Normal 13 6" xfId="1373"/>
    <cellStyle name="Normal 13 6 2" xfId="1374"/>
    <cellStyle name="Normal 13 7" xfId="1375"/>
    <cellStyle name="Normal 14" xfId="8"/>
    <cellStyle name="Normal 14 2" xfId="1376"/>
    <cellStyle name="Normal 15" xfId="1377"/>
    <cellStyle name="Normal 15 2" xfId="1378"/>
    <cellStyle name="Normal 16" xfId="1379"/>
    <cellStyle name="Normal 16 2" xfId="1380"/>
    <cellStyle name="Normal 16 3" xfId="1381"/>
    <cellStyle name="Normal 16 3 2" xfId="1382"/>
    <cellStyle name="Normal 17" xfId="1383"/>
    <cellStyle name="Normal 17 2" xfId="1384"/>
    <cellStyle name="Normal 17 3" xfId="1385"/>
    <cellStyle name="Normal 17 3 2" xfId="1386"/>
    <cellStyle name="Normal 18" xfId="1387"/>
    <cellStyle name="Normal 18 2" xfId="1388"/>
    <cellStyle name="Normal 18 3" xfId="1389"/>
    <cellStyle name="Normal 18 3 2" xfId="1390"/>
    <cellStyle name="Normal 19" xfId="1391"/>
    <cellStyle name="Normal 19 2" xfId="1392"/>
    <cellStyle name="Normal 19 3" xfId="1393"/>
    <cellStyle name="Normal 19 3 2" xfId="1394"/>
    <cellStyle name="Normal 2" xfId="2"/>
    <cellStyle name="Normal 2 2" xfId="7"/>
    <cellStyle name="Normal 2 2 2" xfId="1395"/>
    <cellStyle name="Normal 2 2 3" xfId="1396"/>
    <cellStyle name="Normal 2 2 3 10" xfId="1397"/>
    <cellStyle name="Normal 2 2 3 11" xfId="1398"/>
    <cellStyle name="Normal 2 2 3 12" xfId="1399"/>
    <cellStyle name="Normal 2 2 3 2" xfId="1400"/>
    <cellStyle name="Normal 2 2 3 2 2" xfId="1401"/>
    <cellStyle name="Normal 2 2 3 2 2 2" xfId="1402"/>
    <cellStyle name="Normal 2 2 3 2 2 2 2" xfId="1403"/>
    <cellStyle name="Normal 2 2 3 2 2 2 2 2" xfId="1404"/>
    <cellStyle name="Normal 2 2 3 2 2 2 2 2 2" xfId="1405"/>
    <cellStyle name="Normal 2 2 3 2 2 2 2 3" xfId="1406"/>
    <cellStyle name="Normal 2 2 3 2 2 2 3" xfId="1407"/>
    <cellStyle name="Normal 2 2 3 2 2 2 3 2" xfId="1408"/>
    <cellStyle name="Normal 2 2 3 2 2 2 4" xfId="1409"/>
    <cellStyle name="Normal 2 2 3 2 2 2 5" xfId="1410"/>
    <cellStyle name="Normal 2 2 3 2 2 2 6" xfId="1411"/>
    <cellStyle name="Normal 2 2 3 2 2 2 7" xfId="1412"/>
    <cellStyle name="Normal 2 2 3 2 2 3" xfId="1413"/>
    <cellStyle name="Normal 2 2 3 2 2 3 2" xfId="1414"/>
    <cellStyle name="Normal 2 2 3 2 2 3 2 2" xfId="1415"/>
    <cellStyle name="Normal 2 2 3 2 2 3 3" xfId="1416"/>
    <cellStyle name="Normal 2 2 3 2 2 4" xfId="1417"/>
    <cellStyle name="Normal 2 2 3 2 2 4 2" xfId="1418"/>
    <cellStyle name="Normal 2 2 3 2 2 5" xfId="1419"/>
    <cellStyle name="Normal 2 2 3 2 2 6" xfId="1420"/>
    <cellStyle name="Normal 2 2 3 2 2 7" xfId="1421"/>
    <cellStyle name="Normal 2 2 3 2 2 8" xfId="1422"/>
    <cellStyle name="Normal 2 2 3 2 3" xfId="1423"/>
    <cellStyle name="Normal 2 2 3 2 3 2" xfId="1424"/>
    <cellStyle name="Normal 2 2 3 2 3 2 2" xfId="1425"/>
    <cellStyle name="Normal 2 2 3 2 3 2 2 2" xfId="1426"/>
    <cellStyle name="Normal 2 2 3 2 3 2 3" xfId="1427"/>
    <cellStyle name="Normal 2 2 3 2 3 3" xfId="1428"/>
    <cellStyle name="Normal 2 2 3 2 3 3 2" xfId="1429"/>
    <cellStyle name="Normal 2 2 3 2 3 4" xfId="1430"/>
    <cellStyle name="Normal 2 2 3 2 3 5" xfId="1431"/>
    <cellStyle name="Normal 2 2 3 2 3 6" xfId="1432"/>
    <cellStyle name="Normal 2 2 3 2 3 7" xfId="1433"/>
    <cellStyle name="Normal 2 2 3 2 4" xfId="1434"/>
    <cellStyle name="Normal 2 2 3 2 4 2" xfId="1435"/>
    <cellStyle name="Normal 2 2 3 2 4 2 2" xfId="1436"/>
    <cellStyle name="Normal 2 2 3 2 4 3" xfId="1437"/>
    <cellStyle name="Normal 2 2 3 2 5" xfId="1438"/>
    <cellStyle name="Normal 2 2 3 2 5 2" xfId="1439"/>
    <cellStyle name="Normal 2 2 3 2 6" xfId="1440"/>
    <cellStyle name="Normal 2 2 3 2 7" xfId="1441"/>
    <cellStyle name="Normal 2 2 3 2 8" xfId="1442"/>
    <cellStyle name="Normal 2 2 3 2 9" xfId="1443"/>
    <cellStyle name="Normal 2 2 3 3" xfId="1444"/>
    <cellStyle name="Normal 2 2 3 3 2" xfId="1445"/>
    <cellStyle name="Normal 2 2 3 3 2 2" xfId="1446"/>
    <cellStyle name="Normal 2 2 3 3 2 2 2" xfId="1447"/>
    <cellStyle name="Normal 2 2 3 3 2 2 2 2" xfId="1448"/>
    <cellStyle name="Normal 2 2 3 3 2 2 3" xfId="1449"/>
    <cellStyle name="Normal 2 2 3 3 2 3" xfId="1450"/>
    <cellStyle name="Normal 2 2 3 3 2 3 2" xfId="1451"/>
    <cellStyle name="Normal 2 2 3 3 2 4" xfId="1452"/>
    <cellStyle name="Normal 2 2 3 3 2 5" xfId="1453"/>
    <cellStyle name="Normal 2 2 3 3 2 6" xfId="1454"/>
    <cellStyle name="Normal 2 2 3 3 2 7" xfId="1455"/>
    <cellStyle name="Normal 2 2 3 3 3" xfId="1456"/>
    <cellStyle name="Normal 2 2 3 3 3 2" xfId="1457"/>
    <cellStyle name="Normal 2 2 3 3 3 2 2" xfId="1458"/>
    <cellStyle name="Normal 2 2 3 3 3 3" xfId="1459"/>
    <cellStyle name="Normal 2 2 3 3 4" xfId="1460"/>
    <cellStyle name="Normal 2 2 3 3 4 2" xfId="1461"/>
    <cellStyle name="Normal 2 2 3 3 5" xfId="1462"/>
    <cellStyle name="Normal 2 2 3 3 6" xfId="1463"/>
    <cellStyle name="Normal 2 2 3 3 7" xfId="1464"/>
    <cellStyle name="Normal 2 2 3 3 8" xfId="1465"/>
    <cellStyle name="Normal 2 2 3 4" xfId="1466"/>
    <cellStyle name="Normal 2 2 3 4 2" xfId="1467"/>
    <cellStyle name="Normal 2 2 3 4 2 2" xfId="1468"/>
    <cellStyle name="Normal 2 2 3 4 2 2 2" xfId="1469"/>
    <cellStyle name="Normal 2 2 3 4 2 3" xfId="1470"/>
    <cellStyle name="Normal 2 2 3 4 2 3 2" xfId="1471"/>
    <cellStyle name="Normal 2 2 3 4 2 4" xfId="1472"/>
    <cellStyle name="Normal 2 2 3 4 3" xfId="1473"/>
    <cellStyle name="Normal 2 2 3 4 3 2" xfId="1474"/>
    <cellStyle name="Normal 2 2 3 4 3 2 2" xfId="1475"/>
    <cellStyle name="Normal 2 2 3 4 3 3" xfId="1476"/>
    <cellStyle name="Normal 2 2 3 4 4" xfId="1477"/>
    <cellStyle name="Normal 2 2 3 4 4 2" xfId="1478"/>
    <cellStyle name="Normal 2 2 3 4 5" xfId="1479"/>
    <cellStyle name="Normal 2 2 3 4 6" xfId="1480"/>
    <cellStyle name="Normal 2 2 3 4 7" xfId="1481"/>
    <cellStyle name="Normal 2 2 3 4 8" xfId="1482"/>
    <cellStyle name="Normal 2 2 3 5" xfId="1483"/>
    <cellStyle name="Normal 2 2 3 5 2" xfId="1484"/>
    <cellStyle name="Normal 2 2 3 5 2 2" xfId="1485"/>
    <cellStyle name="Normal 2 2 3 5 2 2 2" xfId="1486"/>
    <cellStyle name="Normal 2 2 3 5 2 3" xfId="1487"/>
    <cellStyle name="Normal 2 2 3 5 2 3 2" xfId="1488"/>
    <cellStyle name="Normal 2 2 3 5 2 4" xfId="1489"/>
    <cellStyle name="Normal 2 2 3 5 3" xfId="1490"/>
    <cellStyle name="Normal 2 2 3 5 3 2" xfId="1491"/>
    <cellStyle name="Normal 2 2 3 5 3 2 2" xfId="1492"/>
    <cellStyle name="Normal 2 2 3 5 3 3" xfId="1493"/>
    <cellStyle name="Normal 2 2 3 5 4" xfId="1494"/>
    <cellStyle name="Normal 2 2 3 5 4 2" xfId="1495"/>
    <cellStyle name="Normal 2 2 3 5 5" xfId="1496"/>
    <cellStyle name="Normal 2 2 3 5 6" xfId="1497"/>
    <cellStyle name="Normal 2 2 3 5 7" xfId="1498"/>
    <cellStyle name="Normal 2 2 3 5 8" xfId="1499"/>
    <cellStyle name="Normal 2 2 3 6" xfId="1500"/>
    <cellStyle name="Normal 2 2 3 6 2" xfId="1501"/>
    <cellStyle name="Normal 2 2 3 6 2 2" xfId="1502"/>
    <cellStyle name="Normal 2 2 3 6 3" xfId="1503"/>
    <cellStyle name="Normal 2 2 3 6 3 2" xfId="1504"/>
    <cellStyle name="Normal 2 2 3 6 4" xfId="1505"/>
    <cellStyle name="Normal 2 2 3 7" xfId="1506"/>
    <cellStyle name="Normal 2 2 3 7 2" xfId="1507"/>
    <cellStyle name="Normal 2 2 3 7 2 2" xfId="1508"/>
    <cellStyle name="Normal 2 2 3 7 3" xfId="1509"/>
    <cellStyle name="Normal 2 2 3 8" xfId="1510"/>
    <cellStyle name="Normal 2 2 3 8 2" xfId="1511"/>
    <cellStyle name="Normal 2 2 3 9" xfId="1512"/>
    <cellStyle name="Normal 2 2 4" xfId="1513"/>
    <cellStyle name="Normal 2 2 4 2" xfId="1514"/>
    <cellStyle name="Normal 2 2 4 2 2" xfId="1515"/>
    <cellStyle name="Normal 2 2 4 2 2 2" xfId="1516"/>
    <cellStyle name="Normal 2 2 4 2 2 2 2" xfId="1517"/>
    <cellStyle name="Normal 2 2 4 2 2 3" xfId="1518"/>
    <cellStyle name="Normal 2 2 4 2 2 3 2" xfId="1519"/>
    <cellStyle name="Normal 2 2 4 2 2 4" xfId="1520"/>
    <cellStyle name="Normal 2 2 4 2 3" xfId="1521"/>
    <cellStyle name="Normal 2 2 4 2 3 2" xfId="1522"/>
    <cellStyle name="Normal 2 2 4 2 4" xfId="1523"/>
    <cellStyle name="Normal 2 2 4 2 4 2" xfId="1524"/>
    <cellStyle name="Normal 2 2 4 2 5" xfId="1525"/>
    <cellStyle name="Normal 2 2 4 3" xfId="1526"/>
    <cellStyle name="Normal 2 2 4 3 2" xfId="1527"/>
    <cellStyle name="Normal 2 2 4 3 2 2" xfId="1528"/>
    <cellStyle name="Normal 2 2 4 3 3" xfId="1529"/>
    <cellStyle name="Normal 2 2 4 3 3 2" xfId="1530"/>
    <cellStyle name="Normal 2 2 4 3 4" xfId="1531"/>
    <cellStyle name="Normal 2 2 4 4" xfId="1532"/>
    <cellStyle name="Normal 2 2 4 4 2" xfId="1533"/>
    <cellStyle name="Normal 2 2 4 4 2 2" xfId="1534"/>
    <cellStyle name="Normal 2 2 4 4 3" xfId="1535"/>
    <cellStyle name="Normal 2 2 4 5" xfId="1536"/>
    <cellStyle name="Normal 2 2 4 5 2" xfId="1537"/>
    <cellStyle name="Normal 2 2 4 6" xfId="1538"/>
    <cellStyle name="Normal 2 2 4 7" xfId="1539"/>
    <cellStyle name="Normal 2 2 4 8" xfId="1540"/>
    <cellStyle name="Normal 2 2 4 9" xfId="1541"/>
    <cellStyle name="Normal 2 2 5" xfId="1542"/>
    <cellStyle name="Normal 2 2 5 2" xfId="1543"/>
    <cellStyle name="Normal 2 2 5 2 2" xfId="1544"/>
    <cellStyle name="Normal 2 2 5 2 2 2" xfId="1545"/>
    <cellStyle name="Normal 2 2 5 2 3" xfId="1546"/>
    <cellStyle name="Normal 2 2 5 2 3 2" xfId="1547"/>
    <cellStyle name="Normal 2 2 5 2 4" xfId="1548"/>
    <cellStyle name="Normal 2 2 5 3" xfId="1549"/>
    <cellStyle name="Normal 2 2 5 3 2" xfId="1550"/>
    <cellStyle name="Normal 2 2 5 3 2 2" xfId="1551"/>
    <cellStyle name="Normal 2 2 5 3 3" xfId="1552"/>
    <cellStyle name="Normal 2 2 5 4" xfId="1553"/>
    <cellStyle name="Normal 2 2 5 4 2" xfId="1554"/>
    <cellStyle name="Normal 2 2 5 5" xfId="1555"/>
    <cellStyle name="Normal 2 2 5 6" xfId="1556"/>
    <cellStyle name="Normal 2 2 5 7" xfId="1557"/>
    <cellStyle name="Normal 2 2 5 8" xfId="1558"/>
    <cellStyle name="Normal 2 2 6" xfId="1559"/>
    <cellStyle name="Normal 2 2 6 2" xfId="1560"/>
    <cellStyle name="Normal 2 3" xfId="1561"/>
    <cellStyle name="Normal 2 3 10" xfId="1562"/>
    <cellStyle name="Normal 2 3 2" xfId="1563"/>
    <cellStyle name="Normal 2 3 2 2" xfId="1564"/>
    <cellStyle name="Normal 2 3 2 2 2" xfId="1565"/>
    <cellStyle name="Normal 2 3 2 2 2 2" xfId="1566"/>
    <cellStyle name="Normal 2 3 2 2 2 2 2" xfId="1567"/>
    <cellStyle name="Normal 2 3 2 2 2 3" xfId="1568"/>
    <cellStyle name="Normal 2 3 2 2 2 3 2" xfId="1569"/>
    <cellStyle name="Normal 2 3 2 2 2 4" xfId="1570"/>
    <cellStyle name="Normal 2 3 2 2 3" xfId="1571"/>
    <cellStyle name="Normal 2 3 2 2 3 2" xfId="1572"/>
    <cellStyle name="Normal 2 3 2 2 4" xfId="1573"/>
    <cellStyle name="Normal 2 3 2 2 4 2" xfId="1574"/>
    <cellStyle name="Normal 2 3 2 2 5" xfId="1575"/>
    <cellStyle name="Normal 2 3 2 3" xfId="1576"/>
    <cellStyle name="Normal 2 3 2 3 2" xfId="1577"/>
    <cellStyle name="Normal 2 3 2 3 2 2" xfId="1578"/>
    <cellStyle name="Normal 2 3 2 3 3" xfId="1579"/>
    <cellStyle name="Normal 2 3 2 3 3 2" xfId="1580"/>
    <cellStyle name="Normal 2 3 2 3 4" xfId="1581"/>
    <cellStyle name="Normal 2 3 2 4" xfId="1582"/>
    <cellStyle name="Normal 2 3 2 4 2" xfId="1583"/>
    <cellStyle name="Normal 2 3 2 4 2 2" xfId="1584"/>
    <cellStyle name="Normal 2 3 2 4 3" xfId="1585"/>
    <cellStyle name="Normal 2 3 2 5" xfId="1586"/>
    <cellStyle name="Normal 2 3 2 5 2" xfId="1587"/>
    <cellStyle name="Normal 2 3 2 6" xfId="1588"/>
    <cellStyle name="Normal 2 3 2 7" xfId="1589"/>
    <cellStyle name="Normal 2 3 2 8" xfId="1590"/>
    <cellStyle name="Normal 2 3 2 9" xfId="1591"/>
    <cellStyle name="Normal 2 3 3" xfId="1592"/>
    <cellStyle name="Normal 2 3 3 2" xfId="1593"/>
    <cellStyle name="Normal 2 3 3 2 2" xfId="1594"/>
    <cellStyle name="Normal 2 3 3 2 2 2" xfId="1595"/>
    <cellStyle name="Normal 2 3 3 2 3" xfId="1596"/>
    <cellStyle name="Normal 2 3 3 2 3 2" xfId="1597"/>
    <cellStyle name="Normal 2 3 3 2 4" xfId="1598"/>
    <cellStyle name="Normal 2 3 3 3" xfId="1599"/>
    <cellStyle name="Normal 2 3 3 3 2" xfId="1600"/>
    <cellStyle name="Normal 2 3 3 3 2 2" xfId="1601"/>
    <cellStyle name="Normal 2 3 3 3 3" xfId="1602"/>
    <cellStyle name="Normal 2 3 3 4" xfId="1603"/>
    <cellStyle name="Normal 2 3 3 4 2" xfId="1604"/>
    <cellStyle name="Normal 2 3 3 5" xfId="1605"/>
    <cellStyle name="Normal 2 3 3 6" xfId="1606"/>
    <cellStyle name="Normal 2 3 3 7" xfId="1607"/>
    <cellStyle name="Normal 2 3 3 8" xfId="1608"/>
    <cellStyle name="Normal 2 3 4" xfId="1609"/>
    <cellStyle name="Normal 2 3 4 2" xfId="1610"/>
    <cellStyle name="Normal 2 3 4 2 2" xfId="1611"/>
    <cellStyle name="Normal 2 3 4 2 2 2" xfId="1612"/>
    <cellStyle name="Normal 2 3 4 2 3" xfId="1613"/>
    <cellStyle name="Normal 2 3 4 3" xfId="1614"/>
    <cellStyle name="Normal 2 3 4 3 2" xfId="1615"/>
    <cellStyle name="Normal 2 3 4 4" xfId="1616"/>
    <cellStyle name="Normal 2 3 4 5" xfId="1617"/>
    <cellStyle name="Normal 2 3 4 6" xfId="1618"/>
    <cellStyle name="Normal 2 3 4 7" xfId="1619"/>
    <cellStyle name="Normal 2 3 5" xfId="1620"/>
    <cellStyle name="Normal 2 3 5 2" xfId="1621"/>
    <cellStyle name="Normal 2 3 5 2 2" xfId="1622"/>
    <cellStyle name="Normal 2 3 5 3" xfId="1623"/>
    <cellStyle name="Normal 2 3 6" xfId="1624"/>
    <cellStyle name="Normal 2 3 6 2" xfId="1625"/>
    <cellStyle name="Normal 2 3 7" xfId="1626"/>
    <cellStyle name="Normal 2 3 8" xfId="1627"/>
    <cellStyle name="Normal 2 3 9" xfId="1628"/>
    <cellStyle name="Normal 2 4" xfId="1629"/>
    <cellStyle name="Normal 2 4 2" xfId="1630"/>
    <cellStyle name="Normal 2 4 2 2" xfId="1631"/>
    <cellStyle name="Normal 2 4 2 2 2" xfId="1632"/>
    <cellStyle name="Normal 2 4 2 2 2 2" xfId="1633"/>
    <cellStyle name="Normal 2 4 2 2 2 2 2" xfId="1634"/>
    <cellStyle name="Normal 2 4 2 2 2 3" xfId="1635"/>
    <cellStyle name="Normal 2 4 2 2 2 3 2" xfId="1636"/>
    <cellStyle name="Normal 2 4 2 2 2 4" xfId="1637"/>
    <cellStyle name="Normal 2 4 2 2 3" xfId="1638"/>
    <cellStyle name="Normal 2 4 2 2 3 2" xfId="1639"/>
    <cellStyle name="Normal 2 4 2 2 4" xfId="1640"/>
    <cellStyle name="Normal 2 4 2 2 4 2" xfId="1641"/>
    <cellStyle name="Normal 2 4 2 2 5" xfId="1642"/>
    <cellStyle name="Normal 2 4 2 3" xfId="1643"/>
    <cellStyle name="Normal 2 4 2 3 2" xfId="1644"/>
    <cellStyle name="Normal 2 4 2 3 2 2" xfId="1645"/>
    <cellStyle name="Normal 2 4 2 3 3" xfId="1646"/>
    <cellStyle name="Normal 2 4 2 3 3 2" xfId="1647"/>
    <cellStyle name="Normal 2 4 2 3 4" xfId="1648"/>
    <cellStyle name="Normal 2 4 2 4" xfId="1649"/>
    <cellStyle name="Normal 2 4 2 4 2" xfId="1650"/>
    <cellStyle name="Normal 2 4 2 4 2 2" xfId="1651"/>
    <cellStyle name="Normal 2 4 2 4 3" xfId="1652"/>
    <cellStyle name="Normal 2 4 2 5" xfId="1653"/>
    <cellStyle name="Normal 2 4 2 5 2" xfId="1654"/>
    <cellStyle name="Normal 2 4 2 6" xfId="1655"/>
    <cellStyle name="Normal 2 4 2 7" xfId="1656"/>
    <cellStyle name="Normal 2 4 2 8" xfId="1657"/>
    <cellStyle name="Normal 2 4 2 9" xfId="1658"/>
    <cellStyle name="Normal 2 4 3" xfId="1659"/>
    <cellStyle name="Normal 2 4 3 2" xfId="1660"/>
    <cellStyle name="Normal 2 4 3 2 2" xfId="1661"/>
    <cellStyle name="Normal 2 4 3 2 2 2" xfId="1662"/>
    <cellStyle name="Normal 2 4 3 2 3" xfId="1663"/>
    <cellStyle name="Normal 2 4 3 2 3 2" xfId="1664"/>
    <cellStyle name="Normal 2 4 3 2 4" xfId="1665"/>
    <cellStyle name="Normal 2 4 3 3" xfId="1666"/>
    <cellStyle name="Normal 2 4 3 3 2" xfId="1667"/>
    <cellStyle name="Normal 2 4 3 3 3" xfId="1668"/>
    <cellStyle name="Normal 2 4 3 4" xfId="1669"/>
    <cellStyle name="Normal 2 4 3 4 2" xfId="1670"/>
    <cellStyle name="Normal 2 4 3 5" xfId="1671"/>
    <cellStyle name="Normal 2 4 4" xfId="1672"/>
    <cellStyle name="Normal 2 4 4 2" xfId="1673"/>
    <cellStyle name="Normal 2 4 4 2 2" xfId="1674"/>
    <cellStyle name="Normal 2 4 4 3" xfId="1675"/>
    <cellStyle name="Normal 2 4 4 3 2" xfId="1676"/>
    <cellStyle name="Normal 2 4 4 4" xfId="1677"/>
    <cellStyle name="Normal 2 4 4 5" xfId="1678"/>
    <cellStyle name="Normal 2 4 4 6" xfId="1679"/>
    <cellStyle name="Normal 2 4 4 7" xfId="1680"/>
    <cellStyle name="Normal 2 4 5" xfId="1681"/>
    <cellStyle name="Normal 2 4 5 2" xfId="1682"/>
    <cellStyle name="Normal 2 5" xfId="1683"/>
    <cellStyle name="Normal 2 5 2" xfId="1684"/>
    <cellStyle name="Normal 2 5 2 2" xfId="1685"/>
    <cellStyle name="Normal 2 5 2 2 2" xfId="1686"/>
    <cellStyle name="Normal 2 5 2 2 2 2" xfId="1687"/>
    <cellStyle name="Normal 2 5 2 2 3" xfId="1688"/>
    <cellStyle name="Normal 2 5 2 3" xfId="1689"/>
    <cellStyle name="Normal 2 5 2 3 2" xfId="1690"/>
    <cellStyle name="Normal 2 5 2 4" xfId="1691"/>
    <cellStyle name="Normal 2 5 2 5" xfId="1692"/>
    <cellStyle name="Normal 2 5 2 6" xfId="1693"/>
    <cellStyle name="Normal 2 5 2 7" xfId="1694"/>
    <cellStyle name="Normal 2 5 3" xfId="1695"/>
    <cellStyle name="Normal 2 5 3 2" xfId="1696"/>
    <cellStyle name="Normal 2 5 3 2 2" xfId="1697"/>
    <cellStyle name="Normal 2 5 3 3" xfId="1698"/>
    <cellStyle name="Normal 2 5 3 3 2" xfId="1699"/>
    <cellStyle name="Normal 2 5 3 4" xfId="1700"/>
    <cellStyle name="Normal 2 5 3 5" xfId="1701"/>
    <cellStyle name="Normal 2 5 3 6" xfId="1702"/>
    <cellStyle name="Normal 2 5 3 7" xfId="1703"/>
    <cellStyle name="Normal 2 5 4" xfId="1704"/>
    <cellStyle name="Normal 2 5 4 2" xfId="1705"/>
    <cellStyle name="Normal 2 5 4 2 2" xfId="1706"/>
    <cellStyle name="Normal 2 5 4 3" xfId="1707"/>
    <cellStyle name="Normal 2 5 5" xfId="1708"/>
    <cellStyle name="Normal 2 5 5 2" xfId="1709"/>
    <cellStyle name="Normal 2 5 6" xfId="1710"/>
    <cellStyle name="Normal 2 5 7" xfId="1711"/>
    <cellStyle name="Normal 2 5 8" xfId="1712"/>
    <cellStyle name="Normal 2 5 9" xfId="1713"/>
    <cellStyle name="Normal 2 6" xfId="1714"/>
    <cellStyle name="Normal 2 6 2" xfId="1715"/>
    <cellStyle name="Normal 2 6 2 2" xfId="1716"/>
    <cellStyle name="Normal 2 6 3" xfId="1717"/>
    <cellStyle name="Normal 2 6 3 2" xfId="1718"/>
    <cellStyle name="Normal 2 6 4" xfId="1719"/>
    <cellStyle name="Normal 2 7" xfId="1720"/>
    <cellStyle name="Normal 2 7 2" xfId="1721"/>
    <cellStyle name="Normal 2 8" xfId="1722"/>
    <cellStyle name="Normal 2 8 2" xfId="1723"/>
    <cellStyle name="Normal 2 9" xfId="1724"/>
    <cellStyle name="Normal 20" xfId="1725"/>
    <cellStyle name="Normal 20 2" xfId="1726"/>
    <cellStyle name="Normal 20 3" xfId="1727"/>
    <cellStyle name="Normal 21" xfId="1728"/>
    <cellStyle name="Normal 21 2" xfId="1729"/>
    <cellStyle name="Normal 21 2 2" xfId="1730"/>
    <cellStyle name="Normal 21 3" xfId="1731"/>
    <cellStyle name="Normal 22" xfId="1732"/>
    <cellStyle name="Normal 22 2" xfId="1733"/>
    <cellStyle name="Normal 22 2 2" xfId="1734"/>
    <cellStyle name="Normal 22 2 2 2" xfId="1735"/>
    <cellStyle name="Normal 22 2 2 2 2" xfId="1736"/>
    <cellStyle name="Normal 22 2 2 3" xfId="1737"/>
    <cellStyle name="Normal 22 2 2 3 2" xfId="1738"/>
    <cellStyle name="Normal 22 2 2 4" xfId="1739"/>
    <cellStyle name="Normal 22 2 3" xfId="1740"/>
    <cellStyle name="Normal 22 2 3 2" xfId="1741"/>
    <cellStyle name="Normal 22 2 4" xfId="1742"/>
    <cellStyle name="Normal 22 2 4 2" xfId="1743"/>
    <cellStyle name="Normal 22 2 5" xfId="1744"/>
    <cellStyle name="Normal 22 3" xfId="1745"/>
    <cellStyle name="Normal 22 3 2" xfId="1746"/>
    <cellStyle name="Normal 22 3 2 2" xfId="1747"/>
    <cellStyle name="Normal 22 3 3" xfId="1748"/>
    <cellStyle name="Normal 22 3 3 2" xfId="1749"/>
    <cellStyle name="Normal 22 3 4" xfId="1750"/>
    <cellStyle name="Normal 22 4" xfId="1751"/>
    <cellStyle name="Normal 22 4 2" xfId="1752"/>
    <cellStyle name="Normal 22 4 2 2" xfId="1753"/>
    <cellStyle name="Normal 22 4 3" xfId="1754"/>
    <cellStyle name="Normal 22 5" xfId="1755"/>
    <cellStyle name="Normal 22 5 2" xfId="1756"/>
    <cellStyle name="Normal 22 6" xfId="1757"/>
    <cellStyle name="Normal 22 7" xfId="1758"/>
    <cellStyle name="Normal 22 8" xfId="1759"/>
    <cellStyle name="Normal 22 9" xfId="1760"/>
    <cellStyle name="Normal 23" xfId="1761"/>
    <cellStyle name="Normal 23 2" xfId="1762"/>
    <cellStyle name="Normal 23 2 2" xfId="1763"/>
    <cellStyle name="Normal 23 2 2 2" xfId="1764"/>
    <cellStyle name="Normal 23 2 3" xfId="1765"/>
    <cellStyle name="Normal 23 2 3 2" xfId="1766"/>
    <cellStyle name="Normal 23 2 4" xfId="1767"/>
    <cellStyle name="Normal 23 3" xfId="1768"/>
    <cellStyle name="Normal 23 3 2" xfId="1769"/>
    <cellStyle name="Normal 23 3 3" xfId="1770"/>
    <cellStyle name="Normal 23 4" xfId="1771"/>
    <cellStyle name="Normal 23 4 2" xfId="1772"/>
    <cellStyle name="Normal 23 5" xfId="1773"/>
    <cellStyle name="Normal 24" xfId="1774"/>
    <cellStyle name="Normal 24 2" xfId="1775"/>
    <cellStyle name="Normal 24 2 2" xfId="1776"/>
    <cellStyle name="Normal 24 2 2 2" xfId="1777"/>
    <cellStyle name="Normal 24 2 3" xfId="1778"/>
    <cellStyle name="Normal 24 2 3 2" xfId="1779"/>
    <cellStyle name="Normal 24 2 4" xfId="1780"/>
    <cellStyle name="Normal 24 3" xfId="1781"/>
    <cellStyle name="Normal 24 3 2" xfId="1782"/>
    <cellStyle name="Normal 24 3 3" xfId="1783"/>
    <cellStyle name="Normal 24 4" xfId="1784"/>
    <cellStyle name="Normal 24 4 2" xfId="1785"/>
    <cellStyle name="Normal 24 5" xfId="1786"/>
    <cellStyle name="Normal 25" xfId="1787"/>
    <cellStyle name="Normal 25 2" xfId="1788"/>
    <cellStyle name="Normal 25 2 2" xfId="1789"/>
    <cellStyle name="Normal 25 2 2 2" xfId="1790"/>
    <cellStyle name="Normal 25 2 3" xfId="1791"/>
    <cellStyle name="Normal 25 3" xfId="1792"/>
    <cellStyle name="Normal 26" xfId="1793"/>
    <cellStyle name="Normal 26 2" xfId="1794"/>
    <cellStyle name="Normal 27" xfId="1795"/>
    <cellStyle name="Normal 27 2" xfId="1796"/>
    <cellStyle name="Normal 28" xfId="1797"/>
    <cellStyle name="Normal 28 2" xfId="1798"/>
    <cellStyle name="Normal 29" xfId="1799"/>
    <cellStyle name="Normal 29 2" xfId="1800"/>
    <cellStyle name="Normal 3" xfId="1801"/>
    <cellStyle name="Normal 3 2" xfId="1802"/>
    <cellStyle name="Normal 3 2 2" xfId="1803"/>
    <cellStyle name="Normal 3 2 2 2" xfId="1804"/>
    <cellStyle name="Normal 3 3" xfId="1805"/>
    <cellStyle name="Normal 3 3 10" xfId="1806"/>
    <cellStyle name="Normal 3 3 2" xfId="1807"/>
    <cellStyle name="Normal 3 3 2 2" xfId="1808"/>
    <cellStyle name="Normal 3 3 2 2 2" xfId="1809"/>
    <cellStyle name="Normal 3 3 2 2 2 2" xfId="1810"/>
    <cellStyle name="Normal 3 3 2 2 2 2 2" xfId="1811"/>
    <cellStyle name="Normal 3 3 2 2 2 3" xfId="1812"/>
    <cellStyle name="Normal 3 3 2 2 2 3 2" xfId="1813"/>
    <cellStyle name="Normal 3 3 2 2 2 4" xfId="1814"/>
    <cellStyle name="Normal 3 3 2 2 3" xfId="1815"/>
    <cellStyle name="Normal 3 3 2 2 3 2" xfId="1816"/>
    <cellStyle name="Normal 3 3 2 2 4" xfId="1817"/>
    <cellStyle name="Normal 3 3 2 2 4 2" xfId="1818"/>
    <cellStyle name="Normal 3 3 2 2 5" xfId="1819"/>
    <cellStyle name="Normal 3 3 2 3" xfId="1820"/>
    <cellStyle name="Normal 3 3 2 3 2" xfId="1821"/>
    <cellStyle name="Normal 3 3 2 3 2 2" xfId="1822"/>
    <cellStyle name="Normal 3 3 2 3 3" xfId="1823"/>
    <cellStyle name="Normal 3 3 2 3 3 2" xfId="1824"/>
    <cellStyle name="Normal 3 3 2 3 4" xfId="1825"/>
    <cellStyle name="Normal 3 3 2 4" xfId="1826"/>
    <cellStyle name="Normal 3 3 2 4 2" xfId="1827"/>
    <cellStyle name="Normal 3 3 2 4 2 2" xfId="1828"/>
    <cellStyle name="Normal 3 3 2 4 3" xfId="1829"/>
    <cellStyle name="Normal 3 3 2 5" xfId="1830"/>
    <cellStyle name="Normal 3 3 2 5 2" xfId="1831"/>
    <cellStyle name="Normal 3 3 2 6" xfId="1832"/>
    <cellStyle name="Normal 3 3 2 7" xfId="1833"/>
    <cellStyle name="Normal 3 3 2 8" xfId="1834"/>
    <cellStyle name="Normal 3 3 2 9" xfId="1835"/>
    <cellStyle name="Normal 3 3 3" xfId="1836"/>
    <cellStyle name="Normal 3 3 3 2" xfId="1837"/>
    <cellStyle name="Normal 3 3 3 2 2" xfId="1838"/>
    <cellStyle name="Normal 3 3 3 2 2 2" xfId="1839"/>
    <cellStyle name="Normal 3 3 3 2 3" xfId="1840"/>
    <cellStyle name="Normal 3 3 3 2 3 2" xfId="1841"/>
    <cellStyle name="Normal 3 3 3 2 4" xfId="1842"/>
    <cellStyle name="Normal 3 3 3 3" xfId="1843"/>
    <cellStyle name="Normal 3 3 3 3 2" xfId="1844"/>
    <cellStyle name="Normal 3 3 3 3 2 2" xfId="1845"/>
    <cellStyle name="Normal 3 3 3 3 3" xfId="1846"/>
    <cellStyle name="Normal 3 3 3 4" xfId="1847"/>
    <cellStyle name="Normal 3 3 3 4 2" xfId="1848"/>
    <cellStyle name="Normal 3 3 3 5" xfId="1849"/>
    <cellStyle name="Normal 3 3 3 6" xfId="1850"/>
    <cellStyle name="Normal 3 3 3 7" xfId="1851"/>
    <cellStyle name="Normal 3 3 3 8" xfId="1852"/>
    <cellStyle name="Normal 3 3 4" xfId="1853"/>
    <cellStyle name="Normal 3 3 4 2" xfId="1854"/>
    <cellStyle name="Normal 3 3 4 2 2" xfId="1855"/>
    <cellStyle name="Normal 3 3 4 2 2 2" xfId="1856"/>
    <cellStyle name="Normal 3 3 4 2 3" xfId="1857"/>
    <cellStyle name="Normal 3 3 4 3" xfId="1858"/>
    <cellStyle name="Normal 3 3 4 3 2" xfId="1859"/>
    <cellStyle name="Normal 3 3 4 4" xfId="1860"/>
    <cellStyle name="Normal 3 3 4 5" xfId="1861"/>
    <cellStyle name="Normal 3 3 4 6" xfId="1862"/>
    <cellStyle name="Normal 3 3 4 7" xfId="1863"/>
    <cellStyle name="Normal 3 3 5" xfId="1864"/>
    <cellStyle name="Normal 3 3 5 2" xfId="1865"/>
    <cellStyle name="Normal 3 3 5 2 2" xfId="1866"/>
    <cellStyle name="Normal 3 3 5 3" xfId="1867"/>
    <cellStyle name="Normal 3 3 6" xfId="1868"/>
    <cellStyle name="Normal 3 3 6 2" xfId="1869"/>
    <cellStyle name="Normal 3 3 7" xfId="1870"/>
    <cellStyle name="Normal 3 3 8" xfId="1871"/>
    <cellStyle name="Normal 3 3 9" xfId="1872"/>
    <cellStyle name="Normal 30" xfId="1873"/>
    <cellStyle name="Normal 30 2" xfId="1874"/>
    <cellStyle name="Normal 31" xfId="1875"/>
    <cellStyle name="Normal 31 2" xfId="1876"/>
    <cellStyle name="Normal 32" xfId="1877"/>
    <cellStyle name="Normal 32 2" xfId="1878"/>
    <cellStyle name="Normal 33" xfId="1879"/>
    <cellStyle name="Normal 33 2" xfId="1880"/>
    <cellStyle name="Normal 33 3" xfId="1881"/>
    <cellStyle name="Normal 33 3 2" xfId="1882"/>
    <cellStyle name="Normal 33 4" xfId="1883"/>
    <cellStyle name="Normal 34" xfId="1884"/>
    <cellStyle name="Normal 34 2" xfId="1885"/>
    <cellStyle name="Normal 35" xfId="1886"/>
    <cellStyle name="Normal 35 2" xfId="1887"/>
    <cellStyle name="Normal 36" xfId="1888"/>
    <cellStyle name="Normal 36 2" xfId="1889"/>
    <cellStyle name="Normal 37" xfId="1890"/>
    <cellStyle name="Normal 37 2" xfId="1891"/>
    <cellStyle name="Normal 38" xfId="1892"/>
    <cellStyle name="Normal 39" xfId="1893"/>
    <cellStyle name="Normal 4" xfId="1894"/>
    <cellStyle name="Normal 4 2" xfId="1895"/>
    <cellStyle name="Normal 4 3" xfId="1896"/>
    <cellStyle name="Normal 4 3 2" xfId="1897"/>
    <cellStyle name="Normal 40" xfId="1898"/>
    <cellStyle name="Normal 41" xfId="1899"/>
    <cellStyle name="Normal 42" xfId="1900"/>
    <cellStyle name="Normal 43" xfId="1901"/>
    <cellStyle name="Normal 44" xfId="1902"/>
    <cellStyle name="Normal 45" xfId="1903"/>
    <cellStyle name="Normal 46" xfId="1904"/>
    <cellStyle name="Normal 47" xfId="1905"/>
    <cellStyle name="Normal 48" xfId="1906"/>
    <cellStyle name="Normal 49" xfId="1907"/>
    <cellStyle name="Normal 49 2" xfId="1908"/>
    <cellStyle name="Normal 49 2 2" xfId="1909"/>
    <cellStyle name="Normal 49 3" xfId="1910"/>
    <cellStyle name="Normal 49 3 2" xfId="1911"/>
    <cellStyle name="Normal 49 4" xfId="1912"/>
    <cellStyle name="Normal 49 5" xfId="1913"/>
    <cellStyle name="Normal 49 6" xfId="1914"/>
    <cellStyle name="Normal 49 7" xfId="1915"/>
    <cellStyle name="Normal 5" xfId="1916"/>
    <cellStyle name="Normal 5 2" xfId="1917"/>
    <cellStyle name="Normal 50" xfId="1918"/>
    <cellStyle name="Normal 50 2" xfId="1919"/>
    <cellStyle name="Normal 50 2 2" xfId="1920"/>
    <cellStyle name="Normal 50 3" xfId="1921"/>
    <cellStyle name="Normal 50 3 2" xfId="1922"/>
    <cellStyle name="Normal 50 4" xfId="1923"/>
    <cellStyle name="Normal 50 5" xfId="1924"/>
    <cellStyle name="Normal 50 6" xfId="1925"/>
    <cellStyle name="Normal 50 7" xfId="1926"/>
    <cellStyle name="Normal 51" xfId="1927"/>
    <cellStyle name="Normal 52" xfId="1928"/>
    <cellStyle name="Normal 53" xfId="1929"/>
    <cellStyle name="Normal 53 2" xfId="1930"/>
    <cellStyle name="Normal 53 2 2" xfId="1931"/>
    <cellStyle name="Normal 53 2 2 2" xfId="1932"/>
    <cellStyle name="Normal 53 2 3" xfId="1933"/>
    <cellStyle name="Normal 53 2 3 2" xfId="1934"/>
    <cellStyle name="Normal 53 2 4" xfId="1935"/>
    <cellStyle name="Normal 53 2 5" xfId="1936"/>
    <cellStyle name="Normal 53 2 6" xfId="1937"/>
    <cellStyle name="Normal 53 2 7" xfId="1938"/>
    <cellStyle name="Normal 53 3" xfId="1939"/>
    <cellStyle name="Normal 53 3 2" xfId="1940"/>
    <cellStyle name="Normal 53 4" xfId="1941"/>
    <cellStyle name="Normal 53 4 2" xfId="1942"/>
    <cellStyle name="Normal 53 5" xfId="1943"/>
    <cellStyle name="Normal 53 6" xfId="1944"/>
    <cellStyle name="Normal 53 7" xfId="1945"/>
    <cellStyle name="Normal 53 8" xfId="1946"/>
    <cellStyle name="Normal 54" xfId="1947"/>
    <cellStyle name="Normal 54 2" xfId="1948"/>
    <cellStyle name="Normal 54 2 2" xfId="1949"/>
    <cellStyle name="Normal 54 3" xfId="1950"/>
    <cellStyle name="Normal 54 3 2" xfId="1951"/>
    <cellStyle name="Normal 54 4" xfId="1952"/>
    <cellStyle name="Normal 54 5" xfId="1953"/>
    <cellStyle name="Normal 54 6" xfId="1954"/>
    <cellStyle name="Normal 54 7" xfId="1955"/>
    <cellStyle name="Normal 55" xfId="1956"/>
    <cellStyle name="Normal 55 2" xfId="1957"/>
    <cellStyle name="Normal 55 2 2" xfId="1958"/>
    <cellStyle name="Normal 55 3" xfId="1959"/>
    <cellStyle name="Normal 55 3 2" xfId="1960"/>
    <cellStyle name="Normal 55 4" xfId="1961"/>
    <cellStyle name="Normal 55 5" xfId="1962"/>
    <cellStyle name="Normal 55 6" xfId="1963"/>
    <cellStyle name="Normal 55 7" xfId="1964"/>
    <cellStyle name="Normal 56" xfId="1965"/>
    <cellStyle name="Normal 56 2" xfId="1966"/>
    <cellStyle name="Normal 56 3" xfId="1967"/>
    <cellStyle name="Normal 56 4" xfId="1968"/>
    <cellStyle name="Normal 56 5" xfId="1969"/>
    <cellStyle name="Normal 57" xfId="1970"/>
    <cellStyle name="Normal 58" xfId="1971"/>
    <cellStyle name="Normal 58 2" xfId="1972"/>
    <cellStyle name="Normal 58 3" xfId="1973"/>
    <cellStyle name="Normal 58 4" xfId="1974"/>
    <cellStyle name="Normal 59" xfId="1975"/>
    <cellStyle name="Normal 6" xfId="1976"/>
    <cellStyle name="Normal 6 2" xfId="1977"/>
    <cellStyle name="Normal 6 2 2" xfId="1978"/>
    <cellStyle name="Normal 6 3" xfId="1979"/>
    <cellStyle name="Normal 6 3 2" xfId="1980"/>
    <cellStyle name="Normal 6 3 2 2" xfId="1981"/>
    <cellStyle name="Normal 6 3 2 2 2" xfId="1982"/>
    <cellStyle name="Normal 6 3 2 2 2 2" xfId="1983"/>
    <cellStyle name="Normal 6 3 2 2 2 2 2" xfId="1984"/>
    <cellStyle name="Normal 6 3 2 2 2 3" xfId="1985"/>
    <cellStyle name="Normal 6 3 2 2 2 3 2" xfId="1986"/>
    <cellStyle name="Normal 6 3 2 2 2 4" xfId="1987"/>
    <cellStyle name="Normal 6 3 2 2 3" xfId="1988"/>
    <cellStyle name="Normal 6 3 2 2 3 2" xfId="1989"/>
    <cellStyle name="Normal 6 3 2 2 4" xfId="1990"/>
    <cellStyle name="Normal 6 3 2 2 4 2" xfId="1991"/>
    <cellStyle name="Normal 6 3 2 2 5" xfId="1992"/>
    <cellStyle name="Normal 6 3 2 3" xfId="1993"/>
    <cellStyle name="Normal 6 3 2 3 2" xfId="1994"/>
    <cellStyle name="Normal 6 3 2 3 2 2" xfId="1995"/>
    <cellStyle name="Normal 6 3 2 3 3" xfId="1996"/>
    <cellStyle name="Normal 6 3 2 3 3 2" xfId="1997"/>
    <cellStyle name="Normal 6 3 2 3 4" xfId="1998"/>
    <cellStyle name="Normal 6 3 2 4" xfId="1999"/>
    <cellStyle name="Normal 6 3 2 4 2" xfId="2000"/>
    <cellStyle name="Normal 6 3 2 4 2 2" xfId="2001"/>
    <cellStyle name="Normal 6 3 2 4 3" xfId="2002"/>
    <cellStyle name="Normal 6 3 2 5" xfId="2003"/>
    <cellStyle name="Normal 6 3 2 5 2" xfId="2004"/>
    <cellStyle name="Normal 6 3 2 6" xfId="2005"/>
    <cellStyle name="Normal 6 3 2 7" xfId="2006"/>
    <cellStyle name="Normal 6 3 2 8" xfId="2007"/>
    <cellStyle name="Normal 6 3 2 9" xfId="2008"/>
    <cellStyle name="Normal 6 3 3" xfId="2009"/>
    <cellStyle name="Normal 6 3 3 2" xfId="2010"/>
    <cellStyle name="Normal 6 3 3 2 2" xfId="2011"/>
    <cellStyle name="Normal 6 3 3 2 2 2" xfId="2012"/>
    <cellStyle name="Normal 6 3 3 2 3" xfId="2013"/>
    <cellStyle name="Normal 6 3 3 2 3 2" xfId="2014"/>
    <cellStyle name="Normal 6 3 3 2 4" xfId="2015"/>
    <cellStyle name="Normal 6 3 3 3" xfId="2016"/>
    <cellStyle name="Normal 6 3 3 3 2" xfId="2017"/>
    <cellStyle name="Normal 6 3 3 3 3" xfId="2018"/>
    <cellStyle name="Normal 6 3 3 4" xfId="2019"/>
    <cellStyle name="Normal 6 3 3 4 2" xfId="2020"/>
    <cellStyle name="Normal 6 3 3 5" xfId="2021"/>
    <cellStyle name="Normal 6 3 4" xfId="2022"/>
    <cellStyle name="Normal 6 3 4 2" xfId="2023"/>
    <cellStyle name="Normal 6 3 4 2 2" xfId="2024"/>
    <cellStyle name="Normal 6 3 4 3" xfId="2025"/>
    <cellStyle name="Normal 6 3 4 3 2" xfId="2026"/>
    <cellStyle name="Normal 6 3 4 4" xfId="2027"/>
    <cellStyle name="Normal 6 3 4 5" xfId="2028"/>
    <cellStyle name="Normal 6 3 4 6" xfId="2029"/>
    <cellStyle name="Normal 6 3 4 7" xfId="2030"/>
    <cellStyle name="Normal 6 3 5" xfId="2031"/>
    <cellStyle name="Normal 6 3 5 2" xfId="2032"/>
    <cellStyle name="Normal 6 3 6" xfId="2033"/>
    <cellStyle name="Normal 6 3 7" xfId="2034"/>
    <cellStyle name="Normal 6 3 8" xfId="2035"/>
    <cellStyle name="Normal 60" xfId="2036"/>
    <cellStyle name="Normal 61" xfId="2037"/>
    <cellStyle name="Normal 62" xfId="2038"/>
    <cellStyle name="Normal 63" xfId="2039"/>
    <cellStyle name="Normal 64" xfId="2040"/>
    <cellStyle name="Normal 65" xfId="2041"/>
    <cellStyle name="Normal 66" xfId="2042"/>
    <cellStyle name="Normal 67" xfId="2043"/>
    <cellStyle name="Normal 68" xfId="2044"/>
    <cellStyle name="Normal 69" xfId="2045"/>
    <cellStyle name="Normal 7" xfId="2046"/>
    <cellStyle name="Normal 7 2" xfId="2047"/>
    <cellStyle name="Normal 70" xfId="2048"/>
    <cellStyle name="Normal 71" xfId="2049"/>
    <cellStyle name="Normal 72" xfId="2050"/>
    <cellStyle name="Normal 73" xfId="2051"/>
    <cellStyle name="Normal 74" xfId="2052"/>
    <cellStyle name="Normal 75" xfId="2053"/>
    <cellStyle name="Normal 76" xfId="2054"/>
    <cellStyle name="Normal 8" xfId="2055"/>
    <cellStyle name="Normal 8 2" xfId="2056"/>
    <cellStyle name="Normal 9" xfId="2057"/>
    <cellStyle name="Normal 9 2" xfId="2058"/>
    <cellStyle name="Normal 9 2 2" xfId="2059"/>
    <cellStyle name="Normal 9 2 2 2" xfId="2060"/>
    <cellStyle name="Normal 9 2 2 2 2" xfId="2061"/>
    <cellStyle name="Normal 9 2 2 2 2 2" xfId="2062"/>
    <cellStyle name="Normal 9 2 2 2 3" xfId="2063"/>
    <cellStyle name="Normal 9 2 2 3" xfId="2064"/>
    <cellStyle name="Normal 9 2 2 3 2" xfId="2065"/>
    <cellStyle name="Normal 9 2 2 4" xfId="2066"/>
    <cellStyle name="Normal 9 2 2 5" xfId="2067"/>
    <cellStyle name="Normal 9 2 2 6" xfId="2068"/>
    <cellStyle name="Normal 9 2 2 7" xfId="2069"/>
    <cellStyle name="Normal 9 2 3" xfId="2070"/>
    <cellStyle name="Normal 9 2 3 2" xfId="2071"/>
    <cellStyle name="Normal 9 2 3 2 2" xfId="2072"/>
    <cellStyle name="Normal 9 2 3 3" xfId="2073"/>
    <cellStyle name="Normal 9 2 4" xfId="2074"/>
    <cellStyle name="Normal 9 2 4 2" xfId="2075"/>
    <cellStyle name="Normal 9 2 5" xfId="2076"/>
    <cellStyle name="Normal 9 2 6" xfId="2077"/>
    <cellStyle name="Normal 9 2 7" xfId="2078"/>
    <cellStyle name="Normal 9 2 8" xfId="2079"/>
    <cellStyle name="Normal 9 3" xfId="2080"/>
    <cellStyle name="Normal 9 3 2" xfId="2081"/>
    <cellStyle name="Normal 9 3 2 2" xfId="2082"/>
    <cellStyle name="Normal 9 3 2 2 2" xfId="2083"/>
    <cellStyle name="Normal 9 3 2 2 2 2" xfId="2084"/>
    <cellStyle name="Normal 9 3 2 2 3" xfId="2085"/>
    <cellStyle name="Normal 9 3 2 3" xfId="2086"/>
    <cellStyle name="Normal 9 3 2 3 2" xfId="2087"/>
    <cellStyle name="Normal 9 3 2 4" xfId="2088"/>
    <cellStyle name="Normal 9 3 2 5" xfId="2089"/>
    <cellStyle name="Normal 9 3 2 6" xfId="2090"/>
    <cellStyle name="Normal 9 3 2 7" xfId="2091"/>
    <cellStyle name="Normal 9 3 3" xfId="2092"/>
    <cellStyle name="Normal 9 3 3 2" xfId="2093"/>
    <cellStyle name="Normal 9 3 3 2 2" xfId="2094"/>
    <cellStyle name="Normal 9 3 3 3" xfId="2095"/>
    <cellStyle name="Normal 9 3 4" xfId="2096"/>
    <cellStyle name="Normal 9 3 4 2" xfId="2097"/>
    <cellStyle name="Normal 9 3 5" xfId="2098"/>
    <cellStyle name="Normal 9 3 6" xfId="2099"/>
    <cellStyle name="Normal 9 3 7" xfId="2100"/>
    <cellStyle name="Normal 9 3 8" xfId="2101"/>
    <cellStyle name="Normal 9 4" xfId="2102"/>
    <cellStyle name="Normal 9 4 2" xfId="2103"/>
    <cellStyle name="Normal 9 5" xfId="2104"/>
    <cellStyle name="Normal 9 5 2" xfId="2105"/>
    <cellStyle name="Normal 9 6" xfId="2106"/>
    <cellStyle name="Normal 9 7" xfId="2107"/>
    <cellStyle name="Normal 9 8" xfId="2108"/>
    <cellStyle name="Normal_prov fee mcare #s" xfId="5"/>
    <cellStyle name="Normal_Sheet1" xfId="4"/>
    <cellStyle name="Normal_Sheet1 2" xfId="6"/>
    <cellStyle name="Note 2" xfId="2109"/>
    <cellStyle name="Note 2 10" xfId="2110"/>
    <cellStyle name="Note 2 11" xfId="2111"/>
    <cellStyle name="Note 2 12" xfId="2112"/>
    <cellStyle name="Note 2 2" xfId="2113"/>
    <cellStyle name="Note 2 2 10" xfId="2114"/>
    <cellStyle name="Note 2 2 2" xfId="2115"/>
    <cellStyle name="Note 2 2 2 2" xfId="2116"/>
    <cellStyle name="Note 2 2 2 2 2" xfId="2117"/>
    <cellStyle name="Note 2 2 2 2 2 2" xfId="2118"/>
    <cellStyle name="Note 2 2 2 2 2 2 2" xfId="2119"/>
    <cellStyle name="Note 2 2 2 2 2 3" xfId="2120"/>
    <cellStyle name="Note 2 2 2 2 2 3 2" xfId="2121"/>
    <cellStyle name="Note 2 2 2 2 2 4" xfId="2122"/>
    <cellStyle name="Note 2 2 2 2 3" xfId="2123"/>
    <cellStyle name="Note 2 2 2 2 3 2" xfId="2124"/>
    <cellStyle name="Note 2 2 2 2 4" xfId="2125"/>
    <cellStyle name="Note 2 2 2 2 4 2" xfId="2126"/>
    <cellStyle name="Note 2 2 2 2 5" xfId="2127"/>
    <cellStyle name="Note 2 2 2 3" xfId="2128"/>
    <cellStyle name="Note 2 2 2 3 2" xfId="2129"/>
    <cellStyle name="Note 2 2 2 3 2 2" xfId="2130"/>
    <cellStyle name="Note 2 2 2 3 3" xfId="2131"/>
    <cellStyle name="Note 2 2 2 3 3 2" xfId="2132"/>
    <cellStyle name="Note 2 2 2 3 4" xfId="2133"/>
    <cellStyle name="Note 2 2 2 4" xfId="2134"/>
    <cellStyle name="Note 2 2 2 4 2" xfId="2135"/>
    <cellStyle name="Note 2 2 2 4 2 2" xfId="2136"/>
    <cellStyle name="Note 2 2 2 4 3" xfId="2137"/>
    <cellStyle name="Note 2 2 2 5" xfId="2138"/>
    <cellStyle name="Note 2 2 2 5 2" xfId="2139"/>
    <cellStyle name="Note 2 2 2 6" xfId="2140"/>
    <cellStyle name="Note 2 2 2 7" xfId="2141"/>
    <cellStyle name="Note 2 2 2 8" xfId="2142"/>
    <cellStyle name="Note 2 2 2 9" xfId="2143"/>
    <cellStyle name="Note 2 2 3" xfId="2144"/>
    <cellStyle name="Note 2 2 3 2" xfId="2145"/>
    <cellStyle name="Note 2 2 3 2 2" xfId="2146"/>
    <cellStyle name="Note 2 2 3 2 2 2" xfId="2147"/>
    <cellStyle name="Note 2 2 3 2 3" xfId="2148"/>
    <cellStyle name="Note 2 2 3 2 3 2" xfId="2149"/>
    <cellStyle name="Note 2 2 3 2 4" xfId="2150"/>
    <cellStyle name="Note 2 2 3 3" xfId="2151"/>
    <cellStyle name="Note 2 2 3 3 2" xfId="2152"/>
    <cellStyle name="Note 2 2 3 3 2 2" xfId="2153"/>
    <cellStyle name="Note 2 2 3 3 3" xfId="2154"/>
    <cellStyle name="Note 2 2 3 4" xfId="2155"/>
    <cellStyle name="Note 2 2 3 4 2" xfId="2156"/>
    <cellStyle name="Note 2 2 3 5" xfId="2157"/>
    <cellStyle name="Note 2 2 3 6" xfId="2158"/>
    <cellStyle name="Note 2 2 3 7" xfId="2159"/>
    <cellStyle name="Note 2 2 3 8" xfId="2160"/>
    <cellStyle name="Note 2 2 4" xfId="2161"/>
    <cellStyle name="Note 2 2 4 2" xfId="2162"/>
    <cellStyle name="Note 2 2 4 2 2" xfId="2163"/>
    <cellStyle name="Note 2 2 4 2 2 2" xfId="2164"/>
    <cellStyle name="Note 2 2 4 2 3" xfId="2165"/>
    <cellStyle name="Note 2 2 4 3" xfId="2166"/>
    <cellStyle name="Note 2 2 4 3 2" xfId="2167"/>
    <cellStyle name="Note 2 2 4 4" xfId="2168"/>
    <cellStyle name="Note 2 2 4 5" xfId="2169"/>
    <cellStyle name="Note 2 2 4 6" xfId="2170"/>
    <cellStyle name="Note 2 2 4 7" xfId="2171"/>
    <cellStyle name="Note 2 2 5" xfId="2172"/>
    <cellStyle name="Note 2 2 5 2" xfId="2173"/>
    <cellStyle name="Note 2 2 5 2 2" xfId="2174"/>
    <cellStyle name="Note 2 2 5 3" xfId="2175"/>
    <cellStyle name="Note 2 2 6" xfId="2176"/>
    <cellStyle name="Note 2 2 6 2" xfId="2177"/>
    <cellStyle name="Note 2 2 7" xfId="2178"/>
    <cellStyle name="Note 2 2 8" xfId="2179"/>
    <cellStyle name="Note 2 2 9" xfId="2180"/>
    <cellStyle name="Note 2 3" xfId="2181"/>
    <cellStyle name="Note 2 3 10" xfId="2182"/>
    <cellStyle name="Note 2 3 2" xfId="2183"/>
    <cellStyle name="Note 2 3 2 2" xfId="2184"/>
    <cellStyle name="Note 2 3 2 2 2" xfId="2185"/>
    <cellStyle name="Note 2 3 2 2 2 2" xfId="2186"/>
    <cellStyle name="Note 2 3 2 2 2 2 2" xfId="2187"/>
    <cellStyle name="Note 2 3 2 2 2 3" xfId="2188"/>
    <cellStyle name="Note 2 3 2 2 2 3 2" xfId="2189"/>
    <cellStyle name="Note 2 3 2 2 2 4" xfId="2190"/>
    <cellStyle name="Note 2 3 2 2 3" xfId="2191"/>
    <cellStyle name="Note 2 3 2 2 3 2" xfId="2192"/>
    <cellStyle name="Note 2 3 2 2 4" xfId="2193"/>
    <cellStyle name="Note 2 3 2 2 4 2" xfId="2194"/>
    <cellStyle name="Note 2 3 2 2 5" xfId="2195"/>
    <cellStyle name="Note 2 3 2 3" xfId="2196"/>
    <cellStyle name="Note 2 3 2 3 2" xfId="2197"/>
    <cellStyle name="Note 2 3 2 3 2 2" xfId="2198"/>
    <cellStyle name="Note 2 3 2 3 3" xfId="2199"/>
    <cellStyle name="Note 2 3 2 3 3 2" xfId="2200"/>
    <cellStyle name="Note 2 3 2 3 4" xfId="2201"/>
    <cellStyle name="Note 2 3 2 4" xfId="2202"/>
    <cellStyle name="Note 2 3 2 4 2" xfId="2203"/>
    <cellStyle name="Note 2 3 2 4 2 2" xfId="2204"/>
    <cellStyle name="Note 2 3 2 4 3" xfId="2205"/>
    <cellStyle name="Note 2 3 2 5" xfId="2206"/>
    <cellStyle name="Note 2 3 2 5 2" xfId="2207"/>
    <cellStyle name="Note 2 3 2 6" xfId="2208"/>
    <cellStyle name="Note 2 3 2 7" xfId="2209"/>
    <cellStyle name="Note 2 3 2 8" xfId="2210"/>
    <cellStyle name="Note 2 3 2 9" xfId="2211"/>
    <cellStyle name="Note 2 3 3" xfId="2212"/>
    <cellStyle name="Note 2 3 3 2" xfId="2213"/>
    <cellStyle name="Note 2 3 3 2 2" xfId="2214"/>
    <cellStyle name="Note 2 3 3 2 2 2" xfId="2215"/>
    <cellStyle name="Note 2 3 3 2 3" xfId="2216"/>
    <cellStyle name="Note 2 3 3 2 3 2" xfId="2217"/>
    <cellStyle name="Note 2 3 3 2 4" xfId="2218"/>
    <cellStyle name="Note 2 3 3 3" xfId="2219"/>
    <cellStyle name="Note 2 3 3 3 2" xfId="2220"/>
    <cellStyle name="Note 2 3 3 3 2 2" xfId="2221"/>
    <cellStyle name="Note 2 3 3 3 3" xfId="2222"/>
    <cellStyle name="Note 2 3 3 4" xfId="2223"/>
    <cellStyle name="Note 2 3 3 4 2" xfId="2224"/>
    <cellStyle name="Note 2 3 3 5" xfId="2225"/>
    <cellStyle name="Note 2 3 3 6" xfId="2226"/>
    <cellStyle name="Note 2 3 3 7" xfId="2227"/>
    <cellStyle name="Note 2 3 3 8" xfId="2228"/>
    <cellStyle name="Note 2 3 4" xfId="2229"/>
    <cellStyle name="Note 2 3 4 2" xfId="2230"/>
    <cellStyle name="Note 2 3 4 2 2" xfId="2231"/>
    <cellStyle name="Note 2 3 4 2 2 2" xfId="2232"/>
    <cellStyle name="Note 2 3 4 2 3" xfId="2233"/>
    <cellStyle name="Note 2 3 4 3" xfId="2234"/>
    <cellStyle name="Note 2 3 4 3 2" xfId="2235"/>
    <cellStyle name="Note 2 3 4 4" xfId="2236"/>
    <cellStyle name="Note 2 3 4 5" xfId="2237"/>
    <cellStyle name="Note 2 3 4 6" xfId="2238"/>
    <cellStyle name="Note 2 3 4 7" xfId="2239"/>
    <cellStyle name="Note 2 3 5" xfId="2240"/>
    <cellStyle name="Note 2 3 5 2" xfId="2241"/>
    <cellStyle name="Note 2 3 5 2 2" xfId="2242"/>
    <cellStyle name="Note 2 3 5 3" xfId="2243"/>
    <cellStyle name="Note 2 3 6" xfId="2244"/>
    <cellStyle name="Note 2 3 6 2" xfId="2245"/>
    <cellStyle name="Note 2 3 7" xfId="2246"/>
    <cellStyle name="Note 2 3 8" xfId="2247"/>
    <cellStyle name="Note 2 3 9" xfId="2248"/>
    <cellStyle name="Note 2 4" xfId="2249"/>
    <cellStyle name="Note 2 4 2" xfId="2250"/>
    <cellStyle name="Note 2 4 2 2" xfId="2251"/>
    <cellStyle name="Note 2 4 2 2 2" xfId="2252"/>
    <cellStyle name="Note 2 4 2 2 2 2" xfId="2253"/>
    <cellStyle name="Note 2 4 2 2 3" xfId="2254"/>
    <cellStyle name="Note 2 4 2 2 3 2" xfId="2255"/>
    <cellStyle name="Note 2 4 2 2 4" xfId="2256"/>
    <cellStyle name="Note 2 4 2 3" xfId="2257"/>
    <cellStyle name="Note 2 4 2 3 2" xfId="2258"/>
    <cellStyle name="Note 2 4 2 4" xfId="2259"/>
    <cellStyle name="Note 2 4 2 4 2" xfId="2260"/>
    <cellStyle name="Note 2 4 2 5" xfId="2261"/>
    <cellStyle name="Note 2 4 3" xfId="2262"/>
    <cellStyle name="Note 2 4 3 2" xfId="2263"/>
    <cellStyle name="Note 2 4 3 2 2" xfId="2264"/>
    <cellStyle name="Note 2 4 3 3" xfId="2265"/>
    <cellStyle name="Note 2 4 3 3 2" xfId="2266"/>
    <cellStyle name="Note 2 4 3 4" xfId="2267"/>
    <cellStyle name="Note 2 4 4" xfId="2268"/>
    <cellStyle name="Note 2 4 4 2" xfId="2269"/>
    <cellStyle name="Note 2 4 4 2 2" xfId="2270"/>
    <cellStyle name="Note 2 4 4 3" xfId="2271"/>
    <cellStyle name="Note 2 4 5" xfId="2272"/>
    <cellStyle name="Note 2 4 5 2" xfId="2273"/>
    <cellStyle name="Note 2 4 6" xfId="2274"/>
    <cellStyle name="Note 2 4 7" xfId="2275"/>
    <cellStyle name="Note 2 4 8" xfId="2276"/>
    <cellStyle name="Note 2 4 9" xfId="2277"/>
    <cellStyle name="Note 2 5" xfId="2278"/>
    <cellStyle name="Note 2 5 2" xfId="2279"/>
    <cellStyle name="Note 2 5 2 2" xfId="2280"/>
    <cellStyle name="Note 2 5 2 2 2" xfId="2281"/>
    <cellStyle name="Note 2 5 2 3" xfId="2282"/>
    <cellStyle name="Note 2 5 2 3 2" xfId="2283"/>
    <cellStyle name="Note 2 5 2 4" xfId="2284"/>
    <cellStyle name="Note 2 5 3" xfId="2285"/>
    <cellStyle name="Note 2 5 3 2" xfId="2286"/>
    <cellStyle name="Note 2 5 3 2 2" xfId="2287"/>
    <cellStyle name="Note 2 5 3 3" xfId="2288"/>
    <cellStyle name="Note 2 5 4" xfId="2289"/>
    <cellStyle name="Note 2 5 4 2" xfId="2290"/>
    <cellStyle name="Note 2 5 5" xfId="2291"/>
    <cellStyle name="Note 2 5 6" xfId="2292"/>
    <cellStyle name="Note 2 5 7" xfId="2293"/>
    <cellStyle name="Note 2 5 8" xfId="2294"/>
    <cellStyle name="Note 2 6" xfId="2295"/>
    <cellStyle name="Note 2 6 2" xfId="2296"/>
    <cellStyle name="Note 2 6 2 2" xfId="2297"/>
    <cellStyle name="Note 2 6 2 2 2" xfId="2298"/>
    <cellStyle name="Note 2 6 2 3" xfId="2299"/>
    <cellStyle name="Note 2 6 3" xfId="2300"/>
    <cellStyle name="Note 2 6 3 2" xfId="2301"/>
    <cellStyle name="Note 2 6 4" xfId="2302"/>
    <cellStyle name="Note 2 6 5" xfId="2303"/>
    <cellStyle name="Note 2 6 6" xfId="2304"/>
    <cellStyle name="Note 2 6 7" xfId="2305"/>
    <cellStyle name="Note 2 7" xfId="2306"/>
    <cellStyle name="Note 2 7 2" xfId="2307"/>
    <cellStyle name="Note 2 7 2 2" xfId="2308"/>
    <cellStyle name="Note 2 7 3" xfId="2309"/>
    <cellStyle name="Note 2 8" xfId="2310"/>
    <cellStyle name="Note 2 8 2" xfId="2311"/>
    <cellStyle name="Note 2 9" xfId="2312"/>
    <cellStyle name="Note 3" xfId="2313"/>
    <cellStyle name="Note 3 10" xfId="2314"/>
    <cellStyle name="Note 3 2" xfId="2315"/>
    <cellStyle name="Note 3 2 2" xfId="2316"/>
    <cellStyle name="Note 3 2 2 2" xfId="2317"/>
    <cellStyle name="Note 3 2 2 2 2" xfId="2318"/>
    <cellStyle name="Note 3 2 2 2 2 2" xfId="2319"/>
    <cellStyle name="Note 3 2 2 2 3" xfId="2320"/>
    <cellStyle name="Note 3 2 2 2 3 2" xfId="2321"/>
    <cellStyle name="Note 3 2 2 2 4" xfId="2322"/>
    <cellStyle name="Note 3 2 2 3" xfId="2323"/>
    <cellStyle name="Note 3 2 2 3 2" xfId="2324"/>
    <cellStyle name="Note 3 2 2 4" xfId="2325"/>
    <cellStyle name="Note 3 2 2 4 2" xfId="2326"/>
    <cellStyle name="Note 3 2 2 5" xfId="2327"/>
    <cellStyle name="Note 3 2 3" xfId="2328"/>
    <cellStyle name="Note 3 2 3 2" xfId="2329"/>
    <cellStyle name="Note 3 2 3 2 2" xfId="2330"/>
    <cellStyle name="Note 3 2 3 3" xfId="2331"/>
    <cellStyle name="Note 3 2 3 3 2" xfId="2332"/>
    <cellStyle name="Note 3 2 3 4" xfId="2333"/>
    <cellStyle name="Note 3 2 4" xfId="2334"/>
    <cellStyle name="Note 3 2 4 2" xfId="2335"/>
    <cellStyle name="Note 3 2 4 2 2" xfId="2336"/>
    <cellStyle name="Note 3 2 4 3" xfId="2337"/>
    <cellStyle name="Note 3 2 5" xfId="2338"/>
    <cellStyle name="Note 3 2 5 2" xfId="2339"/>
    <cellStyle name="Note 3 2 6" xfId="2340"/>
    <cellStyle name="Note 3 2 7" xfId="2341"/>
    <cellStyle name="Note 3 2 8" xfId="2342"/>
    <cellStyle name="Note 3 2 9" xfId="2343"/>
    <cellStyle name="Note 3 3" xfId="2344"/>
    <cellStyle name="Note 3 3 2" xfId="2345"/>
    <cellStyle name="Note 3 3 2 2" xfId="2346"/>
    <cellStyle name="Note 3 3 2 2 2" xfId="2347"/>
    <cellStyle name="Note 3 3 2 3" xfId="2348"/>
    <cellStyle name="Note 3 3 2 3 2" xfId="2349"/>
    <cellStyle name="Note 3 3 2 4" xfId="2350"/>
    <cellStyle name="Note 3 3 3" xfId="2351"/>
    <cellStyle name="Note 3 3 3 2" xfId="2352"/>
    <cellStyle name="Note 3 3 3 2 2" xfId="2353"/>
    <cellStyle name="Note 3 3 3 3" xfId="2354"/>
    <cellStyle name="Note 3 3 4" xfId="2355"/>
    <cellStyle name="Note 3 3 4 2" xfId="2356"/>
    <cellStyle name="Note 3 3 5" xfId="2357"/>
    <cellStyle name="Note 3 3 6" xfId="2358"/>
    <cellStyle name="Note 3 3 7" xfId="2359"/>
    <cellStyle name="Note 3 3 8" xfId="2360"/>
    <cellStyle name="Note 3 4" xfId="2361"/>
    <cellStyle name="Note 3 4 2" xfId="2362"/>
    <cellStyle name="Note 3 4 2 2" xfId="2363"/>
    <cellStyle name="Note 3 4 2 2 2" xfId="2364"/>
    <cellStyle name="Note 3 4 2 3" xfId="2365"/>
    <cellStyle name="Note 3 4 3" xfId="2366"/>
    <cellStyle name="Note 3 4 3 2" xfId="2367"/>
    <cellStyle name="Note 3 4 4" xfId="2368"/>
    <cellStyle name="Note 3 4 5" xfId="2369"/>
    <cellStyle name="Note 3 4 6" xfId="2370"/>
    <cellStyle name="Note 3 4 7" xfId="2371"/>
    <cellStyle name="Note 3 5" xfId="2372"/>
    <cellStyle name="Note 3 5 2" xfId="2373"/>
    <cellStyle name="Note 3 5 2 2" xfId="2374"/>
    <cellStyle name="Note 3 5 3" xfId="2375"/>
    <cellStyle name="Note 3 6" xfId="2376"/>
    <cellStyle name="Note 3 6 2" xfId="2377"/>
    <cellStyle name="Note 3 7" xfId="2378"/>
    <cellStyle name="Note 3 8" xfId="2379"/>
    <cellStyle name="Note 3 9" xfId="2380"/>
    <cellStyle name="Percent 10" xfId="2381"/>
    <cellStyle name="Percent 11" xfId="2382"/>
    <cellStyle name="Percent 12" xfId="2383"/>
    <cellStyle name="Percent 2" xfId="2384"/>
    <cellStyle name="Percent 2 2" xfId="2385"/>
    <cellStyle name="Percent 2 3" xfId="2386"/>
    <cellStyle name="Percent 2 4" xfId="2387"/>
    <cellStyle name="Percent 3" xfId="2388"/>
    <cellStyle name="Percent 3 2" xfId="2389"/>
    <cellStyle name="Percent 4" xfId="2390"/>
    <cellStyle name="Percent 5" xfId="2391"/>
    <cellStyle name="Percent 5 2" xfId="2392"/>
    <cellStyle name="Percent 6" xfId="2393"/>
    <cellStyle name="Percent 6 2" xfId="2394"/>
    <cellStyle name="Percent 7" xfId="2395"/>
    <cellStyle name="Percent 8" xfId="2396"/>
    <cellStyle name="Percent 9" xfId="2397"/>
    <cellStyle name="Percent 9 2" xfId="2398"/>
    <cellStyle name="Percent 9 3" xfId="2399"/>
    <cellStyle name="Percent 9 4" xfId="24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N246"/>
  <sheetViews>
    <sheetView tabSelected="1" workbookViewId="0">
      <pane xSplit="2" ySplit="2" topLeftCell="AA3" activePane="bottomRight" state="frozen"/>
      <selection activeCell="D3" sqref="D3"/>
      <selection pane="topRight" activeCell="D3" sqref="D3"/>
      <selection pane="bottomLeft" activeCell="D3" sqref="D3"/>
      <selection pane="bottomRight" activeCell="AN47" sqref="AN47"/>
    </sheetView>
  </sheetViews>
  <sheetFormatPr defaultColWidth="9.140625" defaultRowHeight="12.75" x14ac:dyDescent="0.2"/>
  <cols>
    <col min="1" max="1" width="11.140625" style="1" bestFit="1" customWidth="1"/>
    <col min="2" max="2" width="55.28515625" style="2" bestFit="1" customWidth="1"/>
    <col min="3" max="3" width="7" style="3" bestFit="1" customWidth="1"/>
    <col min="4" max="4" width="8.28515625" style="4" customWidth="1"/>
    <col min="5" max="5" width="10.42578125" style="2" bestFit="1" customWidth="1"/>
    <col min="6" max="6" width="10.42578125" style="5" bestFit="1" customWidth="1"/>
    <col min="7" max="7" width="8.140625" style="6" bestFit="1" customWidth="1"/>
    <col min="8" max="14" width="17.85546875" style="8" bestFit="1" customWidth="1"/>
    <col min="15" max="15" width="10.140625" style="1" bestFit="1" customWidth="1"/>
    <col min="16" max="16" width="13.5703125" style="8" bestFit="1" customWidth="1"/>
    <col min="17" max="20" width="13.5703125" style="9" bestFit="1" customWidth="1"/>
    <col min="21" max="21" width="3.42578125" style="9" customWidth="1"/>
    <col min="22" max="22" width="13.5703125" style="9" bestFit="1" customWidth="1"/>
    <col min="23" max="23" width="3.5703125" style="1" customWidth="1"/>
    <col min="24" max="24" width="13.5703125" style="9" bestFit="1" customWidth="1"/>
    <col min="25" max="25" width="12.42578125" style="9" bestFit="1" customWidth="1"/>
    <col min="26" max="26" width="6.140625" style="1" customWidth="1"/>
    <col min="27" max="27" width="13.5703125" style="9" bestFit="1" customWidth="1"/>
    <col min="28" max="29" width="12" style="9" bestFit="1" customWidth="1"/>
    <col min="30" max="30" width="13.5703125" style="9" bestFit="1" customWidth="1"/>
    <col min="31" max="31" width="16.5703125" style="9" bestFit="1" customWidth="1"/>
    <col min="32" max="32" width="5.7109375" style="9" bestFit="1" customWidth="1"/>
    <col min="33" max="35" width="12" style="9" bestFit="1" customWidth="1"/>
    <col min="36" max="36" width="12.42578125" style="9" bestFit="1" customWidth="1"/>
    <col min="37" max="37" width="6" style="9" bestFit="1" customWidth="1"/>
    <col min="38" max="16384" width="9.140625" style="1"/>
  </cols>
  <sheetData>
    <row r="1" spans="1:40" x14ac:dyDescent="0.2">
      <c r="H1" s="7" t="s">
        <v>0</v>
      </c>
      <c r="I1" s="7" t="s">
        <v>1</v>
      </c>
      <c r="J1" s="7" t="s">
        <v>2</v>
      </c>
      <c r="K1" s="7" t="s">
        <v>3</v>
      </c>
      <c r="L1" s="7" t="s">
        <v>4</v>
      </c>
      <c r="M1" s="7" t="s">
        <v>5</v>
      </c>
      <c r="N1" s="7" t="s">
        <v>6</v>
      </c>
      <c r="AH1" s="10">
        <f>AJ1</f>
        <v>0.03</v>
      </c>
      <c r="AI1" s="10">
        <f>AJ1</f>
        <v>0.03</v>
      </c>
      <c r="AJ1" s="10">
        <v>0.03</v>
      </c>
      <c r="AK1" s="11"/>
    </row>
    <row r="2" spans="1:40" s="21" customFormat="1" ht="38.25" x14ac:dyDescent="0.2">
      <c r="A2" s="12" t="s">
        <v>7</v>
      </c>
      <c r="B2" s="13" t="s">
        <v>8</v>
      </c>
      <c r="C2" s="14" t="s">
        <v>9</v>
      </c>
      <c r="D2" s="13" t="s">
        <v>10</v>
      </c>
      <c r="E2" s="13" t="s">
        <v>11</v>
      </c>
      <c r="F2" s="15" t="s">
        <v>12</v>
      </c>
      <c r="G2" s="16" t="s">
        <v>13</v>
      </c>
      <c r="H2" s="17" t="s">
        <v>14</v>
      </c>
      <c r="I2" s="17" t="s">
        <v>15</v>
      </c>
      <c r="J2" s="17" t="s">
        <v>16</v>
      </c>
      <c r="K2" s="17" t="s">
        <v>17</v>
      </c>
      <c r="L2" s="17" t="s">
        <v>18</v>
      </c>
      <c r="M2" s="17" t="s">
        <v>19</v>
      </c>
      <c r="N2" s="17" t="s">
        <v>20</v>
      </c>
      <c r="O2" s="17" t="s">
        <v>21</v>
      </c>
      <c r="P2" s="17" t="s">
        <v>22</v>
      </c>
      <c r="Q2" s="17" t="s">
        <v>23</v>
      </c>
      <c r="R2" s="17" t="s">
        <v>24</v>
      </c>
      <c r="S2" s="17" t="s">
        <v>25</v>
      </c>
      <c r="T2" s="17" t="s">
        <v>26</v>
      </c>
      <c r="U2" s="18"/>
      <c r="V2" s="17" t="s">
        <v>27</v>
      </c>
      <c r="W2" s="19"/>
      <c r="X2" s="17" t="s">
        <v>28</v>
      </c>
      <c r="Y2" s="17" t="s">
        <v>29</v>
      </c>
      <c r="Z2" s="20"/>
      <c r="AA2" s="17" t="s">
        <v>30</v>
      </c>
      <c r="AB2" s="17" t="s">
        <v>31</v>
      </c>
      <c r="AC2" s="17" t="s">
        <v>32</v>
      </c>
      <c r="AD2" s="17" t="s">
        <v>33</v>
      </c>
      <c r="AE2" s="17" t="s">
        <v>34</v>
      </c>
      <c r="AF2" s="17" t="s">
        <v>35</v>
      </c>
      <c r="AG2" s="17" t="s">
        <v>36</v>
      </c>
      <c r="AH2" s="17" t="s">
        <v>37</v>
      </c>
      <c r="AI2" s="17" t="s">
        <v>38</v>
      </c>
      <c r="AJ2" s="17" t="s">
        <v>39</v>
      </c>
      <c r="AK2" s="17" t="s">
        <v>40</v>
      </c>
    </row>
    <row r="3" spans="1:40" x14ac:dyDescent="0.2">
      <c r="A3" s="28" t="s">
        <v>41</v>
      </c>
      <c r="B3" s="2" t="s">
        <v>171</v>
      </c>
      <c r="C3" s="3">
        <v>12</v>
      </c>
      <c r="D3" s="4">
        <v>370202</v>
      </c>
      <c r="E3" s="5">
        <v>42370</v>
      </c>
      <c r="F3" s="5">
        <v>42735</v>
      </c>
      <c r="G3" s="22">
        <f t="shared" ref="G3:G66" si="0">366/(1+F3-E3)</f>
        <v>1</v>
      </c>
      <c r="H3" s="23">
        <v>52540719</v>
      </c>
      <c r="I3" s="23">
        <v>274922155</v>
      </c>
      <c r="J3" s="23">
        <v>12536319</v>
      </c>
      <c r="K3" s="23">
        <v>275082189</v>
      </c>
      <c r="L3" s="23">
        <v>40073942</v>
      </c>
      <c r="M3" s="23">
        <v>655155324</v>
      </c>
      <c r="N3" s="23">
        <v>168528675</v>
      </c>
      <c r="P3" s="9">
        <f t="shared" ref="P3:T18" si="1">H3*$G3</f>
        <v>52540719</v>
      </c>
      <c r="Q3" s="9">
        <f t="shared" si="1"/>
        <v>274922155</v>
      </c>
      <c r="R3" s="9">
        <f t="shared" si="1"/>
        <v>12536319</v>
      </c>
      <c r="S3" s="9">
        <f t="shared" si="1"/>
        <v>275082189</v>
      </c>
      <c r="T3" s="9">
        <f t="shared" si="1"/>
        <v>40073942</v>
      </c>
      <c r="V3" s="9">
        <f t="shared" ref="V3:V66" si="2">SUM(P3:T3)</f>
        <v>655155324</v>
      </c>
      <c r="W3" s="24"/>
      <c r="X3" s="9">
        <f t="shared" ref="X3:Y18" si="3">M3*$G3</f>
        <v>655155324</v>
      </c>
      <c r="Y3" s="9">
        <f t="shared" si="3"/>
        <v>168528675</v>
      </c>
      <c r="Z3" s="24"/>
      <c r="AA3" s="9">
        <f t="shared" ref="AA3:AA66" si="4">V3</f>
        <v>655155324</v>
      </c>
      <c r="AB3" s="9">
        <f t="shared" ref="AB3:AB66" si="5">IF(ISERROR(((P3+Q3+R3)/X3)*Y3),0,((P3+Q3+R3)/X3)*Y3)</f>
        <v>87459586.144428968</v>
      </c>
      <c r="AC3" s="9">
        <f t="shared" ref="AC3:AC66" si="6">IF(ISERROR(((S3+T3)/X3)*Y3),0,((S3+T3)/X3)*Y3)</f>
        <v>81069088.855571017</v>
      </c>
      <c r="AD3" s="9">
        <f t="shared" ref="AD3:AD66" si="7">SUM(P3:R3)</f>
        <v>339999193</v>
      </c>
      <c r="AE3" s="9">
        <f t="shared" ref="AE3:AE66" si="8">SUM(S3:T3)</f>
        <v>315156131</v>
      </c>
      <c r="AF3" s="9">
        <f t="shared" ref="AF3:AF66" si="9">AD3+AE3-AA3</f>
        <v>0</v>
      </c>
      <c r="AG3" s="9">
        <f t="shared" ref="AG3:AG66" si="10">IF(ISERROR((AA3/X3)*Y3),0,(AA3/X3)*Y3)</f>
        <v>168528675</v>
      </c>
      <c r="AH3" s="8">
        <f t="shared" ref="AH3:AH66" si="11">ROUND(AB3*$AH$1,0)</f>
        <v>2623788</v>
      </c>
      <c r="AI3" s="8">
        <f t="shared" ref="AI3:AI66" si="12">ROUND(AC3*$AI$1,0)</f>
        <v>2432073</v>
      </c>
      <c r="AJ3" s="25">
        <f t="shared" ref="AJ3:AJ66" si="13">ROUND(AH3+AI3,0)</f>
        <v>5055861</v>
      </c>
      <c r="AK3" s="26">
        <v>1</v>
      </c>
    </row>
    <row r="4" spans="1:40" x14ac:dyDescent="0.2">
      <c r="A4" s="31" t="s">
        <v>42</v>
      </c>
      <c r="B4" s="2" t="s">
        <v>172</v>
      </c>
      <c r="C4" s="3">
        <v>12</v>
      </c>
      <c r="D4" s="4">
        <v>370014</v>
      </c>
      <c r="E4" s="5">
        <v>42278</v>
      </c>
      <c r="F4" s="5">
        <v>42643</v>
      </c>
      <c r="G4" s="22">
        <f t="shared" si="0"/>
        <v>1</v>
      </c>
      <c r="H4" s="23">
        <v>49988987</v>
      </c>
      <c r="I4" s="23">
        <v>339845865</v>
      </c>
      <c r="J4" s="23">
        <v>0</v>
      </c>
      <c r="K4" s="23">
        <v>405796757</v>
      </c>
      <c r="L4" s="23">
        <v>0</v>
      </c>
      <c r="M4" s="23">
        <v>796432683</v>
      </c>
      <c r="N4" s="23">
        <v>91490703</v>
      </c>
      <c r="P4" s="9">
        <f t="shared" si="1"/>
        <v>49988987</v>
      </c>
      <c r="Q4" s="9">
        <f t="shared" si="1"/>
        <v>339845865</v>
      </c>
      <c r="R4" s="9">
        <f t="shared" si="1"/>
        <v>0</v>
      </c>
      <c r="S4" s="9">
        <f t="shared" si="1"/>
        <v>405796757</v>
      </c>
      <c r="T4" s="9">
        <f t="shared" si="1"/>
        <v>0</v>
      </c>
      <c r="V4" s="9">
        <f t="shared" si="2"/>
        <v>795631609</v>
      </c>
      <c r="W4" s="24"/>
      <c r="X4" s="9">
        <f t="shared" si="3"/>
        <v>796432683</v>
      </c>
      <c r="Y4" s="9">
        <f t="shared" si="3"/>
        <v>91490703</v>
      </c>
      <c r="Z4" s="24"/>
      <c r="AA4" s="9">
        <f t="shared" si="4"/>
        <v>795631609</v>
      </c>
      <c r="AB4" s="9">
        <f t="shared" si="5"/>
        <v>44782522.647153787</v>
      </c>
      <c r="AC4" s="9">
        <f t="shared" si="6"/>
        <v>46616156.475650527</v>
      </c>
      <c r="AD4" s="9">
        <f t="shared" si="7"/>
        <v>389834852</v>
      </c>
      <c r="AE4" s="9">
        <f t="shared" si="8"/>
        <v>405796757</v>
      </c>
      <c r="AF4" s="9">
        <f t="shared" si="9"/>
        <v>0</v>
      </c>
      <c r="AG4" s="9">
        <f t="shared" si="10"/>
        <v>91398679.122804314</v>
      </c>
      <c r="AH4" s="8">
        <f t="shared" si="11"/>
        <v>1343476</v>
      </c>
      <c r="AI4" s="8">
        <f t="shared" si="12"/>
        <v>1398485</v>
      </c>
      <c r="AJ4" s="25">
        <f t="shared" si="13"/>
        <v>2741961</v>
      </c>
      <c r="AK4" s="26">
        <v>1</v>
      </c>
    </row>
    <row r="5" spans="1:40" x14ac:dyDescent="0.2">
      <c r="A5" s="31" t="s">
        <v>43</v>
      </c>
      <c r="B5" s="2" t="s">
        <v>173</v>
      </c>
      <c r="C5" s="3">
        <v>12</v>
      </c>
      <c r="D5" s="4">
        <v>370032</v>
      </c>
      <c r="E5" s="5">
        <v>42309</v>
      </c>
      <c r="F5" s="5">
        <v>42674</v>
      </c>
      <c r="G5" s="22">
        <f t="shared" si="0"/>
        <v>1</v>
      </c>
      <c r="H5" s="23">
        <v>23398286</v>
      </c>
      <c r="I5" s="23">
        <v>292353671</v>
      </c>
      <c r="J5" s="23">
        <v>0</v>
      </c>
      <c r="K5" s="23">
        <v>0</v>
      </c>
      <c r="L5" s="23">
        <v>429431830</v>
      </c>
      <c r="M5" s="23">
        <v>745183787</v>
      </c>
      <c r="N5" s="23">
        <v>115531831</v>
      </c>
      <c r="P5" s="9">
        <f t="shared" si="1"/>
        <v>23398286</v>
      </c>
      <c r="Q5" s="9">
        <f t="shared" si="1"/>
        <v>292353671</v>
      </c>
      <c r="R5" s="9">
        <f t="shared" si="1"/>
        <v>0</v>
      </c>
      <c r="S5" s="9">
        <f t="shared" si="1"/>
        <v>0</v>
      </c>
      <c r="T5" s="9">
        <f t="shared" si="1"/>
        <v>429431830</v>
      </c>
      <c r="V5" s="9">
        <f t="shared" si="2"/>
        <v>745183787</v>
      </c>
      <c r="W5" s="24"/>
      <c r="X5" s="9">
        <f t="shared" si="3"/>
        <v>745183787</v>
      </c>
      <c r="Y5" s="9">
        <f t="shared" si="3"/>
        <v>115531831</v>
      </c>
      <c r="Z5" s="24"/>
      <c r="AA5" s="9">
        <f t="shared" si="4"/>
        <v>745183787</v>
      </c>
      <c r="AB5" s="9">
        <f t="shared" si="5"/>
        <v>48953563.36307846</v>
      </c>
      <c r="AC5" s="9">
        <f t="shared" si="6"/>
        <v>66578267.63692154</v>
      </c>
      <c r="AD5" s="9">
        <f t="shared" si="7"/>
        <v>315751957</v>
      </c>
      <c r="AE5" s="9">
        <f t="shared" si="8"/>
        <v>429431830</v>
      </c>
      <c r="AF5" s="9">
        <f t="shared" si="9"/>
        <v>0</v>
      </c>
      <c r="AG5" s="9">
        <f t="shared" si="10"/>
        <v>115531831</v>
      </c>
      <c r="AH5" s="8">
        <f t="shared" si="11"/>
        <v>1468607</v>
      </c>
      <c r="AI5" s="8">
        <f t="shared" si="12"/>
        <v>1997348</v>
      </c>
      <c r="AJ5" s="25">
        <f t="shared" si="13"/>
        <v>3465955</v>
      </c>
      <c r="AK5" s="26">
        <v>1</v>
      </c>
    </row>
    <row r="6" spans="1:40" s="28" customFormat="1" x14ac:dyDescent="0.2">
      <c r="A6" s="31" t="s">
        <v>44</v>
      </c>
      <c r="B6" s="2" t="s">
        <v>45</v>
      </c>
      <c r="C6" s="3">
        <v>12</v>
      </c>
      <c r="D6" s="4">
        <v>370228</v>
      </c>
      <c r="E6" s="5">
        <v>42370</v>
      </c>
      <c r="F6" s="5">
        <v>42735</v>
      </c>
      <c r="G6" s="22">
        <f t="shared" si="0"/>
        <v>1</v>
      </c>
      <c r="H6" s="23">
        <v>3489381</v>
      </c>
      <c r="I6" s="23">
        <v>41654893</v>
      </c>
      <c r="J6" s="23">
        <v>1290260</v>
      </c>
      <c r="K6" s="23">
        <v>103633278</v>
      </c>
      <c r="L6" s="23">
        <v>24259410</v>
      </c>
      <c r="M6" s="23">
        <v>174541521</v>
      </c>
      <c r="N6" s="23">
        <v>44435690</v>
      </c>
      <c r="O6" s="1"/>
      <c r="P6" s="9">
        <f t="shared" si="1"/>
        <v>3489381</v>
      </c>
      <c r="Q6" s="9">
        <f t="shared" si="1"/>
        <v>41654893</v>
      </c>
      <c r="R6" s="9">
        <f t="shared" si="1"/>
        <v>1290260</v>
      </c>
      <c r="S6" s="9">
        <f t="shared" si="1"/>
        <v>103633278</v>
      </c>
      <c r="T6" s="9">
        <f t="shared" si="1"/>
        <v>24259410</v>
      </c>
      <c r="U6" s="9"/>
      <c r="V6" s="9">
        <f t="shared" si="2"/>
        <v>174327222</v>
      </c>
      <c r="W6" s="24"/>
      <c r="X6" s="9">
        <f t="shared" si="3"/>
        <v>174541521</v>
      </c>
      <c r="Y6" s="9">
        <f t="shared" si="3"/>
        <v>44435690</v>
      </c>
      <c r="Z6" s="24"/>
      <c r="AA6" s="9">
        <f t="shared" si="4"/>
        <v>174327222</v>
      </c>
      <c r="AB6" s="9">
        <f t="shared" si="5"/>
        <v>11821545.64883424</v>
      </c>
      <c r="AC6" s="9">
        <f t="shared" si="6"/>
        <v>32559586.994974796</v>
      </c>
      <c r="AD6" s="9">
        <f t="shared" si="7"/>
        <v>46434534</v>
      </c>
      <c r="AE6" s="9">
        <f t="shared" si="8"/>
        <v>127892688</v>
      </c>
      <c r="AF6" s="9">
        <f t="shared" si="9"/>
        <v>0</v>
      </c>
      <c r="AG6" s="9">
        <f t="shared" si="10"/>
        <v>44381132.643809035</v>
      </c>
      <c r="AH6" s="8">
        <f t="shared" si="11"/>
        <v>354646</v>
      </c>
      <c r="AI6" s="8">
        <f t="shared" si="12"/>
        <v>976788</v>
      </c>
      <c r="AJ6" s="25">
        <f t="shared" si="13"/>
        <v>1331434</v>
      </c>
      <c r="AK6" s="26">
        <v>1</v>
      </c>
      <c r="AL6" s="1"/>
      <c r="AM6" s="1"/>
      <c r="AN6" s="1"/>
    </row>
    <row r="7" spans="1:40" x14ac:dyDescent="0.2">
      <c r="A7" s="31" t="s">
        <v>46</v>
      </c>
      <c r="B7" s="2" t="s">
        <v>47</v>
      </c>
      <c r="C7" s="3">
        <v>12</v>
      </c>
      <c r="D7" s="4">
        <v>370030</v>
      </c>
      <c r="E7" s="5">
        <v>42095</v>
      </c>
      <c r="F7" s="5">
        <v>42460</v>
      </c>
      <c r="G7" s="22">
        <f t="shared" si="0"/>
        <v>1</v>
      </c>
      <c r="H7" s="23">
        <v>1674759</v>
      </c>
      <c r="I7" s="23">
        <v>8394143</v>
      </c>
      <c r="J7" s="23">
        <v>735406</v>
      </c>
      <c r="K7" s="23">
        <v>18315919</v>
      </c>
      <c r="L7" s="23">
        <v>6333645</v>
      </c>
      <c r="M7" s="23">
        <v>35434170</v>
      </c>
      <c r="N7" s="23">
        <v>6993005</v>
      </c>
      <c r="P7" s="9">
        <f t="shared" si="1"/>
        <v>1674759</v>
      </c>
      <c r="Q7" s="9">
        <f t="shared" si="1"/>
        <v>8394143</v>
      </c>
      <c r="R7" s="9">
        <f t="shared" si="1"/>
        <v>735406</v>
      </c>
      <c r="S7" s="9">
        <f t="shared" si="1"/>
        <v>18315919</v>
      </c>
      <c r="T7" s="9">
        <f t="shared" si="1"/>
        <v>6333645</v>
      </c>
      <c r="V7" s="9">
        <f t="shared" si="2"/>
        <v>35453872</v>
      </c>
      <c r="W7" s="24"/>
      <c r="X7" s="9">
        <f t="shared" si="3"/>
        <v>35434170</v>
      </c>
      <c r="Y7" s="9">
        <f t="shared" si="3"/>
        <v>6993005</v>
      </c>
      <c r="Z7" s="24"/>
      <c r="AA7" s="9">
        <f t="shared" si="4"/>
        <v>35453872</v>
      </c>
      <c r="AB7" s="9">
        <f t="shared" si="5"/>
        <v>2132252.0004148539</v>
      </c>
      <c r="AC7" s="9">
        <f t="shared" si="6"/>
        <v>4864641.2290684395</v>
      </c>
      <c r="AD7" s="9">
        <f t="shared" si="7"/>
        <v>10804308</v>
      </c>
      <c r="AE7" s="9">
        <f t="shared" si="8"/>
        <v>24649564</v>
      </c>
      <c r="AF7" s="9">
        <f t="shared" si="9"/>
        <v>0</v>
      </c>
      <c r="AG7" s="9">
        <f t="shared" si="10"/>
        <v>6996893.2294832934</v>
      </c>
      <c r="AH7" s="8">
        <f t="shared" si="11"/>
        <v>63968</v>
      </c>
      <c r="AI7" s="8">
        <f t="shared" si="12"/>
        <v>145939</v>
      </c>
      <c r="AJ7" s="25">
        <f t="shared" si="13"/>
        <v>209907</v>
      </c>
      <c r="AK7" s="26">
        <v>1</v>
      </c>
    </row>
    <row r="8" spans="1:40" x14ac:dyDescent="0.2">
      <c r="A8" s="29" t="s">
        <v>48</v>
      </c>
      <c r="B8" s="2" t="s">
        <v>49</v>
      </c>
      <c r="C8" s="3">
        <v>12</v>
      </c>
      <c r="D8" s="4">
        <v>370041</v>
      </c>
      <c r="E8" s="5">
        <v>42370</v>
      </c>
      <c r="F8" s="5">
        <v>42735</v>
      </c>
      <c r="G8" s="22">
        <f t="shared" si="0"/>
        <v>1</v>
      </c>
      <c r="H8" s="23">
        <v>18708342</v>
      </c>
      <c r="I8" s="23">
        <v>138177924</v>
      </c>
      <c r="J8" s="23">
        <v>835714</v>
      </c>
      <c r="K8" s="23">
        <v>36867200</v>
      </c>
      <c r="L8" s="23">
        <v>10777179</v>
      </c>
      <c r="M8" s="23">
        <v>205366359</v>
      </c>
      <c r="N8" s="23">
        <v>48257640</v>
      </c>
      <c r="P8" s="9">
        <f t="shared" si="1"/>
        <v>18708342</v>
      </c>
      <c r="Q8" s="9">
        <f t="shared" si="1"/>
        <v>138177924</v>
      </c>
      <c r="R8" s="9">
        <f t="shared" si="1"/>
        <v>835714</v>
      </c>
      <c r="S8" s="9">
        <f t="shared" si="1"/>
        <v>36867200</v>
      </c>
      <c r="T8" s="9">
        <f t="shared" si="1"/>
        <v>10777179</v>
      </c>
      <c r="V8" s="9">
        <f t="shared" si="2"/>
        <v>205366359</v>
      </c>
      <c r="W8" s="24"/>
      <c r="X8" s="9">
        <f t="shared" si="3"/>
        <v>205366359</v>
      </c>
      <c r="Y8" s="9">
        <f t="shared" si="3"/>
        <v>48257640</v>
      </c>
      <c r="Z8" s="24"/>
      <c r="AA8" s="9">
        <f t="shared" si="4"/>
        <v>205366359</v>
      </c>
      <c r="AB8" s="9">
        <f t="shared" si="5"/>
        <v>37062012.337313727</v>
      </c>
      <c r="AC8" s="9">
        <f t="shared" si="6"/>
        <v>11195627.662686272</v>
      </c>
      <c r="AD8" s="9">
        <f t="shared" si="7"/>
        <v>157721980</v>
      </c>
      <c r="AE8" s="9">
        <f t="shared" si="8"/>
        <v>47644379</v>
      </c>
      <c r="AF8" s="9">
        <f t="shared" si="9"/>
        <v>0</v>
      </c>
      <c r="AG8" s="9">
        <f t="shared" si="10"/>
        <v>48257640</v>
      </c>
      <c r="AH8" s="8">
        <f t="shared" si="11"/>
        <v>1111860</v>
      </c>
      <c r="AI8" s="8">
        <f t="shared" si="12"/>
        <v>335869</v>
      </c>
      <c r="AJ8" s="25">
        <f t="shared" si="13"/>
        <v>1447729</v>
      </c>
      <c r="AK8" s="26">
        <v>1</v>
      </c>
    </row>
    <row r="9" spans="1:40" x14ac:dyDescent="0.2">
      <c r="A9" s="29" t="s">
        <v>50</v>
      </c>
      <c r="B9" s="2" t="s">
        <v>51</v>
      </c>
      <c r="C9" s="3">
        <v>12</v>
      </c>
      <c r="D9" s="4">
        <v>374012</v>
      </c>
      <c r="E9" s="5">
        <v>42370</v>
      </c>
      <c r="F9" s="5">
        <v>42735</v>
      </c>
      <c r="G9" s="22">
        <f t="shared" si="0"/>
        <v>1</v>
      </c>
      <c r="H9" s="23">
        <v>37862648</v>
      </c>
      <c r="I9" s="23">
        <v>12265936</v>
      </c>
      <c r="J9" s="23">
        <v>0</v>
      </c>
      <c r="K9" s="23">
        <v>177670</v>
      </c>
      <c r="L9" s="23">
        <v>2138</v>
      </c>
      <c r="M9" s="23">
        <v>50308392</v>
      </c>
      <c r="N9" s="23">
        <v>18842485</v>
      </c>
      <c r="O9" s="28"/>
      <c r="P9" s="9">
        <f t="shared" si="1"/>
        <v>37862648</v>
      </c>
      <c r="Q9" s="9">
        <f t="shared" si="1"/>
        <v>12265936</v>
      </c>
      <c r="R9" s="9">
        <f t="shared" si="1"/>
        <v>0</v>
      </c>
      <c r="S9" s="9">
        <f t="shared" si="1"/>
        <v>177670</v>
      </c>
      <c r="T9" s="9">
        <f t="shared" si="1"/>
        <v>2138</v>
      </c>
      <c r="V9" s="9">
        <f t="shared" si="2"/>
        <v>50308392</v>
      </c>
      <c r="W9" s="30"/>
      <c r="X9" s="9">
        <f t="shared" si="3"/>
        <v>50308392</v>
      </c>
      <c r="Y9" s="9">
        <f t="shared" si="3"/>
        <v>18842485</v>
      </c>
      <c r="Z9" s="30"/>
      <c r="AA9" s="9">
        <f t="shared" si="4"/>
        <v>50308392</v>
      </c>
      <c r="AB9" s="9">
        <f t="shared" si="5"/>
        <v>18775139.783661541</v>
      </c>
      <c r="AC9" s="9">
        <f t="shared" si="6"/>
        <v>67345.216338458995</v>
      </c>
      <c r="AD9" s="9">
        <f t="shared" si="7"/>
        <v>50128584</v>
      </c>
      <c r="AE9" s="9">
        <f t="shared" si="8"/>
        <v>179808</v>
      </c>
      <c r="AF9" s="9">
        <f t="shared" si="9"/>
        <v>0</v>
      </c>
      <c r="AG9" s="9">
        <f t="shared" si="10"/>
        <v>18842485</v>
      </c>
      <c r="AH9" s="8">
        <f t="shared" si="11"/>
        <v>563254</v>
      </c>
      <c r="AI9" s="8">
        <f t="shared" si="12"/>
        <v>2020</v>
      </c>
      <c r="AJ9" s="25">
        <f t="shared" si="13"/>
        <v>565274</v>
      </c>
      <c r="AK9" s="26">
        <v>1</v>
      </c>
    </row>
    <row r="10" spans="1:40" s="28" customFormat="1" x14ac:dyDescent="0.2">
      <c r="A10" s="40" t="s">
        <v>52</v>
      </c>
      <c r="B10" s="2" t="s">
        <v>53</v>
      </c>
      <c r="C10" s="3">
        <v>12</v>
      </c>
      <c r="D10" s="4">
        <v>374023</v>
      </c>
      <c r="E10" s="5">
        <v>42370</v>
      </c>
      <c r="F10" s="5">
        <v>42735</v>
      </c>
      <c r="G10" s="22">
        <f t="shared" si="0"/>
        <v>1</v>
      </c>
      <c r="H10" s="23">
        <v>25886612</v>
      </c>
      <c r="I10" s="23">
        <v>0</v>
      </c>
      <c r="J10" s="23">
        <v>0</v>
      </c>
      <c r="K10" s="23">
        <v>0</v>
      </c>
      <c r="L10" s="23">
        <v>0</v>
      </c>
      <c r="M10" s="23">
        <v>25886612</v>
      </c>
      <c r="N10" s="23">
        <v>17457114</v>
      </c>
      <c r="P10" s="9">
        <f t="shared" si="1"/>
        <v>25886612</v>
      </c>
      <c r="Q10" s="9">
        <f t="shared" si="1"/>
        <v>0</v>
      </c>
      <c r="R10" s="9">
        <f t="shared" si="1"/>
        <v>0</v>
      </c>
      <c r="S10" s="9">
        <f t="shared" si="1"/>
        <v>0</v>
      </c>
      <c r="T10" s="9">
        <f t="shared" si="1"/>
        <v>0</v>
      </c>
      <c r="U10" s="8"/>
      <c r="V10" s="9">
        <f t="shared" si="2"/>
        <v>25886612</v>
      </c>
      <c r="W10" s="30"/>
      <c r="X10" s="9">
        <f t="shared" si="3"/>
        <v>25886612</v>
      </c>
      <c r="Y10" s="9">
        <f t="shared" si="3"/>
        <v>17457114</v>
      </c>
      <c r="Z10" s="30"/>
      <c r="AA10" s="9">
        <f t="shared" si="4"/>
        <v>25886612</v>
      </c>
      <c r="AB10" s="9">
        <f t="shared" si="5"/>
        <v>17457114</v>
      </c>
      <c r="AC10" s="9">
        <f t="shared" si="6"/>
        <v>0</v>
      </c>
      <c r="AD10" s="9">
        <f t="shared" si="7"/>
        <v>25886612</v>
      </c>
      <c r="AE10" s="9">
        <f t="shared" si="8"/>
        <v>0</v>
      </c>
      <c r="AF10" s="9">
        <f t="shared" si="9"/>
        <v>0</v>
      </c>
      <c r="AG10" s="9">
        <f t="shared" si="10"/>
        <v>17457114</v>
      </c>
      <c r="AH10" s="8">
        <f t="shared" si="11"/>
        <v>523713</v>
      </c>
      <c r="AI10" s="8">
        <f t="shared" si="12"/>
        <v>0</v>
      </c>
      <c r="AJ10" s="25">
        <f t="shared" si="13"/>
        <v>523713</v>
      </c>
      <c r="AK10" s="26">
        <v>1</v>
      </c>
    </row>
    <row r="11" spans="1:40" x14ac:dyDescent="0.2">
      <c r="A11" s="31" t="s">
        <v>54</v>
      </c>
      <c r="B11" s="2" t="s">
        <v>55</v>
      </c>
      <c r="C11" s="3">
        <v>12</v>
      </c>
      <c r="D11" s="4">
        <v>370100</v>
      </c>
      <c r="E11" s="5">
        <v>42186</v>
      </c>
      <c r="F11" s="5">
        <v>42551</v>
      </c>
      <c r="G11" s="22">
        <f t="shared" si="0"/>
        <v>1</v>
      </c>
      <c r="H11" s="23">
        <v>2446039</v>
      </c>
      <c r="I11" s="23">
        <v>5463071</v>
      </c>
      <c r="J11" s="23">
        <v>0</v>
      </c>
      <c r="K11" s="23">
        <v>18343773</v>
      </c>
      <c r="L11" s="23">
        <v>9186015</v>
      </c>
      <c r="M11" s="23">
        <v>35438898</v>
      </c>
      <c r="N11" s="23">
        <v>11510344</v>
      </c>
      <c r="P11" s="9">
        <f t="shared" si="1"/>
        <v>2446039</v>
      </c>
      <c r="Q11" s="9">
        <f t="shared" si="1"/>
        <v>5463071</v>
      </c>
      <c r="R11" s="9">
        <f t="shared" si="1"/>
        <v>0</v>
      </c>
      <c r="S11" s="9">
        <f t="shared" si="1"/>
        <v>18343773</v>
      </c>
      <c r="T11" s="9">
        <f t="shared" si="1"/>
        <v>9186015</v>
      </c>
      <c r="V11" s="9">
        <f t="shared" si="2"/>
        <v>35438898</v>
      </c>
      <c r="W11" s="24"/>
      <c r="X11" s="9">
        <f t="shared" si="3"/>
        <v>35438898</v>
      </c>
      <c r="Y11" s="9">
        <f t="shared" si="3"/>
        <v>11510344</v>
      </c>
      <c r="Z11" s="24"/>
      <c r="AA11" s="9">
        <f t="shared" si="4"/>
        <v>35438898</v>
      </c>
      <c r="AB11" s="9">
        <f t="shared" si="5"/>
        <v>2568832.0453373012</v>
      </c>
      <c r="AC11" s="9">
        <f t="shared" si="6"/>
        <v>8941511.9546626993</v>
      </c>
      <c r="AD11" s="9">
        <f t="shared" si="7"/>
        <v>7909110</v>
      </c>
      <c r="AE11" s="9">
        <f t="shared" si="8"/>
        <v>27529788</v>
      </c>
      <c r="AF11" s="9">
        <f t="shared" si="9"/>
        <v>0</v>
      </c>
      <c r="AG11" s="9">
        <f t="shared" si="10"/>
        <v>11510344</v>
      </c>
      <c r="AH11" s="8">
        <f t="shared" si="11"/>
        <v>77065</v>
      </c>
      <c r="AI11" s="8">
        <f t="shared" si="12"/>
        <v>268245</v>
      </c>
      <c r="AJ11" s="25">
        <f t="shared" si="13"/>
        <v>345310</v>
      </c>
      <c r="AK11" s="26">
        <v>1</v>
      </c>
    </row>
    <row r="12" spans="1:40" x14ac:dyDescent="0.2">
      <c r="A12" s="28" t="s">
        <v>56</v>
      </c>
      <c r="B12" s="2" t="s">
        <v>57</v>
      </c>
      <c r="C12" s="3">
        <v>12</v>
      </c>
      <c r="D12" s="4">
        <v>370029</v>
      </c>
      <c r="E12" s="5">
        <v>42095</v>
      </c>
      <c r="F12" s="5">
        <v>42460</v>
      </c>
      <c r="G12" s="22">
        <f t="shared" si="0"/>
        <v>1</v>
      </c>
      <c r="H12" s="23">
        <v>3687182</v>
      </c>
      <c r="I12" s="23">
        <v>16691552</v>
      </c>
      <c r="J12" s="23">
        <v>1068549</v>
      </c>
      <c r="K12" s="23">
        <v>39588598</v>
      </c>
      <c r="L12" s="23">
        <v>7841837</v>
      </c>
      <c r="M12" s="23">
        <v>70667340</v>
      </c>
      <c r="N12" s="23">
        <v>20677482</v>
      </c>
      <c r="P12" s="9">
        <f t="shared" si="1"/>
        <v>3687182</v>
      </c>
      <c r="Q12" s="9">
        <f t="shared" si="1"/>
        <v>16691552</v>
      </c>
      <c r="R12" s="9">
        <f t="shared" si="1"/>
        <v>1068549</v>
      </c>
      <c r="S12" s="9">
        <f t="shared" si="1"/>
        <v>39588598</v>
      </c>
      <c r="T12" s="9">
        <f t="shared" si="1"/>
        <v>7841837</v>
      </c>
      <c r="V12" s="9">
        <f t="shared" si="2"/>
        <v>68877718</v>
      </c>
      <c r="W12" s="24"/>
      <c r="X12" s="9">
        <f t="shared" si="3"/>
        <v>70667340</v>
      </c>
      <c r="Y12" s="9">
        <f t="shared" si="3"/>
        <v>20677482</v>
      </c>
      <c r="Z12" s="24"/>
      <c r="AA12" s="9">
        <f t="shared" si="4"/>
        <v>68877718</v>
      </c>
      <c r="AB12" s="9">
        <f t="shared" si="5"/>
        <v>6275541.2639191747</v>
      </c>
      <c r="AC12" s="9">
        <f t="shared" si="6"/>
        <v>13878291.810115818</v>
      </c>
      <c r="AD12" s="9">
        <f t="shared" si="7"/>
        <v>21447283</v>
      </c>
      <c r="AE12" s="9">
        <f t="shared" si="8"/>
        <v>47430435</v>
      </c>
      <c r="AF12" s="9">
        <f t="shared" si="9"/>
        <v>0</v>
      </c>
      <c r="AG12" s="9">
        <f t="shared" si="10"/>
        <v>20153833.074034993</v>
      </c>
      <c r="AH12" s="8">
        <f t="shared" si="11"/>
        <v>188266</v>
      </c>
      <c r="AI12" s="8">
        <f t="shared" si="12"/>
        <v>416349</v>
      </c>
      <c r="AJ12" s="25">
        <f t="shared" si="13"/>
        <v>604615</v>
      </c>
      <c r="AK12" s="26">
        <v>1</v>
      </c>
    </row>
    <row r="13" spans="1:40" x14ac:dyDescent="0.2">
      <c r="A13" s="31" t="s">
        <v>58</v>
      </c>
      <c r="B13" s="2" t="s">
        <v>59</v>
      </c>
      <c r="C13" s="3">
        <v>12</v>
      </c>
      <c r="D13" s="4">
        <v>370056</v>
      </c>
      <c r="E13" s="5">
        <v>42186</v>
      </c>
      <c r="F13" s="5">
        <v>42551</v>
      </c>
      <c r="G13" s="22">
        <f t="shared" si="0"/>
        <v>1</v>
      </c>
      <c r="H13" s="23">
        <v>61525990</v>
      </c>
      <c r="I13" s="23">
        <v>211421986</v>
      </c>
      <c r="J13" s="23">
        <v>7076691</v>
      </c>
      <c r="K13" s="23">
        <v>274037549</v>
      </c>
      <c r="L13" s="23">
        <v>37755828</v>
      </c>
      <c r="M13" s="23">
        <v>747114380</v>
      </c>
      <c r="N13" s="23">
        <v>237133048</v>
      </c>
      <c r="P13" s="9">
        <f t="shared" si="1"/>
        <v>61525990</v>
      </c>
      <c r="Q13" s="9">
        <f t="shared" si="1"/>
        <v>211421986</v>
      </c>
      <c r="R13" s="9">
        <f t="shared" si="1"/>
        <v>7076691</v>
      </c>
      <c r="S13" s="9">
        <f t="shared" si="1"/>
        <v>274037549</v>
      </c>
      <c r="T13" s="9">
        <f t="shared" si="1"/>
        <v>37755828</v>
      </c>
      <c r="V13" s="9">
        <f t="shared" si="2"/>
        <v>591818044</v>
      </c>
      <c r="W13" s="24"/>
      <c r="X13" s="9">
        <f t="shared" si="3"/>
        <v>747114380</v>
      </c>
      <c r="Y13" s="9">
        <f t="shared" si="3"/>
        <v>237133048</v>
      </c>
      <c r="Z13" s="24"/>
      <c r="AA13" s="9">
        <f t="shared" si="4"/>
        <v>591818044</v>
      </c>
      <c r="AB13" s="9">
        <f t="shared" si="5"/>
        <v>88879433.428781033</v>
      </c>
      <c r="AC13" s="9">
        <f t="shared" si="6"/>
        <v>98962777.070658311</v>
      </c>
      <c r="AD13" s="9">
        <f t="shared" si="7"/>
        <v>280024667</v>
      </c>
      <c r="AE13" s="9">
        <f t="shared" si="8"/>
        <v>311793377</v>
      </c>
      <c r="AF13" s="9">
        <f t="shared" si="9"/>
        <v>0</v>
      </c>
      <c r="AG13" s="9">
        <f t="shared" si="10"/>
        <v>187842210.49943933</v>
      </c>
      <c r="AH13" s="8">
        <f t="shared" si="11"/>
        <v>2666383</v>
      </c>
      <c r="AI13" s="8">
        <f t="shared" si="12"/>
        <v>2968883</v>
      </c>
      <c r="AJ13" s="25">
        <f t="shared" si="13"/>
        <v>5635266</v>
      </c>
      <c r="AK13" s="26">
        <v>1</v>
      </c>
    </row>
    <row r="14" spans="1:40" x14ac:dyDescent="0.2">
      <c r="A14" s="31" t="s">
        <v>60</v>
      </c>
      <c r="B14" s="2" t="s">
        <v>61</v>
      </c>
      <c r="C14" s="3">
        <v>12</v>
      </c>
      <c r="D14" s="4">
        <v>370023</v>
      </c>
      <c r="E14" s="5">
        <v>42186</v>
      </c>
      <c r="F14" s="5">
        <v>42551</v>
      </c>
      <c r="G14" s="22">
        <f t="shared" si="0"/>
        <v>1</v>
      </c>
      <c r="H14" s="23">
        <v>26676439</v>
      </c>
      <c r="I14" s="23">
        <v>78392252</v>
      </c>
      <c r="J14" s="23">
        <v>3286719</v>
      </c>
      <c r="K14" s="23">
        <v>168356267</v>
      </c>
      <c r="L14" s="23">
        <v>25262369</v>
      </c>
      <c r="M14" s="23">
        <v>306013080</v>
      </c>
      <c r="N14" s="23">
        <v>86938322</v>
      </c>
      <c r="P14" s="9">
        <f t="shared" si="1"/>
        <v>26676439</v>
      </c>
      <c r="Q14" s="9">
        <f t="shared" si="1"/>
        <v>78392252</v>
      </c>
      <c r="R14" s="9">
        <f t="shared" si="1"/>
        <v>3286719</v>
      </c>
      <c r="S14" s="9">
        <f t="shared" si="1"/>
        <v>168356267</v>
      </c>
      <c r="T14" s="9">
        <f t="shared" si="1"/>
        <v>25262369</v>
      </c>
      <c r="V14" s="9">
        <f t="shared" si="2"/>
        <v>301974046</v>
      </c>
      <c r="W14" s="24"/>
      <c r="X14" s="9">
        <f t="shared" si="3"/>
        <v>306013080</v>
      </c>
      <c r="Y14" s="9">
        <f t="shared" si="3"/>
        <v>86938322</v>
      </c>
      <c r="Z14" s="24"/>
      <c r="AA14" s="9">
        <f t="shared" si="4"/>
        <v>301974046</v>
      </c>
      <c r="AB14" s="9">
        <f t="shared" si="5"/>
        <v>30783774.095610619</v>
      </c>
      <c r="AC14" s="9">
        <f t="shared" si="6"/>
        <v>55007058.266165592</v>
      </c>
      <c r="AD14" s="9">
        <f t="shared" si="7"/>
        <v>108355410</v>
      </c>
      <c r="AE14" s="9">
        <f t="shared" si="8"/>
        <v>193618636</v>
      </c>
      <c r="AF14" s="9">
        <f t="shared" si="9"/>
        <v>0</v>
      </c>
      <c r="AG14" s="9">
        <f t="shared" si="10"/>
        <v>85790832.361776203</v>
      </c>
      <c r="AH14" s="8">
        <f t="shared" si="11"/>
        <v>923513</v>
      </c>
      <c r="AI14" s="8">
        <f t="shared" si="12"/>
        <v>1650212</v>
      </c>
      <c r="AJ14" s="25">
        <f t="shared" si="13"/>
        <v>2573725</v>
      </c>
      <c r="AK14" s="26">
        <v>1</v>
      </c>
    </row>
    <row r="15" spans="1:40" x14ac:dyDescent="0.2">
      <c r="A15" s="31" t="s">
        <v>62</v>
      </c>
      <c r="B15" s="2" t="s">
        <v>63</v>
      </c>
      <c r="C15" s="3">
        <v>12</v>
      </c>
      <c r="D15" s="4">
        <v>370153</v>
      </c>
      <c r="E15" s="5">
        <v>42186</v>
      </c>
      <c r="F15" s="5">
        <v>42551</v>
      </c>
      <c r="G15" s="22">
        <f t="shared" si="0"/>
        <v>1</v>
      </c>
      <c r="H15" s="23">
        <v>1749106</v>
      </c>
      <c r="I15" s="23">
        <v>6554166</v>
      </c>
      <c r="J15" s="23">
        <v>477534</v>
      </c>
      <c r="K15" s="23">
        <v>11787258</v>
      </c>
      <c r="L15" s="23">
        <v>2465603</v>
      </c>
      <c r="M15" s="23">
        <v>24623210</v>
      </c>
      <c r="N15" s="23">
        <v>10573621</v>
      </c>
      <c r="P15" s="9">
        <f t="shared" si="1"/>
        <v>1749106</v>
      </c>
      <c r="Q15" s="9">
        <f t="shared" si="1"/>
        <v>6554166</v>
      </c>
      <c r="R15" s="9">
        <f t="shared" si="1"/>
        <v>477534</v>
      </c>
      <c r="S15" s="9">
        <f t="shared" si="1"/>
        <v>11787258</v>
      </c>
      <c r="T15" s="9">
        <f t="shared" si="1"/>
        <v>2465603</v>
      </c>
      <c r="V15" s="9">
        <f t="shared" si="2"/>
        <v>23033667</v>
      </c>
      <c r="W15" s="24"/>
      <c r="X15" s="9">
        <f t="shared" si="3"/>
        <v>24623210</v>
      </c>
      <c r="Y15" s="9">
        <f t="shared" si="3"/>
        <v>10573621</v>
      </c>
      <c r="Z15" s="24"/>
      <c r="AA15" s="9">
        <f t="shared" si="4"/>
        <v>23033667</v>
      </c>
      <c r="AB15" s="9">
        <f t="shared" si="5"/>
        <v>3770625.9548826492</v>
      </c>
      <c r="AC15" s="9">
        <f t="shared" si="6"/>
        <v>6120418.5148760453</v>
      </c>
      <c r="AD15" s="9">
        <f t="shared" si="7"/>
        <v>8780806</v>
      </c>
      <c r="AE15" s="9">
        <f t="shared" si="8"/>
        <v>14252861</v>
      </c>
      <c r="AF15" s="9">
        <f t="shared" si="9"/>
        <v>0</v>
      </c>
      <c r="AG15" s="9">
        <f t="shared" si="10"/>
        <v>9891044.469758695</v>
      </c>
      <c r="AH15" s="8">
        <f t="shared" si="11"/>
        <v>113119</v>
      </c>
      <c r="AI15" s="8">
        <f t="shared" si="12"/>
        <v>183613</v>
      </c>
      <c r="AJ15" s="25">
        <f t="shared" si="13"/>
        <v>296732</v>
      </c>
      <c r="AK15" s="26">
        <v>1</v>
      </c>
    </row>
    <row r="16" spans="1:40" x14ac:dyDescent="0.2">
      <c r="A16" s="31" t="s">
        <v>64</v>
      </c>
      <c r="B16" s="2" t="s">
        <v>65</v>
      </c>
      <c r="C16" s="3">
        <v>12</v>
      </c>
      <c r="D16" s="4">
        <v>370054</v>
      </c>
      <c r="E16" s="5">
        <v>42370</v>
      </c>
      <c r="F16" s="5">
        <v>42735</v>
      </c>
      <c r="G16" s="22">
        <f t="shared" si="0"/>
        <v>1</v>
      </c>
      <c r="H16" s="23">
        <v>6136003</v>
      </c>
      <c r="I16" s="23">
        <v>6688942</v>
      </c>
      <c r="J16" s="23">
        <v>1748136</v>
      </c>
      <c r="K16" s="23">
        <v>32299247</v>
      </c>
      <c r="L16" s="23">
        <v>18225933</v>
      </c>
      <c r="M16" s="23">
        <v>79145130</v>
      </c>
      <c r="N16" s="23">
        <v>28758297</v>
      </c>
      <c r="P16" s="9">
        <f t="shared" si="1"/>
        <v>6136003</v>
      </c>
      <c r="Q16" s="9">
        <f t="shared" si="1"/>
        <v>6688942</v>
      </c>
      <c r="R16" s="9">
        <f t="shared" si="1"/>
        <v>1748136</v>
      </c>
      <c r="S16" s="9">
        <f t="shared" si="1"/>
        <v>32299247</v>
      </c>
      <c r="T16" s="9">
        <f t="shared" si="1"/>
        <v>18225933</v>
      </c>
      <c r="V16" s="9">
        <f t="shared" si="2"/>
        <v>65098261</v>
      </c>
      <c r="W16" s="24"/>
      <c r="X16" s="9">
        <f t="shared" si="3"/>
        <v>79145130</v>
      </c>
      <c r="Y16" s="9">
        <f t="shared" si="3"/>
        <v>28758297</v>
      </c>
      <c r="Z16" s="24"/>
      <c r="AA16" s="9">
        <f t="shared" si="4"/>
        <v>65098261</v>
      </c>
      <c r="AB16" s="9">
        <f t="shared" si="5"/>
        <v>5295297.2798586218</v>
      </c>
      <c r="AC16" s="9">
        <f t="shared" si="6"/>
        <v>18358907.647488356</v>
      </c>
      <c r="AD16" s="9">
        <f t="shared" si="7"/>
        <v>14573081</v>
      </c>
      <c r="AE16" s="9">
        <f t="shared" si="8"/>
        <v>50525180</v>
      </c>
      <c r="AF16" s="9">
        <f t="shared" si="9"/>
        <v>0</v>
      </c>
      <c r="AG16" s="9">
        <f t="shared" si="10"/>
        <v>23654204.927346978</v>
      </c>
      <c r="AH16" s="8">
        <f t="shared" si="11"/>
        <v>158859</v>
      </c>
      <c r="AI16" s="8">
        <f t="shared" si="12"/>
        <v>550767</v>
      </c>
      <c r="AJ16" s="25">
        <f t="shared" si="13"/>
        <v>709626</v>
      </c>
      <c r="AK16" s="26">
        <v>1</v>
      </c>
    </row>
    <row r="17" spans="1:40" x14ac:dyDescent="0.2">
      <c r="A17" s="31" t="s">
        <v>66</v>
      </c>
      <c r="B17" s="2" t="s">
        <v>67</v>
      </c>
      <c r="C17" s="3">
        <v>12</v>
      </c>
      <c r="D17" s="4">
        <v>370019</v>
      </c>
      <c r="E17" s="5">
        <v>42186</v>
      </c>
      <c r="F17" s="5">
        <v>42551</v>
      </c>
      <c r="G17" s="22">
        <f t="shared" si="0"/>
        <v>1</v>
      </c>
      <c r="H17" s="23">
        <v>7915551</v>
      </c>
      <c r="I17" s="23">
        <v>30554400</v>
      </c>
      <c r="J17" s="23">
        <v>1191600</v>
      </c>
      <c r="K17" s="23">
        <v>65761954</v>
      </c>
      <c r="L17" s="23">
        <v>8457651</v>
      </c>
      <c r="M17" s="23">
        <v>133454765</v>
      </c>
      <c r="N17" s="23">
        <v>40528085</v>
      </c>
      <c r="P17" s="9">
        <f t="shared" si="1"/>
        <v>7915551</v>
      </c>
      <c r="Q17" s="9">
        <f t="shared" si="1"/>
        <v>30554400</v>
      </c>
      <c r="R17" s="9">
        <f t="shared" si="1"/>
        <v>1191600</v>
      </c>
      <c r="S17" s="9">
        <f t="shared" si="1"/>
        <v>65761954</v>
      </c>
      <c r="T17" s="9">
        <f t="shared" si="1"/>
        <v>8457651</v>
      </c>
      <c r="V17" s="9">
        <f t="shared" si="2"/>
        <v>113881156</v>
      </c>
      <c r="W17" s="24"/>
      <c r="X17" s="9">
        <f t="shared" si="3"/>
        <v>133454765</v>
      </c>
      <c r="Y17" s="9">
        <f t="shared" si="3"/>
        <v>40528085</v>
      </c>
      <c r="Z17" s="24"/>
      <c r="AA17" s="9">
        <f t="shared" si="4"/>
        <v>113881156</v>
      </c>
      <c r="AB17" s="9">
        <f t="shared" si="5"/>
        <v>12044580.874724368</v>
      </c>
      <c r="AC17" s="9">
        <f t="shared" si="6"/>
        <v>22539311.054996241</v>
      </c>
      <c r="AD17" s="9">
        <f t="shared" si="7"/>
        <v>39661551</v>
      </c>
      <c r="AE17" s="9">
        <f t="shared" si="8"/>
        <v>74219605</v>
      </c>
      <c r="AF17" s="9">
        <f t="shared" si="9"/>
        <v>0</v>
      </c>
      <c r="AG17" s="9">
        <f t="shared" si="10"/>
        <v>34583891.929720603</v>
      </c>
      <c r="AH17" s="8">
        <f t="shared" si="11"/>
        <v>361337</v>
      </c>
      <c r="AI17" s="8">
        <f t="shared" si="12"/>
        <v>676179</v>
      </c>
      <c r="AJ17" s="25">
        <f t="shared" si="13"/>
        <v>1037516</v>
      </c>
      <c r="AK17" s="26">
        <v>1</v>
      </c>
    </row>
    <row r="18" spans="1:40" x14ac:dyDescent="0.2">
      <c r="A18" s="31" t="s">
        <v>68</v>
      </c>
      <c r="B18" s="2" t="s">
        <v>69</v>
      </c>
      <c r="C18" s="3">
        <v>12</v>
      </c>
      <c r="D18" s="4">
        <v>370183</v>
      </c>
      <c r="E18" s="5">
        <v>42339</v>
      </c>
      <c r="F18" s="5">
        <v>42704</v>
      </c>
      <c r="G18" s="22">
        <f t="shared" si="0"/>
        <v>1</v>
      </c>
      <c r="H18" s="23">
        <v>4820941</v>
      </c>
      <c r="I18" s="23">
        <v>6607172</v>
      </c>
      <c r="J18" s="23">
        <v>763794</v>
      </c>
      <c r="K18" s="23">
        <v>30384955</v>
      </c>
      <c r="L18" s="23">
        <v>13511553</v>
      </c>
      <c r="M18" s="23">
        <v>56088415</v>
      </c>
      <c r="N18" s="23">
        <v>15369971</v>
      </c>
      <c r="P18" s="9">
        <f t="shared" si="1"/>
        <v>4820941</v>
      </c>
      <c r="Q18" s="9">
        <f t="shared" si="1"/>
        <v>6607172</v>
      </c>
      <c r="R18" s="9">
        <f t="shared" si="1"/>
        <v>763794</v>
      </c>
      <c r="S18" s="9">
        <f t="shared" si="1"/>
        <v>30384955</v>
      </c>
      <c r="T18" s="9">
        <f t="shared" si="1"/>
        <v>13511553</v>
      </c>
      <c r="V18" s="9">
        <f t="shared" si="2"/>
        <v>56088415</v>
      </c>
      <c r="W18" s="24"/>
      <c r="X18" s="9">
        <f t="shared" si="3"/>
        <v>56088415</v>
      </c>
      <c r="Y18" s="9">
        <f t="shared" si="3"/>
        <v>15369971</v>
      </c>
      <c r="Z18" s="24"/>
      <c r="AA18" s="9">
        <f t="shared" si="4"/>
        <v>56088415</v>
      </c>
      <c r="AB18" s="9">
        <f t="shared" si="5"/>
        <v>3340961.8906987654</v>
      </c>
      <c r="AC18" s="9">
        <f t="shared" si="6"/>
        <v>12029009.109301236</v>
      </c>
      <c r="AD18" s="9">
        <f t="shared" si="7"/>
        <v>12191907</v>
      </c>
      <c r="AE18" s="9">
        <f t="shared" si="8"/>
        <v>43896508</v>
      </c>
      <c r="AF18" s="9">
        <f t="shared" si="9"/>
        <v>0</v>
      </c>
      <c r="AG18" s="9">
        <f t="shared" si="10"/>
        <v>15369971</v>
      </c>
      <c r="AH18" s="8">
        <f t="shared" si="11"/>
        <v>100229</v>
      </c>
      <c r="AI18" s="8">
        <f t="shared" si="12"/>
        <v>360870</v>
      </c>
      <c r="AJ18" s="25">
        <f t="shared" si="13"/>
        <v>461099</v>
      </c>
      <c r="AK18" s="26">
        <v>1</v>
      </c>
    </row>
    <row r="19" spans="1:40" x14ac:dyDescent="0.2">
      <c r="A19" s="28" t="s">
        <v>70</v>
      </c>
      <c r="B19" s="2" t="s">
        <v>174</v>
      </c>
      <c r="C19" s="3">
        <v>12</v>
      </c>
      <c r="D19" s="4">
        <v>370039</v>
      </c>
      <c r="E19" s="5">
        <v>42309</v>
      </c>
      <c r="F19" s="5">
        <v>42674</v>
      </c>
      <c r="G19" s="22">
        <f t="shared" si="0"/>
        <v>1</v>
      </c>
      <c r="H19" s="23">
        <v>18677197</v>
      </c>
      <c r="I19" s="23">
        <v>57883502</v>
      </c>
      <c r="J19" s="23">
        <v>5333566</v>
      </c>
      <c r="K19" s="23">
        <v>136646992</v>
      </c>
      <c r="L19" s="23">
        <v>33292785</v>
      </c>
      <c r="M19" s="23">
        <v>251834042</v>
      </c>
      <c r="N19" s="23">
        <v>62922633</v>
      </c>
      <c r="P19" s="9">
        <f t="shared" ref="P19:T69" si="14">H19*$G19</f>
        <v>18677197</v>
      </c>
      <c r="Q19" s="9">
        <f t="shared" si="14"/>
        <v>57883502</v>
      </c>
      <c r="R19" s="9">
        <f t="shared" si="14"/>
        <v>5333566</v>
      </c>
      <c r="S19" s="9">
        <f t="shared" si="14"/>
        <v>136646992</v>
      </c>
      <c r="T19" s="9">
        <f t="shared" si="14"/>
        <v>33292785</v>
      </c>
      <c r="V19" s="9">
        <f t="shared" si="2"/>
        <v>251834042</v>
      </c>
      <c r="W19" s="24"/>
      <c r="X19" s="9">
        <f t="shared" ref="X19:Y73" si="15">M19*$G19</f>
        <v>251834042</v>
      </c>
      <c r="Y19" s="9">
        <f t="shared" si="15"/>
        <v>62922633</v>
      </c>
      <c r="Z19" s="24"/>
      <c r="AA19" s="9">
        <f t="shared" si="4"/>
        <v>251834042</v>
      </c>
      <c r="AB19" s="9">
        <f t="shared" si="5"/>
        <v>20461899.195501715</v>
      </c>
      <c r="AC19" s="9">
        <f t="shared" si="6"/>
        <v>42460733.804498285</v>
      </c>
      <c r="AD19" s="9">
        <f t="shared" si="7"/>
        <v>81894265</v>
      </c>
      <c r="AE19" s="9">
        <f t="shared" si="8"/>
        <v>169939777</v>
      </c>
      <c r="AF19" s="9">
        <f t="shared" si="9"/>
        <v>0</v>
      </c>
      <c r="AG19" s="9">
        <f t="shared" si="10"/>
        <v>62922633</v>
      </c>
      <c r="AH19" s="8">
        <f t="shared" si="11"/>
        <v>613857</v>
      </c>
      <c r="AI19" s="8">
        <f t="shared" si="12"/>
        <v>1273822</v>
      </c>
      <c r="AJ19" s="25">
        <f t="shared" si="13"/>
        <v>1887679</v>
      </c>
      <c r="AK19" s="26">
        <v>1</v>
      </c>
    </row>
    <row r="20" spans="1:40" x14ac:dyDescent="0.2">
      <c r="A20" s="31" t="s">
        <v>71</v>
      </c>
      <c r="B20" s="2" t="s">
        <v>175</v>
      </c>
      <c r="C20" s="3">
        <v>12</v>
      </c>
      <c r="D20" s="4">
        <v>370099</v>
      </c>
      <c r="E20" s="5">
        <v>42339</v>
      </c>
      <c r="F20" s="5">
        <v>42704</v>
      </c>
      <c r="G20" s="22">
        <f t="shared" si="0"/>
        <v>1</v>
      </c>
      <c r="H20" s="23">
        <v>7487207</v>
      </c>
      <c r="I20" s="23">
        <v>20345381</v>
      </c>
      <c r="J20" s="23">
        <v>3255578</v>
      </c>
      <c r="K20" s="23">
        <v>38112622</v>
      </c>
      <c r="L20" s="23">
        <v>15677700</v>
      </c>
      <c r="M20" s="23">
        <v>84878488</v>
      </c>
      <c r="N20" s="23">
        <v>25153365</v>
      </c>
      <c r="P20" s="9">
        <f t="shared" si="14"/>
        <v>7487207</v>
      </c>
      <c r="Q20" s="9">
        <f t="shared" si="14"/>
        <v>20345381</v>
      </c>
      <c r="R20" s="9">
        <f t="shared" si="14"/>
        <v>3255578</v>
      </c>
      <c r="S20" s="9">
        <f t="shared" si="14"/>
        <v>38112622</v>
      </c>
      <c r="T20" s="9">
        <f t="shared" si="14"/>
        <v>15677700</v>
      </c>
      <c r="V20" s="9">
        <f t="shared" si="2"/>
        <v>84878488</v>
      </c>
      <c r="W20" s="24"/>
      <c r="X20" s="9">
        <f t="shared" si="15"/>
        <v>84878488</v>
      </c>
      <c r="Y20" s="9">
        <f t="shared" si="15"/>
        <v>25153365</v>
      </c>
      <c r="Z20" s="24"/>
      <c r="AA20" s="9">
        <f t="shared" si="4"/>
        <v>84878488</v>
      </c>
      <c r="AB20" s="9">
        <f t="shared" si="5"/>
        <v>9212840.6738182008</v>
      </c>
      <c r="AC20" s="9">
        <f t="shared" si="6"/>
        <v>15940524.326181801</v>
      </c>
      <c r="AD20" s="9">
        <f t="shared" si="7"/>
        <v>31088166</v>
      </c>
      <c r="AE20" s="9">
        <f t="shared" si="8"/>
        <v>53790322</v>
      </c>
      <c r="AF20" s="9">
        <f t="shared" si="9"/>
        <v>0</v>
      </c>
      <c r="AG20" s="9">
        <f t="shared" si="10"/>
        <v>25153365</v>
      </c>
      <c r="AH20" s="8">
        <f t="shared" si="11"/>
        <v>276385</v>
      </c>
      <c r="AI20" s="8">
        <f t="shared" si="12"/>
        <v>478216</v>
      </c>
      <c r="AJ20" s="25">
        <f t="shared" si="13"/>
        <v>754601</v>
      </c>
      <c r="AK20" s="26">
        <v>1</v>
      </c>
    </row>
    <row r="21" spans="1:40" x14ac:dyDescent="0.2">
      <c r="A21" s="31" t="s">
        <v>72</v>
      </c>
      <c r="B21" s="2" t="s">
        <v>73</v>
      </c>
      <c r="C21" s="3">
        <v>12</v>
      </c>
      <c r="D21" s="4">
        <v>370001</v>
      </c>
      <c r="E21" s="5">
        <v>42186</v>
      </c>
      <c r="F21" s="5">
        <v>42551</v>
      </c>
      <c r="G21" s="22">
        <f t="shared" si="0"/>
        <v>1</v>
      </c>
      <c r="H21" s="23">
        <v>177289081</v>
      </c>
      <c r="I21" s="23">
        <v>1015381586</v>
      </c>
      <c r="J21" s="23">
        <v>42556606</v>
      </c>
      <c r="K21" s="23">
        <v>737036076</v>
      </c>
      <c r="L21" s="23">
        <v>81184208</v>
      </c>
      <c r="M21" s="23">
        <v>2054899838</v>
      </c>
      <c r="N21" s="23">
        <v>507987833</v>
      </c>
      <c r="P21" s="9">
        <f t="shared" si="14"/>
        <v>177289081</v>
      </c>
      <c r="Q21" s="9">
        <f t="shared" si="14"/>
        <v>1015381586</v>
      </c>
      <c r="R21" s="9">
        <f t="shared" si="14"/>
        <v>42556606</v>
      </c>
      <c r="S21" s="9">
        <f t="shared" si="14"/>
        <v>737036076</v>
      </c>
      <c r="T21" s="9">
        <f t="shared" si="14"/>
        <v>81184208</v>
      </c>
      <c r="V21" s="9">
        <f t="shared" si="2"/>
        <v>2053447557</v>
      </c>
      <c r="W21" s="24"/>
      <c r="X21" s="9">
        <f t="shared" si="15"/>
        <v>2054899838</v>
      </c>
      <c r="Y21" s="9">
        <f t="shared" si="15"/>
        <v>507987833</v>
      </c>
      <c r="Z21" s="24"/>
      <c r="AA21" s="9">
        <f t="shared" si="4"/>
        <v>2053447557</v>
      </c>
      <c r="AB21" s="9">
        <f t="shared" si="5"/>
        <v>305358156.18365407</v>
      </c>
      <c r="AC21" s="9">
        <f t="shared" si="6"/>
        <v>202270661.22616753</v>
      </c>
      <c r="AD21" s="9">
        <f t="shared" si="7"/>
        <v>1235227273</v>
      </c>
      <c r="AE21" s="9">
        <f t="shared" si="8"/>
        <v>818220284</v>
      </c>
      <c r="AF21" s="9">
        <f t="shared" si="9"/>
        <v>0</v>
      </c>
      <c r="AG21" s="9">
        <f t="shared" si="10"/>
        <v>507628817.40982163</v>
      </c>
      <c r="AH21" s="8">
        <f t="shared" si="11"/>
        <v>9160745</v>
      </c>
      <c r="AI21" s="8">
        <f t="shared" si="12"/>
        <v>6068120</v>
      </c>
      <c r="AJ21" s="25">
        <f t="shared" si="13"/>
        <v>15228865</v>
      </c>
      <c r="AK21" s="26">
        <v>1</v>
      </c>
    </row>
    <row r="22" spans="1:40" x14ac:dyDescent="0.2">
      <c r="A22" s="31" t="s">
        <v>74</v>
      </c>
      <c r="B22" s="2" t="s">
        <v>75</v>
      </c>
      <c r="C22" s="3">
        <v>12</v>
      </c>
      <c r="D22" s="4">
        <v>370028</v>
      </c>
      <c r="E22" s="5">
        <v>42186</v>
      </c>
      <c r="F22" s="5">
        <v>42551</v>
      </c>
      <c r="G22" s="22">
        <f t="shared" si="0"/>
        <v>1</v>
      </c>
      <c r="H22" s="23">
        <v>304163014</v>
      </c>
      <c r="I22" s="23">
        <v>1378055917</v>
      </c>
      <c r="J22" s="23">
        <v>0</v>
      </c>
      <c r="K22" s="23">
        <v>1105149578</v>
      </c>
      <c r="L22" s="23">
        <v>110576</v>
      </c>
      <c r="M22" s="23">
        <v>2874439970</v>
      </c>
      <c r="N22" s="23">
        <v>701369428</v>
      </c>
      <c r="P22" s="9">
        <f t="shared" si="14"/>
        <v>304163014</v>
      </c>
      <c r="Q22" s="9">
        <f t="shared" si="14"/>
        <v>1378055917</v>
      </c>
      <c r="R22" s="9">
        <f t="shared" si="14"/>
        <v>0</v>
      </c>
      <c r="S22" s="9">
        <f t="shared" si="14"/>
        <v>1105149578</v>
      </c>
      <c r="T22" s="9">
        <f t="shared" si="14"/>
        <v>110576</v>
      </c>
      <c r="V22" s="9">
        <f t="shared" si="2"/>
        <v>2787479085</v>
      </c>
      <c r="W22" s="24"/>
      <c r="X22" s="9">
        <f t="shared" si="15"/>
        <v>2874439970</v>
      </c>
      <c r="Y22" s="9">
        <f t="shared" si="15"/>
        <v>701369428</v>
      </c>
      <c r="Z22" s="24"/>
      <c r="AA22" s="9">
        <f t="shared" si="4"/>
        <v>2787479085</v>
      </c>
      <c r="AB22" s="9">
        <f t="shared" si="5"/>
        <v>410464974.64556253</v>
      </c>
      <c r="AC22" s="9">
        <f t="shared" si="6"/>
        <v>269685813.61682492</v>
      </c>
      <c r="AD22" s="9">
        <f t="shared" si="7"/>
        <v>1682218931</v>
      </c>
      <c r="AE22" s="9">
        <f t="shared" si="8"/>
        <v>1105260154</v>
      </c>
      <c r="AF22" s="9">
        <f t="shared" si="9"/>
        <v>0</v>
      </c>
      <c r="AG22" s="9">
        <f t="shared" si="10"/>
        <v>680150788.26238751</v>
      </c>
      <c r="AH22" s="8">
        <f t="shared" si="11"/>
        <v>12313949</v>
      </c>
      <c r="AI22" s="8">
        <f t="shared" si="12"/>
        <v>8090574</v>
      </c>
      <c r="AJ22" s="25">
        <f t="shared" si="13"/>
        <v>20404523</v>
      </c>
      <c r="AK22" s="26">
        <v>1</v>
      </c>
    </row>
    <row r="23" spans="1:40" x14ac:dyDescent="0.2">
      <c r="A23" s="31" t="s">
        <v>76</v>
      </c>
      <c r="B23" s="2" t="s">
        <v>77</v>
      </c>
      <c r="C23" s="3">
        <v>12</v>
      </c>
      <c r="D23" s="4">
        <v>370016</v>
      </c>
      <c r="E23" s="5">
        <v>42186</v>
      </c>
      <c r="F23" s="5">
        <v>42551</v>
      </c>
      <c r="G23" s="22">
        <f t="shared" si="0"/>
        <v>1</v>
      </c>
      <c r="H23" s="23">
        <v>38990767</v>
      </c>
      <c r="I23" s="23">
        <v>147924972</v>
      </c>
      <c r="J23" s="23">
        <v>0</v>
      </c>
      <c r="K23" s="23">
        <v>204720251</v>
      </c>
      <c r="L23" s="23">
        <v>0</v>
      </c>
      <c r="M23" s="23">
        <v>403284002</v>
      </c>
      <c r="N23" s="23">
        <v>101380649</v>
      </c>
      <c r="O23" s="28"/>
      <c r="P23" s="9">
        <f t="shared" si="14"/>
        <v>38990767</v>
      </c>
      <c r="Q23" s="9">
        <f t="shared" si="14"/>
        <v>147924972</v>
      </c>
      <c r="R23" s="9">
        <f t="shared" si="14"/>
        <v>0</v>
      </c>
      <c r="S23" s="9">
        <f t="shared" si="14"/>
        <v>204720251</v>
      </c>
      <c r="T23" s="9">
        <f t="shared" si="14"/>
        <v>0</v>
      </c>
      <c r="U23" s="8"/>
      <c r="V23" s="9">
        <f t="shared" si="2"/>
        <v>391635990</v>
      </c>
      <c r="W23" s="30"/>
      <c r="X23" s="9">
        <f t="shared" si="15"/>
        <v>403284002</v>
      </c>
      <c r="Y23" s="9">
        <f t="shared" si="15"/>
        <v>101380649</v>
      </c>
      <c r="Z23" s="30"/>
      <c r="AA23" s="9">
        <f t="shared" si="4"/>
        <v>391635990</v>
      </c>
      <c r="AB23" s="9">
        <f t="shared" si="5"/>
        <v>46988322.953943044</v>
      </c>
      <c r="AC23" s="9">
        <f t="shared" si="6"/>
        <v>51464158.773704335</v>
      </c>
      <c r="AD23" s="9">
        <f t="shared" si="7"/>
        <v>186915739</v>
      </c>
      <c r="AE23" s="9">
        <f t="shared" si="8"/>
        <v>204720251</v>
      </c>
      <c r="AF23" s="9">
        <f t="shared" si="9"/>
        <v>0</v>
      </c>
      <c r="AG23" s="9">
        <f t="shared" si="10"/>
        <v>98452481.727647379</v>
      </c>
      <c r="AH23" s="8">
        <f t="shared" si="11"/>
        <v>1409650</v>
      </c>
      <c r="AI23" s="8">
        <f t="shared" si="12"/>
        <v>1543925</v>
      </c>
      <c r="AJ23" s="25">
        <f t="shared" si="13"/>
        <v>2953575</v>
      </c>
      <c r="AK23" s="26">
        <v>1</v>
      </c>
      <c r="AL23" s="28"/>
      <c r="AM23" s="28"/>
      <c r="AN23" s="28"/>
    </row>
    <row r="24" spans="1:40" x14ac:dyDescent="0.2">
      <c r="A24" s="31" t="s">
        <v>78</v>
      </c>
      <c r="B24" s="2" t="s">
        <v>79</v>
      </c>
      <c r="C24" s="3">
        <v>12</v>
      </c>
      <c r="D24" s="4">
        <v>370211</v>
      </c>
      <c r="E24" s="5">
        <v>42186</v>
      </c>
      <c r="F24" s="5">
        <v>42551</v>
      </c>
      <c r="G24" s="22">
        <f t="shared" si="0"/>
        <v>1</v>
      </c>
      <c r="H24" s="23">
        <v>11905210</v>
      </c>
      <c r="I24" s="23">
        <v>69810253</v>
      </c>
      <c r="J24" s="23">
        <v>5129242</v>
      </c>
      <c r="K24" s="23">
        <v>126565183</v>
      </c>
      <c r="L24" s="23">
        <v>39106743</v>
      </c>
      <c r="M24" s="23">
        <v>252520199</v>
      </c>
      <c r="N24" s="23">
        <v>59980133</v>
      </c>
      <c r="P24" s="9">
        <f t="shared" si="14"/>
        <v>11905210</v>
      </c>
      <c r="Q24" s="9">
        <f t="shared" si="14"/>
        <v>69810253</v>
      </c>
      <c r="R24" s="9">
        <f t="shared" si="14"/>
        <v>5129242</v>
      </c>
      <c r="S24" s="9">
        <f t="shared" si="14"/>
        <v>126565183</v>
      </c>
      <c r="T24" s="9">
        <f t="shared" si="14"/>
        <v>39106743</v>
      </c>
      <c r="V24" s="9">
        <f t="shared" si="2"/>
        <v>252516631</v>
      </c>
      <c r="W24" s="24"/>
      <c r="X24" s="9">
        <f t="shared" si="15"/>
        <v>252520199</v>
      </c>
      <c r="Y24" s="9">
        <f t="shared" si="15"/>
        <v>59980133</v>
      </c>
      <c r="Z24" s="24"/>
      <c r="AA24" s="9">
        <f t="shared" si="4"/>
        <v>252516631</v>
      </c>
      <c r="AB24" s="9">
        <f t="shared" si="5"/>
        <v>20627882.351089727</v>
      </c>
      <c r="AC24" s="9">
        <f t="shared" si="6"/>
        <v>39351403.155856684</v>
      </c>
      <c r="AD24" s="9">
        <f t="shared" si="7"/>
        <v>86844705</v>
      </c>
      <c r="AE24" s="9">
        <f t="shared" si="8"/>
        <v>165671926</v>
      </c>
      <c r="AF24" s="9">
        <f t="shared" si="9"/>
        <v>0</v>
      </c>
      <c r="AG24" s="9">
        <f t="shared" si="10"/>
        <v>59979285.506946407</v>
      </c>
      <c r="AH24" s="8">
        <f t="shared" si="11"/>
        <v>618836</v>
      </c>
      <c r="AI24" s="8">
        <f t="shared" si="12"/>
        <v>1180542</v>
      </c>
      <c r="AJ24" s="25">
        <f t="shared" si="13"/>
        <v>1799378</v>
      </c>
      <c r="AK24" s="26">
        <v>1</v>
      </c>
    </row>
    <row r="25" spans="1:40" x14ac:dyDescent="0.2">
      <c r="A25" s="31" t="s">
        <v>80</v>
      </c>
      <c r="B25" s="2" t="s">
        <v>81</v>
      </c>
      <c r="C25" s="3">
        <v>12</v>
      </c>
      <c r="D25" s="4">
        <v>370113</v>
      </c>
      <c r="E25" s="5">
        <v>42186</v>
      </c>
      <c r="F25" s="5">
        <v>42551</v>
      </c>
      <c r="G25" s="22">
        <f t="shared" si="0"/>
        <v>1</v>
      </c>
      <c r="H25" s="23">
        <v>11230931</v>
      </c>
      <c r="I25" s="23">
        <v>37560156</v>
      </c>
      <c r="J25" s="23">
        <v>0</v>
      </c>
      <c r="K25" s="23">
        <v>99606585</v>
      </c>
      <c r="L25" s="23">
        <v>-49990</v>
      </c>
      <c r="M25" s="23">
        <v>151406152</v>
      </c>
      <c r="N25" s="23">
        <v>39618268</v>
      </c>
      <c r="P25" s="9">
        <f t="shared" si="14"/>
        <v>11230931</v>
      </c>
      <c r="Q25" s="9">
        <f t="shared" si="14"/>
        <v>37560156</v>
      </c>
      <c r="R25" s="9">
        <f t="shared" si="14"/>
        <v>0</v>
      </c>
      <c r="S25" s="9">
        <f t="shared" si="14"/>
        <v>99606585</v>
      </c>
      <c r="T25" s="9">
        <f t="shared" si="14"/>
        <v>-49990</v>
      </c>
      <c r="V25" s="9">
        <f t="shared" si="2"/>
        <v>148347682</v>
      </c>
      <c r="W25" s="24"/>
      <c r="X25" s="9">
        <f t="shared" si="15"/>
        <v>151406152</v>
      </c>
      <c r="Y25" s="9">
        <f t="shared" si="15"/>
        <v>39618268</v>
      </c>
      <c r="Z25" s="24"/>
      <c r="AA25" s="9">
        <f t="shared" si="4"/>
        <v>148347682</v>
      </c>
      <c r="AB25" s="9">
        <f t="shared" si="5"/>
        <v>12767105.796185322</v>
      </c>
      <c r="AC25" s="9">
        <f t="shared" si="6"/>
        <v>26050855.990828298</v>
      </c>
      <c r="AD25" s="9">
        <f t="shared" si="7"/>
        <v>48791087</v>
      </c>
      <c r="AE25" s="9">
        <f t="shared" si="8"/>
        <v>99556595</v>
      </c>
      <c r="AF25" s="9">
        <f t="shared" si="9"/>
        <v>0</v>
      </c>
      <c r="AG25" s="9">
        <f t="shared" si="10"/>
        <v>38817961.78701362</v>
      </c>
      <c r="AH25" s="8">
        <f t="shared" si="11"/>
        <v>383013</v>
      </c>
      <c r="AI25" s="8">
        <f t="shared" si="12"/>
        <v>781526</v>
      </c>
      <c r="AJ25" s="25">
        <f t="shared" si="13"/>
        <v>1164539</v>
      </c>
      <c r="AK25" s="26">
        <v>1</v>
      </c>
    </row>
    <row r="26" spans="1:40" x14ac:dyDescent="0.2">
      <c r="A26" s="31" t="s">
        <v>82</v>
      </c>
      <c r="B26" s="2" t="s">
        <v>83</v>
      </c>
      <c r="C26" s="3">
        <v>12</v>
      </c>
      <c r="D26" s="32">
        <v>370236</v>
      </c>
      <c r="E26" s="5">
        <v>42186</v>
      </c>
      <c r="F26" s="5">
        <v>42551</v>
      </c>
      <c r="G26" s="22">
        <f t="shared" si="0"/>
        <v>1</v>
      </c>
      <c r="H26" s="23">
        <v>11956234</v>
      </c>
      <c r="I26" s="23">
        <v>87467380</v>
      </c>
      <c r="J26" s="23">
        <v>5499799</v>
      </c>
      <c r="K26" s="23">
        <v>98421132</v>
      </c>
      <c r="L26" s="23">
        <v>30377703</v>
      </c>
      <c r="M26" s="23">
        <v>238715415</v>
      </c>
      <c r="N26" s="23">
        <v>54743889</v>
      </c>
      <c r="P26" s="9">
        <f t="shared" si="14"/>
        <v>11956234</v>
      </c>
      <c r="Q26" s="9">
        <f t="shared" si="14"/>
        <v>87467380</v>
      </c>
      <c r="R26" s="9">
        <f t="shared" si="14"/>
        <v>5499799</v>
      </c>
      <c r="S26" s="9">
        <f t="shared" si="14"/>
        <v>98421132</v>
      </c>
      <c r="T26" s="9">
        <f t="shared" si="14"/>
        <v>30377703</v>
      </c>
      <c r="V26" s="9">
        <f t="shared" si="2"/>
        <v>233722248</v>
      </c>
      <c r="W26" s="24"/>
      <c r="X26" s="9">
        <f t="shared" si="15"/>
        <v>238715415</v>
      </c>
      <c r="Y26" s="9">
        <f t="shared" si="15"/>
        <v>54743889</v>
      </c>
      <c r="Z26" s="24"/>
      <c r="AA26" s="9">
        <f t="shared" si="4"/>
        <v>233722248</v>
      </c>
      <c r="AB26" s="9">
        <f t="shared" si="5"/>
        <v>24061771.104196005</v>
      </c>
      <c r="AC26" s="9">
        <f t="shared" si="6"/>
        <v>29537049.90760364</v>
      </c>
      <c r="AD26" s="9">
        <f t="shared" si="7"/>
        <v>104923413</v>
      </c>
      <c r="AE26" s="9">
        <f t="shared" si="8"/>
        <v>128798835</v>
      </c>
      <c r="AF26" s="9">
        <f t="shared" si="9"/>
        <v>0</v>
      </c>
      <c r="AG26" s="9">
        <f t="shared" si="10"/>
        <v>53598821.011799641</v>
      </c>
      <c r="AH26" s="8">
        <f t="shared" si="11"/>
        <v>721853</v>
      </c>
      <c r="AI26" s="8">
        <f t="shared" si="12"/>
        <v>886111</v>
      </c>
      <c r="AJ26" s="25">
        <f t="shared" si="13"/>
        <v>1607964</v>
      </c>
      <c r="AK26" s="26">
        <v>1</v>
      </c>
    </row>
    <row r="27" spans="1:40" x14ac:dyDescent="0.2">
      <c r="A27" s="31" t="s">
        <v>84</v>
      </c>
      <c r="B27" s="2" t="s">
        <v>176</v>
      </c>
      <c r="C27" s="3">
        <v>12</v>
      </c>
      <c r="D27" s="4">
        <v>370004</v>
      </c>
      <c r="E27" s="5">
        <v>42186</v>
      </c>
      <c r="F27" s="5">
        <v>42551</v>
      </c>
      <c r="G27" s="22">
        <f t="shared" si="0"/>
        <v>1</v>
      </c>
      <c r="H27" s="23">
        <v>12288566</v>
      </c>
      <c r="I27" s="23">
        <v>35770726</v>
      </c>
      <c r="J27" s="23">
        <v>0</v>
      </c>
      <c r="K27" s="23">
        <v>83791987</v>
      </c>
      <c r="L27" s="23">
        <v>0</v>
      </c>
      <c r="M27" s="23">
        <v>139511440</v>
      </c>
      <c r="N27" s="23">
        <v>40613995</v>
      </c>
      <c r="P27" s="9">
        <f t="shared" si="14"/>
        <v>12288566</v>
      </c>
      <c r="Q27" s="9">
        <f t="shared" si="14"/>
        <v>35770726</v>
      </c>
      <c r="R27" s="9">
        <f t="shared" si="14"/>
        <v>0</v>
      </c>
      <c r="S27" s="9">
        <f t="shared" si="14"/>
        <v>83791987</v>
      </c>
      <c r="T27" s="9">
        <f t="shared" si="14"/>
        <v>0</v>
      </c>
      <c r="V27" s="9">
        <f t="shared" si="2"/>
        <v>131851279</v>
      </c>
      <c r="W27" s="24"/>
      <c r="X27" s="9">
        <f t="shared" si="15"/>
        <v>139511440</v>
      </c>
      <c r="Y27" s="9">
        <f t="shared" si="15"/>
        <v>40613995</v>
      </c>
      <c r="Z27" s="24"/>
      <c r="AA27" s="9">
        <f t="shared" si="4"/>
        <v>131851279</v>
      </c>
      <c r="AB27" s="9">
        <f t="shared" si="5"/>
        <v>13990822.867225368</v>
      </c>
      <c r="AC27" s="9">
        <f t="shared" si="6"/>
        <v>24393177.656671487</v>
      </c>
      <c r="AD27" s="9">
        <f t="shared" si="7"/>
        <v>48059292</v>
      </c>
      <c r="AE27" s="9">
        <f t="shared" si="8"/>
        <v>83791987</v>
      </c>
      <c r="AF27" s="9">
        <f t="shared" si="9"/>
        <v>0</v>
      </c>
      <c r="AG27" s="9">
        <f t="shared" si="10"/>
        <v>38384000.523896858</v>
      </c>
      <c r="AH27" s="8">
        <f t="shared" si="11"/>
        <v>419725</v>
      </c>
      <c r="AI27" s="8">
        <f t="shared" si="12"/>
        <v>731795</v>
      </c>
      <c r="AJ27" s="25">
        <f t="shared" si="13"/>
        <v>1151520</v>
      </c>
      <c r="AK27" s="26">
        <v>1</v>
      </c>
    </row>
    <row r="28" spans="1:40" s="28" customFormat="1" x14ac:dyDescent="0.2">
      <c r="A28" s="31" t="s">
        <v>85</v>
      </c>
      <c r="B28" s="2" t="s">
        <v>86</v>
      </c>
      <c r="C28" s="3">
        <v>12</v>
      </c>
      <c r="D28" s="4">
        <v>370106</v>
      </c>
      <c r="E28" s="5">
        <v>42186</v>
      </c>
      <c r="F28" s="5">
        <v>42551</v>
      </c>
      <c r="G28" s="22">
        <f t="shared" si="0"/>
        <v>1</v>
      </c>
      <c r="H28" s="23">
        <v>111489201</v>
      </c>
      <c r="I28" s="23">
        <v>500209702</v>
      </c>
      <c r="J28" s="23">
        <v>27819493</v>
      </c>
      <c r="K28" s="23">
        <v>330496938</v>
      </c>
      <c r="L28" s="23">
        <v>111885349</v>
      </c>
      <c r="M28" s="23">
        <v>1085653627</v>
      </c>
      <c r="N28" s="23">
        <v>223945463</v>
      </c>
      <c r="O28" s="1"/>
      <c r="P28" s="9">
        <f t="shared" si="14"/>
        <v>111489201</v>
      </c>
      <c r="Q28" s="9">
        <f t="shared" si="14"/>
        <v>500209702</v>
      </c>
      <c r="R28" s="9">
        <f t="shared" si="14"/>
        <v>27819493</v>
      </c>
      <c r="S28" s="9">
        <f t="shared" si="14"/>
        <v>330496938</v>
      </c>
      <c r="T28" s="9">
        <f t="shared" si="14"/>
        <v>111885349</v>
      </c>
      <c r="U28" s="9"/>
      <c r="V28" s="9">
        <f t="shared" si="2"/>
        <v>1081900683</v>
      </c>
      <c r="W28" s="24"/>
      <c r="X28" s="9">
        <f t="shared" si="15"/>
        <v>1085653627</v>
      </c>
      <c r="Y28" s="9">
        <f t="shared" si="15"/>
        <v>223945463</v>
      </c>
      <c r="Z28" s="24"/>
      <c r="AA28" s="9">
        <f t="shared" si="4"/>
        <v>1081900683</v>
      </c>
      <c r="AB28" s="9">
        <f t="shared" si="5"/>
        <v>131917989.05972555</v>
      </c>
      <c r="AC28" s="9">
        <f t="shared" si="6"/>
        <v>91253327.600418806</v>
      </c>
      <c r="AD28" s="9">
        <f t="shared" si="7"/>
        <v>639518396</v>
      </c>
      <c r="AE28" s="9">
        <f t="shared" si="8"/>
        <v>442382287</v>
      </c>
      <c r="AF28" s="9">
        <f t="shared" si="9"/>
        <v>0</v>
      </c>
      <c r="AG28" s="9">
        <f t="shared" si="10"/>
        <v>223171316.66014433</v>
      </c>
      <c r="AH28" s="8">
        <f t="shared" si="11"/>
        <v>3957540</v>
      </c>
      <c r="AI28" s="8">
        <f t="shared" si="12"/>
        <v>2737600</v>
      </c>
      <c r="AJ28" s="25">
        <f t="shared" si="13"/>
        <v>6695140</v>
      </c>
      <c r="AK28" s="26">
        <v>1</v>
      </c>
      <c r="AL28" s="1"/>
      <c r="AM28" s="1"/>
      <c r="AN28" s="1"/>
    </row>
    <row r="29" spans="1:40" x14ac:dyDescent="0.2">
      <c r="A29" s="31" t="s">
        <v>87</v>
      </c>
      <c r="B29" s="2" t="s">
        <v>88</v>
      </c>
      <c r="C29" s="3">
        <v>12</v>
      </c>
      <c r="D29" s="4">
        <v>370022</v>
      </c>
      <c r="E29" s="5">
        <v>42186</v>
      </c>
      <c r="F29" s="5">
        <v>42551</v>
      </c>
      <c r="G29" s="22">
        <f t="shared" si="0"/>
        <v>1</v>
      </c>
      <c r="H29" s="23">
        <v>13753956</v>
      </c>
      <c r="I29" s="23">
        <v>40862245</v>
      </c>
      <c r="J29" s="23">
        <v>2000801</v>
      </c>
      <c r="K29" s="23">
        <v>74868073</v>
      </c>
      <c r="L29" s="23">
        <v>17803749</v>
      </c>
      <c r="M29" s="23">
        <v>169775002</v>
      </c>
      <c r="N29" s="23">
        <v>62378503</v>
      </c>
      <c r="P29" s="9">
        <f t="shared" si="14"/>
        <v>13753956</v>
      </c>
      <c r="Q29" s="9">
        <f t="shared" si="14"/>
        <v>40862245</v>
      </c>
      <c r="R29" s="9">
        <f t="shared" si="14"/>
        <v>2000801</v>
      </c>
      <c r="S29" s="9">
        <f t="shared" si="14"/>
        <v>74868073</v>
      </c>
      <c r="T29" s="9">
        <f t="shared" si="14"/>
        <v>17803749</v>
      </c>
      <c r="V29" s="9">
        <f t="shared" si="2"/>
        <v>149288824</v>
      </c>
      <c r="W29" s="24"/>
      <c r="X29" s="9">
        <f t="shared" si="15"/>
        <v>169775002</v>
      </c>
      <c r="Y29" s="9">
        <f t="shared" si="15"/>
        <v>62378503</v>
      </c>
      <c r="Z29" s="24"/>
      <c r="AA29" s="9">
        <f t="shared" si="4"/>
        <v>149288824</v>
      </c>
      <c r="AB29" s="9">
        <f t="shared" si="5"/>
        <v>20802142.762501664</v>
      </c>
      <c r="AC29" s="9">
        <f t="shared" si="6"/>
        <v>34049356.257068202</v>
      </c>
      <c r="AD29" s="9">
        <f t="shared" si="7"/>
        <v>56617002</v>
      </c>
      <c r="AE29" s="9">
        <f t="shared" si="8"/>
        <v>92671822</v>
      </c>
      <c r="AF29" s="9">
        <f t="shared" si="9"/>
        <v>0</v>
      </c>
      <c r="AG29" s="9">
        <f t="shared" si="10"/>
        <v>54851499.019569866</v>
      </c>
      <c r="AH29" s="8">
        <f t="shared" si="11"/>
        <v>624064</v>
      </c>
      <c r="AI29" s="8">
        <f t="shared" si="12"/>
        <v>1021481</v>
      </c>
      <c r="AJ29" s="25">
        <f t="shared" si="13"/>
        <v>1645545</v>
      </c>
      <c r="AK29" s="26">
        <v>1</v>
      </c>
    </row>
    <row r="30" spans="1:40" x14ac:dyDescent="0.2">
      <c r="A30" s="31" t="s">
        <v>89</v>
      </c>
      <c r="B30" s="2" t="s">
        <v>90</v>
      </c>
      <c r="C30" s="3">
        <v>12</v>
      </c>
      <c r="D30" s="4">
        <v>370018</v>
      </c>
      <c r="E30" s="5">
        <v>42278</v>
      </c>
      <c r="F30" s="5">
        <v>42643</v>
      </c>
      <c r="G30" s="22">
        <f t="shared" si="0"/>
        <v>1</v>
      </c>
      <c r="H30" s="23">
        <v>19498872</v>
      </c>
      <c r="I30" s="23">
        <v>83362687</v>
      </c>
      <c r="J30" s="23">
        <v>7631044</v>
      </c>
      <c r="K30" s="23">
        <v>213134903</v>
      </c>
      <c r="L30" s="23">
        <v>45002448</v>
      </c>
      <c r="M30" s="23">
        <v>369047121</v>
      </c>
      <c r="N30" s="23">
        <v>113501901</v>
      </c>
      <c r="P30" s="9">
        <f t="shared" si="14"/>
        <v>19498872</v>
      </c>
      <c r="Q30" s="9">
        <f t="shared" si="14"/>
        <v>83362687</v>
      </c>
      <c r="R30" s="9">
        <f t="shared" si="14"/>
        <v>7631044</v>
      </c>
      <c r="S30" s="9">
        <f t="shared" si="14"/>
        <v>213134903</v>
      </c>
      <c r="T30" s="9">
        <f t="shared" si="14"/>
        <v>45002448</v>
      </c>
      <c r="V30" s="9">
        <f t="shared" si="2"/>
        <v>368629954</v>
      </c>
      <c r="W30" s="24"/>
      <c r="X30" s="9">
        <f t="shared" si="15"/>
        <v>369047121</v>
      </c>
      <c r="Y30" s="9">
        <f t="shared" si="15"/>
        <v>113501901</v>
      </c>
      <c r="Z30" s="24"/>
      <c r="AA30" s="9">
        <f t="shared" si="4"/>
        <v>368629954</v>
      </c>
      <c r="AB30" s="9">
        <f t="shared" si="5"/>
        <v>33982436.857807934</v>
      </c>
      <c r="AC30" s="9">
        <f t="shared" si="6"/>
        <v>79391162.782175586</v>
      </c>
      <c r="AD30" s="9">
        <f t="shared" si="7"/>
        <v>110492603</v>
      </c>
      <c r="AE30" s="9">
        <f t="shared" si="8"/>
        <v>258137351</v>
      </c>
      <c r="AF30" s="9">
        <f t="shared" si="9"/>
        <v>0</v>
      </c>
      <c r="AG30" s="9">
        <f t="shared" si="10"/>
        <v>113373599.63998352</v>
      </c>
      <c r="AH30" s="8">
        <f t="shared" si="11"/>
        <v>1019473</v>
      </c>
      <c r="AI30" s="8">
        <f t="shared" si="12"/>
        <v>2381735</v>
      </c>
      <c r="AJ30" s="25">
        <f t="shared" si="13"/>
        <v>3401208</v>
      </c>
      <c r="AK30" s="26">
        <v>1</v>
      </c>
    </row>
    <row r="31" spans="1:40" x14ac:dyDescent="0.2">
      <c r="A31" s="31" t="s">
        <v>91</v>
      </c>
      <c r="B31" s="2" t="s">
        <v>177</v>
      </c>
      <c r="C31" s="3">
        <v>12</v>
      </c>
      <c r="D31" s="4">
        <v>370006</v>
      </c>
      <c r="E31" s="5">
        <v>42156</v>
      </c>
      <c r="F31" s="5">
        <v>42521</v>
      </c>
      <c r="G31" s="22">
        <f t="shared" si="0"/>
        <v>1</v>
      </c>
      <c r="H31" s="23">
        <v>16334584</v>
      </c>
      <c r="I31" s="23">
        <v>69411413</v>
      </c>
      <c r="J31" s="23">
        <v>0</v>
      </c>
      <c r="K31" s="23">
        <v>0</v>
      </c>
      <c r="L31" s="23">
        <v>165387894</v>
      </c>
      <c r="M31" s="23">
        <v>251133891</v>
      </c>
      <c r="N31" s="23">
        <v>63468290</v>
      </c>
      <c r="P31" s="9">
        <f t="shared" si="14"/>
        <v>16334584</v>
      </c>
      <c r="Q31" s="9">
        <f t="shared" si="14"/>
        <v>69411413</v>
      </c>
      <c r="R31" s="9">
        <f t="shared" si="14"/>
        <v>0</v>
      </c>
      <c r="S31" s="9">
        <f t="shared" si="14"/>
        <v>0</v>
      </c>
      <c r="T31" s="9">
        <f t="shared" si="14"/>
        <v>165387894</v>
      </c>
      <c r="V31" s="9">
        <f t="shared" si="2"/>
        <v>251133891</v>
      </c>
      <c r="W31" s="24"/>
      <c r="X31" s="9">
        <f t="shared" si="15"/>
        <v>251133891</v>
      </c>
      <c r="Y31" s="9">
        <f t="shared" si="15"/>
        <v>63468290</v>
      </c>
      <c r="Z31" s="24"/>
      <c r="AA31" s="9">
        <f t="shared" si="4"/>
        <v>251133891</v>
      </c>
      <c r="AB31" s="9">
        <f t="shared" si="5"/>
        <v>21670320.092062484</v>
      </c>
      <c r="AC31" s="9">
        <f t="shared" si="6"/>
        <v>41797969.907937512</v>
      </c>
      <c r="AD31" s="9">
        <f t="shared" si="7"/>
        <v>85745997</v>
      </c>
      <c r="AE31" s="9">
        <f t="shared" si="8"/>
        <v>165387894</v>
      </c>
      <c r="AF31" s="9">
        <f t="shared" si="9"/>
        <v>0</v>
      </c>
      <c r="AG31" s="9">
        <f t="shared" si="10"/>
        <v>63468290</v>
      </c>
      <c r="AH31" s="8">
        <f t="shared" si="11"/>
        <v>650110</v>
      </c>
      <c r="AI31" s="8">
        <f t="shared" si="12"/>
        <v>1253939</v>
      </c>
      <c r="AJ31" s="25">
        <f t="shared" si="13"/>
        <v>1904049</v>
      </c>
      <c r="AK31" s="26">
        <v>1</v>
      </c>
    </row>
    <row r="32" spans="1:40" x14ac:dyDescent="0.2">
      <c r="A32" s="31" t="s">
        <v>92</v>
      </c>
      <c r="B32" s="2" t="s">
        <v>93</v>
      </c>
      <c r="C32" s="3">
        <v>12</v>
      </c>
      <c r="D32" s="4">
        <v>370072</v>
      </c>
      <c r="E32" s="5">
        <v>42186</v>
      </c>
      <c r="F32" s="5">
        <v>42551</v>
      </c>
      <c r="G32" s="22">
        <f t="shared" si="0"/>
        <v>1</v>
      </c>
      <c r="H32" s="23">
        <v>2795759</v>
      </c>
      <c r="I32" s="23">
        <v>1120930</v>
      </c>
      <c r="J32" s="23">
        <v>149737</v>
      </c>
      <c r="K32" s="23">
        <v>3170746</v>
      </c>
      <c r="L32" s="23">
        <v>2752816</v>
      </c>
      <c r="M32" s="23">
        <v>10231209</v>
      </c>
      <c r="N32" s="23">
        <v>2612692</v>
      </c>
      <c r="P32" s="9">
        <f t="shared" si="14"/>
        <v>2795759</v>
      </c>
      <c r="Q32" s="9">
        <f t="shared" si="14"/>
        <v>1120930</v>
      </c>
      <c r="R32" s="9">
        <f t="shared" si="14"/>
        <v>149737</v>
      </c>
      <c r="S32" s="9">
        <f t="shared" si="14"/>
        <v>3170746</v>
      </c>
      <c r="T32" s="9">
        <f t="shared" si="14"/>
        <v>2752816</v>
      </c>
      <c r="V32" s="9">
        <f t="shared" si="2"/>
        <v>9989988</v>
      </c>
      <c r="W32" s="24"/>
      <c r="X32" s="9">
        <f t="shared" si="15"/>
        <v>10231209</v>
      </c>
      <c r="Y32" s="9">
        <f t="shared" si="15"/>
        <v>2612692</v>
      </c>
      <c r="Z32" s="24"/>
      <c r="AA32" s="9">
        <f t="shared" si="4"/>
        <v>9989988</v>
      </c>
      <c r="AB32" s="9">
        <f t="shared" si="5"/>
        <v>1038422.6027238815</v>
      </c>
      <c r="AC32" s="9">
        <f t="shared" si="6"/>
        <v>1512670.0127916457</v>
      </c>
      <c r="AD32" s="9">
        <f t="shared" si="7"/>
        <v>4066426</v>
      </c>
      <c r="AE32" s="9">
        <f t="shared" si="8"/>
        <v>5923562</v>
      </c>
      <c r="AF32" s="9">
        <f t="shared" si="9"/>
        <v>0</v>
      </c>
      <c r="AG32" s="9">
        <f t="shared" si="10"/>
        <v>2551092.6155155273</v>
      </c>
      <c r="AH32" s="8">
        <f t="shared" si="11"/>
        <v>31153</v>
      </c>
      <c r="AI32" s="8">
        <f t="shared" si="12"/>
        <v>45380</v>
      </c>
      <c r="AJ32" s="25">
        <f t="shared" si="13"/>
        <v>76533</v>
      </c>
      <c r="AK32" s="26">
        <v>1</v>
      </c>
    </row>
    <row r="33" spans="1:40" s="28" customFormat="1" x14ac:dyDescent="0.2">
      <c r="A33" s="31" t="s">
        <v>94</v>
      </c>
      <c r="B33" s="2" t="s">
        <v>95</v>
      </c>
      <c r="C33" s="3">
        <v>12</v>
      </c>
      <c r="D33" s="4">
        <v>374020</v>
      </c>
      <c r="E33" s="5">
        <v>42186</v>
      </c>
      <c r="F33" s="5">
        <v>42551</v>
      </c>
      <c r="G33" s="22">
        <f t="shared" si="0"/>
        <v>1</v>
      </c>
      <c r="H33" s="23">
        <v>34660550</v>
      </c>
      <c r="I33" s="23">
        <v>7422850</v>
      </c>
      <c r="J33" s="23">
        <v>0</v>
      </c>
      <c r="K33" s="23">
        <v>464907</v>
      </c>
      <c r="L33" s="23">
        <v>9528925</v>
      </c>
      <c r="M33" s="23">
        <v>64790461</v>
      </c>
      <c r="N33" s="23">
        <v>34296037</v>
      </c>
      <c r="P33" s="9">
        <f t="shared" si="14"/>
        <v>34660550</v>
      </c>
      <c r="Q33" s="9">
        <f t="shared" si="14"/>
        <v>7422850</v>
      </c>
      <c r="R33" s="9">
        <f t="shared" si="14"/>
        <v>0</v>
      </c>
      <c r="S33" s="9">
        <f t="shared" si="14"/>
        <v>464907</v>
      </c>
      <c r="T33" s="9">
        <f t="shared" si="14"/>
        <v>9528925</v>
      </c>
      <c r="U33" s="8"/>
      <c r="V33" s="9">
        <f t="shared" si="2"/>
        <v>52077232</v>
      </c>
      <c r="W33" s="30"/>
      <c r="X33" s="9">
        <f t="shared" si="15"/>
        <v>64790461</v>
      </c>
      <c r="Y33" s="9">
        <f t="shared" si="15"/>
        <v>34296037</v>
      </c>
      <c r="Z33" s="30"/>
      <c r="AA33" s="9">
        <f t="shared" si="4"/>
        <v>52077232</v>
      </c>
      <c r="AB33" s="9">
        <f t="shared" si="5"/>
        <v>22276332.367596522</v>
      </c>
      <c r="AC33" s="9">
        <f t="shared" si="6"/>
        <v>5290112.568326748</v>
      </c>
      <c r="AD33" s="9">
        <f t="shared" si="7"/>
        <v>42083400</v>
      </c>
      <c r="AE33" s="9">
        <f t="shared" si="8"/>
        <v>9993832</v>
      </c>
      <c r="AF33" s="9">
        <f t="shared" si="9"/>
        <v>0</v>
      </c>
      <c r="AG33" s="9">
        <f t="shared" si="10"/>
        <v>27566444.935923267</v>
      </c>
      <c r="AH33" s="8">
        <f t="shared" si="11"/>
        <v>668290</v>
      </c>
      <c r="AI33" s="8">
        <f t="shared" si="12"/>
        <v>158703</v>
      </c>
      <c r="AJ33" s="25">
        <f t="shared" si="13"/>
        <v>826993</v>
      </c>
      <c r="AK33" s="26">
        <v>1</v>
      </c>
    </row>
    <row r="34" spans="1:40" x14ac:dyDescent="0.2">
      <c r="A34" s="31" t="s">
        <v>96</v>
      </c>
      <c r="B34" s="2" t="s">
        <v>178</v>
      </c>
      <c r="C34" s="3">
        <v>12</v>
      </c>
      <c r="D34" s="4">
        <v>370015</v>
      </c>
      <c r="E34" s="5">
        <v>42095</v>
      </c>
      <c r="F34" s="5">
        <v>42460</v>
      </c>
      <c r="G34" s="22">
        <f t="shared" si="0"/>
        <v>1</v>
      </c>
      <c r="H34" s="23">
        <v>1458862</v>
      </c>
      <c r="I34" s="23">
        <v>9321680</v>
      </c>
      <c r="J34" s="23">
        <v>995957</v>
      </c>
      <c r="K34" s="23">
        <v>48050664</v>
      </c>
      <c r="L34" s="23">
        <v>18202395</v>
      </c>
      <c r="M34" s="23">
        <v>79473729</v>
      </c>
      <c r="N34" s="23">
        <v>18727236</v>
      </c>
      <c r="O34" s="28"/>
      <c r="P34" s="9">
        <f t="shared" si="14"/>
        <v>1458862</v>
      </c>
      <c r="Q34" s="9">
        <f t="shared" si="14"/>
        <v>9321680</v>
      </c>
      <c r="R34" s="9">
        <f t="shared" si="14"/>
        <v>995957</v>
      </c>
      <c r="S34" s="9">
        <f t="shared" si="14"/>
        <v>48050664</v>
      </c>
      <c r="T34" s="9">
        <f t="shared" si="14"/>
        <v>18202395</v>
      </c>
      <c r="U34" s="8"/>
      <c r="V34" s="9">
        <f t="shared" si="2"/>
        <v>78029558</v>
      </c>
      <c r="W34" s="30"/>
      <c r="X34" s="9">
        <f t="shared" si="15"/>
        <v>79473729</v>
      </c>
      <c r="Y34" s="9">
        <f t="shared" si="15"/>
        <v>18727236</v>
      </c>
      <c r="Z34" s="30"/>
      <c r="AA34" s="9">
        <f t="shared" si="4"/>
        <v>78029558</v>
      </c>
      <c r="AB34" s="9">
        <f t="shared" si="5"/>
        <v>2775021.1145467199</v>
      </c>
      <c r="AC34" s="9">
        <f t="shared" si="6"/>
        <v>15611909.586058609</v>
      </c>
      <c r="AD34" s="9">
        <f t="shared" si="7"/>
        <v>11776499</v>
      </c>
      <c r="AE34" s="9">
        <f t="shared" si="8"/>
        <v>66253059</v>
      </c>
      <c r="AF34" s="9">
        <f t="shared" si="9"/>
        <v>0</v>
      </c>
      <c r="AG34" s="9">
        <f t="shared" si="10"/>
        <v>18386930.700605329</v>
      </c>
      <c r="AH34" s="8">
        <f t="shared" si="11"/>
        <v>83251</v>
      </c>
      <c r="AI34" s="8">
        <f t="shared" si="12"/>
        <v>468357</v>
      </c>
      <c r="AJ34" s="25">
        <f t="shared" si="13"/>
        <v>551608</v>
      </c>
      <c r="AK34" s="26">
        <v>1</v>
      </c>
      <c r="AL34" s="28"/>
      <c r="AM34" s="28"/>
      <c r="AN34" s="28"/>
    </row>
    <row r="35" spans="1:40" x14ac:dyDescent="0.2">
      <c r="A35" s="31" t="s">
        <v>97</v>
      </c>
      <c r="B35" s="2" t="s">
        <v>98</v>
      </c>
      <c r="C35" s="3">
        <v>12</v>
      </c>
      <c r="D35" s="4">
        <v>370034</v>
      </c>
      <c r="E35" s="5">
        <v>42186</v>
      </c>
      <c r="F35" s="5">
        <v>42551</v>
      </c>
      <c r="G35" s="22">
        <f t="shared" si="0"/>
        <v>1</v>
      </c>
      <c r="H35" s="23">
        <v>24250160</v>
      </c>
      <c r="I35" s="23">
        <v>86344398</v>
      </c>
      <c r="J35" s="23">
        <v>1769446</v>
      </c>
      <c r="K35" s="23">
        <v>114479745</v>
      </c>
      <c r="L35" s="23">
        <v>9950308</v>
      </c>
      <c r="M35" s="23">
        <v>238392121</v>
      </c>
      <c r="N35" s="23">
        <v>57727640</v>
      </c>
      <c r="P35" s="9">
        <f t="shared" si="14"/>
        <v>24250160</v>
      </c>
      <c r="Q35" s="9">
        <f t="shared" si="14"/>
        <v>86344398</v>
      </c>
      <c r="R35" s="9">
        <f t="shared" si="14"/>
        <v>1769446</v>
      </c>
      <c r="S35" s="9">
        <f t="shared" si="14"/>
        <v>114479745</v>
      </c>
      <c r="T35" s="9">
        <f t="shared" si="14"/>
        <v>9950308</v>
      </c>
      <c r="V35" s="9">
        <f t="shared" si="2"/>
        <v>236794057</v>
      </c>
      <c r="W35" s="24"/>
      <c r="X35" s="9">
        <f t="shared" si="15"/>
        <v>238392121</v>
      </c>
      <c r="Y35" s="9">
        <f t="shared" si="15"/>
        <v>57727640</v>
      </c>
      <c r="Z35" s="24"/>
      <c r="AA35" s="9">
        <f t="shared" si="4"/>
        <v>236794057</v>
      </c>
      <c r="AB35" s="9">
        <f t="shared" si="5"/>
        <v>27209409.206399739</v>
      </c>
      <c r="AC35" s="9">
        <f t="shared" si="6"/>
        <v>30131252.973603602</v>
      </c>
      <c r="AD35" s="9">
        <f t="shared" si="7"/>
        <v>112364004</v>
      </c>
      <c r="AE35" s="9">
        <f t="shared" si="8"/>
        <v>124430053</v>
      </c>
      <c r="AF35" s="9">
        <f t="shared" si="9"/>
        <v>0</v>
      </c>
      <c r="AG35" s="9">
        <f t="shared" si="10"/>
        <v>57340662.180003338</v>
      </c>
      <c r="AH35" s="8">
        <f t="shared" si="11"/>
        <v>816282</v>
      </c>
      <c r="AI35" s="8">
        <f t="shared" si="12"/>
        <v>903938</v>
      </c>
      <c r="AJ35" s="25">
        <f t="shared" si="13"/>
        <v>1720220</v>
      </c>
      <c r="AK35" s="26">
        <v>1</v>
      </c>
    </row>
    <row r="36" spans="1:40" x14ac:dyDescent="0.2">
      <c r="A36" s="31" t="s">
        <v>99</v>
      </c>
      <c r="B36" s="2" t="s">
        <v>100</v>
      </c>
      <c r="C36" s="3">
        <v>12</v>
      </c>
      <c r="D36" s="4">
        <v>370048</v>
      </c>
      <c r="E36" s="5">
        <v>42186</v>
      </c>
      <c r="F36" s="5">
        <v>42551</v>
      </c>
      <c r="G36" s="22">
        <f t="shared" si="0"/>
        <v>1</v>
      </c>
      <c r="H36" s="23">
        <v>3234648</v>
      </c>
      <c r="I36" s="23">
        <v>5502902</v>
      </c>
      <c r="J36" s="23">
        <v>1636695</v>
      </c>
      <c r="K36" s="23">
        <v>16416404</v>
      </c>
      <c r="L36" s="23">
        <v>12569284</v>
      </c>
      <c r="M36" s="23">
        <v>42325145</v>
      </c>
      <c r="N36" s="23">
        <v>15897686</v>
      </c>
      <c r="P36" s="9">
        <f t="shared" si="14"/>
        <v>3234648</v>
      </c>
      <c r="Q36" s="9">
        <f t="shared" si="14"/>
        <v>5502902</v>
      </c>
      <c r="R36" s="9">
        <f t="shared" si="14"/>
        <v>1636695</v>
      </c>
      <c r="S36" s="9">
        <f t="shared" si="14"/>
        <v>16416404</v>
      </c>
      <c r="T36" s="9">
        <f t="shared" si="14"/>
        <v>12569284</v>
      </c>
      <c r="V36" s="9">
        <f t="shared" si="2"/>
        <v>39359933</v>
      </c>
      <c r="W36" s="24"/>
      <c r="X36" s="9">
        <f t="shared" si="15"/>
        <v>42325145</v>
      </c>
      <c r="Y36" s="9">
        <f t="shared" si="15"/>
        <v>15897686</v>
      </c>
      <c r="Z36" s="24"/>
      <c r="AA36" s="9">
        <f t="shared" si="4"/>
        <v>39359933</v>
      </c>
      <c r="AB36" s="9">
        <f t="shared" si="5"/>
        <v>3896655.0379702183</v>
      </c>
      <c r="AC36" s="9">
        <f t="shared" si="6"/>
        <v>10887272.006226275</v>
      </c>
      <c r="AD36" s="9">
        <f t="shared" si="7"/>
        <v>10374245</v>
      </c>
      <c r="AE36" s="9">
        <f t="shared" si="8"/>
        <v>28985688</v>
      </c>
      <c r="AF36" s="9">
        <f t="shared" si="9"/>
        <v>0</v>
      </c>
      <c r="AG36" s="9">
        <f t="shared" si="10"/>
        <v>14783927.044196494</v>
      </c>
      <c r="AH36" s="8">
        <f t="shared" si="11"/>
        <v>116900</v>
      </c>
      <c r="AI36" s="8">
        <f t="shared" si="12"/>
        <v>326618</v>
      </c>
      <c r="AJ36" s="25">
        <f t="shared" si="13"/>
        <v>443518</v>
      </c>
      <c r="AK36" s="26">
        <v>1</v>
      </c>
    </row>
    <row r="37" spans="1:40" x14ac:dyDescent="0.2">
      <c r="A37" s="31" t="s">
        <v>101</v>
      </c>
      <c r="B37" s="2" t="s">
        <v>179</v>
      </c>
      <c r="C37" s="3">
        <v>12</v>
      </c>
      <c r="D37" s="4">
        <v>370178</v>
      </c>
      <c r="E37" s="5">
        <v>42186</v>
      </c>
      <c r="F37" s="5">
        <v>42551</v>
      </c>
      <c r="G37" s="22">
        <f t="shared" si="0"/>
        <v>1</v>
      </c>
      <c r="H37" s="23">
        <v>3822475</v>
      </c>
      <c r="I37" s="23">
        <v>9391484</v>
      </c>
      <c r="J37" s="23">
        <v>2094481</v>
      </c>
      <c r="K37" s="23">
        <v>9908852</v>
      </c>
      <c r="L37" s="23">
        <v>1317283</v>
      </c>
      <c r="M37" s="23">
        <v>33467014</v>
      </c>
      <c r="N37" s="23">
        <v>21467014</v>
      </c>
      <c r="P37" s="9">
        <f t="shared" si="14"/>
        <v>3822475</v>
      </c>
      <c r="Q37" s="9">
        <f t="shared" si="14"/>
        <v>9391484</v>
      </c>
      <c r="R37" s="9">
        <f t="shared" si="14"/>
        <v>2094481</v>
      </c>
      <c r="S37" s="9">
        <f t="shared" si="14"/>
        <v>9908852</v>
      </c>
      <c r="T37" s="9">
        <f t="shared" si="14"/>
        <v>1317283</v>
      </c>
      <c r="V37" s="9">
        <f t="shared" si="2"/>
        <v>26534575</v>
      </c>
      <c r="W37" s="24"/>
      <c r="X37" s="9">
        <f t="shared" si="15"/>
        <v>33467014</v>
      </c>
      <c r="Y37" s="9">
        <f t="shared" si="15"/>
        <v>21467014</v>
      </c>
      <c r="Z37" s="24"/>
      <c r="AA37" s="9">
        <f t="shared" si="4"/>
        <v>26534575</v>
      </c>
      <c r="AB37" s="9">
        <f t="shared" si="5"/>
        <v>9819414.8960573543</v>
      </c>
      <c r="AC37" s="9">
        <f t="shared" si="6"/>
        <v>7200869.4056449141</v>
      </c>
      <c r="AD37" s="9">
        <f t="shared" si="7"/>
        <v>15308440</v>
      </c>
      <c r="AE37" s="9">
        <f t="shared" si="8"/>
        <v>11226135</v>
      </c>
      <c r="AF37" s="9">
        <f t="shared" si="9"/>
        <v>0</v>
      </c>
      <c r="AG37" s="9">
        <f t="shared" si="10"/>
        <v>17020284.301702268</v>
      </c>
      <c r="AH37" s="8">
        <f t="shared" si="11"/>
        <v>294582</v>
      </c>
      <c r="AI37" s="8">
        <f t="shared" si="12"/>
        <v>216026</v>
      </c>
      <c r="AJ37" s="25">
        <f t="shared" si="13"/>
        <v>510608</v>
      </c>
      <c r="AK37" s="26">
        <v>1</v>
      </c>
    </row>
    <row r="38" spans="1:40" x14ac:dyDescent="0.2">
      <c r="A38" s="31" t="s">
        <v>102</v>
      </c>
      <c r="B38" s="2" t="s">
        <v>103</v>
      </c>
      <c r="C38" s="3">
        <v>12</v>
      </c>
      <c r="D38" s="4">
        <v>370013</v>
      </c>
      <c r="E38" s="5">
        <v>42186</v>
      </c>
      <c r="F38" s="5">
        <v>42551</v>
      </c>
      <c r="G38" s="22">
        <f t="shared" si="0"/>
        <v>1</v>
      </c>
      <c r="H38" s="23">
        <v>233454162</v>
      </c>
      <c r="I38" s="23">
        <v>392749099</v>
      </c>
      <c r="J38" s="23">
        <v>16327554</v>
      </c>
      <c r="K38" s="23">
        <v>810135303</v>
      </c>
      <c r="L38" s="23">
        <v>85249633</v>
      </c>
      <c r="M38" s="23">
        <v>1557206802</v>
      </c>
      <c r="N38" s="23">
        <v>433182653</v>
      </c>
      <c r="P38" s="9">
        <f t="shared" si="14"/>
        <v>233454162</v>
      </c>
      <c r="Q38" s="9">
        <f t="shared" si="14"/>
        <v>392749099</v>
      </c>
      <c r="R38" s="9">
        <f t="shared" si="14"/>
        <v>16327554</v>
      </c>
      <c r="S38" s="9">
        <f t="shared" si="14"/>
        <v>810135303</v>
      </c>
      <c r="T38" s="9">
        <f t="shared" si="14"/>
        <v>85249633</v>
      </c>
      <c r="V38" s="9">
        <f t="shared" si="2"/>
        <v>1537915751</v>
      </c>
      <c r="W38" s="24"/>
      <c r="X38" s="9">
        <f t="shared" si="15"/>
        <v>1557206802</v>
      </c>
      <c r="Y38" s="9">
        <f t="shared" si="15"/>
        <v>433182653</v>
      </c>
      <c r="Z38" s="24"/>
      <c r="AA38" s="9">
        <f t="shared" si="4"/>
        <v>1537915751</v>
      </c>
      <c r="AB38" s="9">
        <f t="shared" si="5"/>
        <v>178738753.72139058</v>
      </c>
      <c r="AC38" s="9">
        <f t="shared" si="6"/>
        <v>249077528.77431574</v>
      </c>
      <c r="AD38" s="9">
        <f t="shared" si="7"/>
        <v>642530815</v>
      </c>
      <c r="AE38" s="9">
        <f t="shared" si="8"/>
        <v>895384936</v>
      </c>
      <c r="AF38" s="9">
        <f t="shared" si="9"/>
        <v>0</v>
      </c>
      <c r="AG38" s="9">
        <f t="shared" si="10"/>
        <v>427816282.49570632</v>
      </c>
      <c r="AH38" s="8">
        <f t="shared" si="11"/>
        <v>5362163</v>
      </c>
      <c r="AI38" s="8">
        <f t="shared" si="12"/>
        <v>7472326</v>
      </c>
      <c r="AJ38" s="25">
        <f t="shared" si="13"/>
        <v>12834489</v>
      </c>
      <c r="AK38" s="26">
        <v>1</v>
      </c>
    </row>
    <row r="39" spans="1:40" x14ac:dyDescent="0.2">
      <c r="A39" s="31" t="s">
        <v>104</v>
      </c>
      <c r="B39" s="2" t="s">
        <v>105</v>
      </c>
      <c r="C39" s="3">
        <v>12</v>
      </c>
      <c r="D39" s="4">
        <v>370020</v>
      </c>
      <c r="E39" s="5">
        <v>42186</v>
      </c>
      <c r="F39" s="5">
        <v>42551</v>
      </c>
      <c r="G39" s="22">
        <f t="shared" si="0"/>
        <v>1</v>
      </c>
      <c r="H39" s="23">
        <v>24579686</v>
      </c>
      <c r="I39" s="23">
        <v>62332559</v>
      </c>
      <c r="J39" s="23">
        <v>0</v>
      </c>
      <c r="K39" s="23">
        <v>165238913</v>
      </c>
      <c r="L39" s="23">
        <v>0</v>
      </c>
      <c r="M39" s="23">
        <v>269962882</v>
      </c>
      <c r="N39" s="23">
        <v>81468816</v>
      </c>
      <c r="P39" s="9">
        <f t="shared" si="14"/>
        <v>24579686</v>
      </c>
      <c r="Q39" s="9">
        <f t="shared" si="14"/>
        <v>62332559</v>
      </c>
      <c r="R39" s="9">
        <f t="shared" si="14"/>
        <v>0</v>
      </c>
      <c r="S39" s="9">
        <f t="shared" si="14"/>
        <v>165238913</v>
      </c>
      <c r="T39" s="9">
        <f t="shared" si="14"/>
        <v>0</v>
      </c>
      <c r="V39" s="9">
        <f t="shared" si="2"/>
        <v>252151158</v>
      </c>
      <c r="W39" s="24"/>
      <c r="X39" s="9">
        <f t="shared" si="15"/>
        <v>269962882</v>
      </c>
      <c r="Y39" s="9">
        <f t="shared" si="15"/>
        <v>81468816</v>
      </c>
      <c r="Z39" s="24"/>
      <c r="AA39" s="9">
        <f t="shared" si="4"/>
        <v>252151158</v>
      </c>
      <c r="AB39" s="9">
        <f t="shared" si="5"/>
        <v>26228189.755552839</v>
      </c>
      <c r="AC39" s="9">
        <f t="shared" si="6"/>
        <v>49865442.610132635</v>
      </c>
      <c r="AD39" s="9">
        <f t="shared" si="7"/>
        <v>86912245</v>
      </c>
      <c r="AE39" s="9">
        <f t="shared" si="8"/>
        <v>165238913</v>
      </c>
      <c r="AF39" s="9">
        <f t="shared" si="9"/>
        <v>0</v>
      </c>
      <c r="AG39" s="9">
        <f t="shared" si="10"/>
        <v>76093632.365685478</v>
      </c>
      <c r="AH39" s="8">
        <f t="shared" si="11"/>
        <v>786846</v>
      </c>
      <c r="AI39" s="8">
        <f t="shared" si="12"/>
        <v>1495963</v>
      </c>
      <c r="AJ39" s="25">
        <f t="shared" si="13"/>
        <v>2282809</v>
      </c>
      <c r="AK39" s="26">
        <v>1</v>
      </c>
    </row>
    <row r="40" spans="1:40" x14ac:dyDescent="0.2">
      <c r="A40" s="31" t="s">
        <v>106</v>
      </c>
      <c r="B40" s="2" t="s">
        <v>180</v>
      </c>
      <c r="C40" s="3">
        <v>12</v>
      </c>
      <c r="D40" s="4">
        <v>370047</v>
      </c>
      <c r="E40" s="5">
        <v>42186</v>
      </c>
      <c r="F40" s="5">
        <v>42551</v>
      </c>
      <c r="G40" s="22">
        <f t="shared" si="0"/>
        <v>1</v>
      </c>
      <c r="H40" s="23">
        <v>42942733</v>
      </c>
      <c r="I40" s="23">
        <v>150850471</v>
      </c>
      <c r="J40" s="23">
        <v>0</v>
      </c>
      <c r="K40" s="23">
        <v>0</v>
      </c>
      <c r="L40" s="23">
        <v>286994088</v>
      </c>
      <c r="M40" s="23">
        <v>498697915</v>
      </c>
      <c r="N40" s="23">
        <v>137475439</v>
      </c>
      <c r="P40" s="9">
        <f t="shared" si="14"/>
        <v>42942733</v>
      </c>
      <c r="Q40" s="9">
        <f t="shared" si="14"/>
        <v>150850471</v>
      </c>
      <c r="R40" s="9">
        <f t="shared" si="14"/>
        <v>0</v>
      </c>
      <c r="S40" s="9">
        <f t="shared" si="14"/>
        <v>0</v>
      </c>
      <c r="T40" s="9">
        <f t="shared" si="14"/>
        <v>286994088</v>
      </c>
      <c r="V40" s="9">
        <f t="shared" si="2"/>
        <v>480787292</v>
      </c>
      <c r="W40" s="24"/>
      <c r="X40" s="9">
        <f t="shared" si="15"/>
        <v>498697915</v>
      </c>
      <c r="Y40" s="9">
        <f t="shared" si="15"/>
        <v>137475439</v>
      </c>
      <c r="Z40" s="24"/>
      <c r="AA40" s="9">
        <f t="shared" si="4"/>
        <v>480787292</v>
      </c>
      <c r="AB40" s="9">
        <f t="shared" si="5"/>
        <v>53422733.470053822</v>
      </c>
      <c r="AC40" s="9">
        <f t="shared" si="6"/>
        <v>79115306.183312669</v>
      </c>
      <c r="AD40" s="9">
        <f t="shared" si="7"/>
        <v>193793204</v>
      </c>
      <c r="AE40" s="9">
        <f t="shared" si="8"/>
        <v>286994088</v>
      </c>
      <c r="AF40" s="9">
        <f t="shared" si="9"/>
        <v>0</v>
      </c>
      <c r="AG40" s="9">
        <f t="shared" si="10"/>
        <v>132538039.65336649</v>
      </c>
      <c r="AH40" s="8">
        <f t="shared" si="11"/>
        <v>1602682</v>
      </c>
      <c r="AI40" s="8">
        <f t="shared" si="12"/>
        <v>2373459</v>
      </c>
      <c r="AJ40" s="25">
        <f t="shared" si="13"/>
        <v>3976141</v>
      </c>
      <c r="AK40" s="26">
        <v>1</v>
      </c>
    </row>
    <row r="41" spans="1:40" x14ac:dyDescent="0.2">
      <c r="A41" s="31" t="s">
        <v>107</v>
      </c>
      <c r="B41" s="2" t="s">
        <v>108</v>
      </c>
      <c r="C41" s="3">
        <v>12</v>
      </c>
      <c r="D41" s="4">
        <v>370011</v>
      </c>
      <c r="E41" s="5">
        <v>42186</v>
      </c>
      <c r="F41" s="5">
        <v>42551</v>
      </c>
      <c r="G41" s="22">
        <f t="shared" si="0"/>
        <v>1</v>
      </c>
      <c r="H41" s="23">
        <v>6184519</v>
      </c>
      <c r="I41" s="23">
        <v>6387807</v>
      </c>
      <c r="J41" s="23">
        <v>0</v>
      </c>
      <c r="K41" s="23">
        <v>31570108</v>
      </c>
      <c r="L41" s="23">
        <v>1</v>
      </c>
      <c r="M41" s="23">
        <v>51970750</v>
      </c>
      <c r="N41" s="23">
        <v>11220044</v>
      </c>
      <c r="O41" s="28"/>
      <c r="P41" s="9">
        <f t="shared" si="14"/>
        <v>6184519</v>
      </c>
      <c r="Q41" s="9">
        <f t="shared" si="14"/>
        <v>6387807</v>
      </c>
      <c r="R41" s="9">
        <f t="shared" si="14"/>
        <v>0</v>
      </c>
      <c r="S41" s="9">
        <f t="shared" si="14"/>
        <v>31570108</v>
      </c>
      <c r="T41" s="9">
        <f t="shared" si="14"/>
        <v>1</v>
      </c>
      <c r="U41" s="8"/>
      <c r="V41" s="9">
        <f t="shared" si="2"/>
        <v>44142435</v>
      </c>
      <c r="W41" s="30"/>
      <c r="X41" s="9">
        <f t="shared" si="15"/>
        <v>51970750</v>
      </c>
      <c r="Y41" s="9">
        <f t="shared" si="15"/>
        <v>11220044</v>
      </c>
      <c r="Z41" s="30"/>
      <c r="AA41" s="9">
        <f t="shared" si="4"/>
        <v>44142435</v>
      </c>
      <c r="AB41" s="9">
        <f t="shared" si="5"/>
        <v>2714258.5185386781</v>
      </c>
      <c r="AC41" s="9">
        <f t="shared" si="6"/>
        <v>6815718.6891625766</v>
      </c>
      <c r="AD41" s="9">
        <f t="shared" si="7"/>
        <v>12572326</v>
      </c>
      <c r="AE41" s="9">
        <f t="shared" si="8"/>
        <v>31570109</v>
      </c>
      <c r="AF41" s="9">
        <f t="shared" si="9"/>
        <v>0</v>
      </c>
      <c r="AG41" s="9">
        <f t="shared" si="10"/>
        <v>9529977.2077012565</v>
      </c>
      <c r="AH41" s="8">
        <f t="shared" si="11"/>
        <v>81428</v>
      </c>
      <c r="AI41" s="8">
        <f t="shared" si="12"/>
        <v>204472</v>
      </c>
      <c r="AJ41" s="25">
        <f t="shared" si="13"/>
        <v>285900</v>
      </c>
      <c r="AK41" s="26">
        <v>1</v>
      </c>
      <c r="AL41" s="28"/>
      <c r="AM41" s="28"/>
      <c r="AN41" s="28"/>
    </row>
    <row r="42" spans="1:40" x14ac:dyDescent="0.2">
      <c r="A42" s="31" t="s">
        <v>109</v>
      </c>
      <c r="B42" s="2" t="s">
        <v>110</v>
      </c>
      <c r="C42" s="3">
        <v>13</v>
      </c>
      <c r="D42" s="4">
        <v>373033</v>
      </c>
      <c r="E42" s="5">
        <v>42370</v>
      </c>
      <c r="F42" s="5">
        <v>42735</v>
      </c>
      <c r="G42" s="22">
        <f t="shared" si="0"/>
        <v>1</v>
      </c>
      <c r="H42" s="23">
        <v>12507600</v>
      </c>
      <c r="I42" s="23">
        <v>20937446</v>
      </c>
      <c r="J42" s="23">
        <v>0</v>
      </c>
      <c r="K42" s="23">
        <v>0</v>
      </c>
      <c r="L42" s="23">
        <v>0</v>
      </c>
      <c r="M42" s="23">
        <v>33445046</v>
      </c>
      <c r="N42" s="23">
        <v>20796081</v>
      </c>
      <c r="P42" s="9">
        <f t="shared" si="14"/>
        <v>12507600</v>
      </c>
      <c r="Q42" s="9">
        <f t="shared" si="14"/>
        <v>20937446</v>
      </c>
      <c r="R42" s="9">
        <f t="shared" si="14"/>
        <v>0</v>
      </c>
      <c r="S42" s="9">
        <f t="shared" si="14"/>
        <v>0</v>
      </c>
      <c r="T42" s="9">
        <f t="shared" si="14"/>
        <v>0</v>
      </c>
      <c r="V42" s="9">
        <f t="shared" si="2"/>
        <v>33445046</v>
      </c>
      <c r="W42" s="24"/>
      <c r="X42" s="9">
        <f t="shared" si="15"/>
        <v>33445046</v>
      </c>
      <c r="Y42" s="9">
        <f t="shared" si="15"/>
        <v>20796081</v>
      </c>
      <c r="Z42" s="24"/>
      <c r="AA42" s="9">
        <f t="shared" si="4"/>
        <v>33445046</v>
      </c>
      <c r="AB42" s="9">
        <f t="shared" si="5"/>
        <v>20796081</v>
      </c>
      <c r="AC42" s="9">
        <f t="shared" si="6"/>
        <v>0</v>
      </c>
      <c r="AD42" s="9">
        <f t="shared" si="7"/>
        <v>33445046</v>
      </c>
      <c r="AE42" s="9">
        <f t="shared" si="8"/>
        <v>0</v>
      </c>
      <c r="AF42" s="9">
        <f t="shared" si="9"/>
        <v>0</v>
      </c>
      <c r="AG42" s="9">
        <f t="shared" si="10"/>
        <v>20796081</v>
      </c>
      <c r="AH42" s="8">
        <f t="shared" si="11"/>
        <v>623882</v>
      </c>
      <c r="AI42" s="8">
        <f t="shared" si="12"/>
        <v>0</v>
      </c>
      <c r="AJ42" s="25">
        <f t="shared" si="13"/>
        <v>623882</v>
      </c>
      <c r="AK42" s="26">
        <v>1</v>
      </c>
    </row>
    <row r="43" spans="1:40" x14ac:dyDescent="0.2">
      <c r="A43" s="31" t="s">
        <v>111</v>
      </c>
      <c r="B43" s="2" t="s">
        <v>112</v>
      </c>
      <c r="C43" s="3">
        <v>12</v>
      </c>
      <c r="D43" s="4">
        <v>370094</v>
      </c>
      <c r="E43" s="5">
        <v>42186</v>
      </c>
      <c r="F43" s="5">
        <v>42551</v>
      </c>
      <c r="G43" s="22">
        <f t="shared" si="0"/>
        <v>1</v>
      </c>
      <c r="H43" s="23">
        <v>65763527</v>
      </c>
      <c r="I43" s="23">
        <v>535594136</v>
      </c>
      <c r="J43" s="23">
        <v>28442036</v>
      </c>
      <c r="K43" s="23">
        <v>434360547</v>
      </c>
      <c r="L43" s="23">
        <v>103713862</v>
      </c>
      <c r="M43" s="23">
        <v>1198404379</v>
      </c>
      <c r="N43" s="23">
        <v>127463003</v>
      </c>
      <c r="P43" s="9">
        <f t="shared" si="14"/>
        <v>65763527</v>
      </c>
      <c r="Q43" s="9">
        <f t="shared" si="14"/>
        <v>535594136</v>
      </c>
      <c r="R43" s="9">
        <f t="shared" si="14"/>
        <v>28442036</v>
      </c>
      <c r="S43" s="9">
        <f t="shared" si="14"/>
        <v>434360547</v>
      </c>
      <c r="T43" s="9">
        <f t="shared" si="14"/>
        <v>103713862</v>
      </c>
      <c r="V43" s="9">
        <f t="shared" si="2"/>
        <v>1167874108</v>
      </c>
      <c r="W43" s="24"/>
      <c r="X43" s="9">
        <f t="shared" si="15"/>
        <v>1198404379</v>
      </c>
      <c r="Y43" s="9">
        <f t="shared" si="15"/>
        <v>127463003</v>
      </c>
      <c r="Z43" s="24"/>
      <c r="AA43" s="9">
        <f t="shared" si="4"/>
        <v>1167874108</v>
      </c>
      <c r="AB43" s="9">
        <f t="shared" si="5"/>
        <v>66985870.821017832</v>
      </c>
      <c r="AC43" s="9">
        <f t="shared" si="6"/>
        <v>57229914.384842403</v>
      </c>
      <c r="AD43" s="9">
        <f t="shared" si="7"/>
        <v>629799699</v>
      </c>
      <c r="AE43" s="9">
        <f t="shared" si="8"/>
        <v>538074409</v>
      </c>
      <c r="AF43" s="9">
        <f t="shared" si="9"/>
        <v>0</v>
      </c>
      <c r="AG43" s="9">
        <f t="shared" si="10"/>
        <v>124215785.20586023</v>
      </c>
      <c r="AH43" s="8">
        <f t="shared" si="11"/>
        <v>2009576</v>
      </c>
      <c r="AI43" s="8">
        <f t="shared" si="12"/>
        <v>1716897</v>
      </c>
      <c r="AJ43" s="25">
        <f t="shared" si="13"/>
        <v>3726473</v>
      </c>
      <c r="AK43" s="26">
        <v>1</v>
      </c>
    </row>
    <row r="44" spans="1:40" x14ac:dyDescent="0.2">
      <c r="A44" s="31" t="s">
        <v>113</v>
      </c>
      <c r="B44" s="2" t="s">
        <v>114</v>
      </c>
      <c r="C44" s="3">
        <v>12</v>
      </c>
      <c r="D44" s="4">
        <v>370008</v>
      </c>
      <c r="E44" s="5">
        <v>42186</v>
      </c>
      <c r="F44" s="5">
        <v>42551</v>
      </c>
      <c r="G44" s="22">
        <f t="shared" si="0"/>
        <v>1</v>
      </c>
      <c r="H44" s="23">
        <v>121304646</v>
      </c>
      <c r="I44" s="23">
        <v>585195101</v>
      </c>
      <c r="J44" s="23">
        <v>0</v>
      </c>
      <c r="K44" s="23">
        <v>653298943</v>
      </c>
      <c r="L44" s="23">
        <v>237573430</v>
      </c>
      <c r="M44" s="23">
        <v>1597372120</v>
      </c>
      <c r="N44" s="23">
        <v>368693259</v>
      </c>
      <c r="P44" s="9">
        <f t="shared" si="14"/>
        <v>121304646</v>
      </c>
      <c r="Q44" s="9">
        <f t="shared" si="14"/>
        <v>585195101</v>
      </c>
      <c r="R44" s="9">
        <f t="shared" si="14"/>
        <v>0</v>
      </c>
      <c r="S44" s="9">
        <f t="shared" si="14"/>
        <v>653298943</v>
      </c>
      <c r="T44" s="9">
        <f t="shared" si="14"/>
        <v>237573430</v>
      </c>
      <c r="V44" s="9">
        <f t="shared" si="2"/>
        <v>1597372120</v>
      </c>
      <c r="W44" s="24"/>
      <c r="X44" s="9">
        <f t="shared" si="15"/>
        <v>1597372120</v>
      </c>
      <c r="Y44" s="9">
        <f t="shared" si="15"/>
        <v>368693259</v>
      </c>
      <c r="Z44" s="24"/>
      <c r="AA44" s="9">
        <f t="shared" si="4"/>
        <v>1597372120</v>
      </c>
      <c r="AB44" s="9">
        <f t="shared" si="5"/>
        <v>163068887.29478106</v>
      </c>
      <c r="AC44" s="9">
        <f t="shared" si="6"/>
        <v>205624371.70521897</v>
      </c>
      <c r="AD44" s="9">
        <f t="shared" si="7"/>
        <v>706499747</v>
      </c>
      <c r="AE44" s="9">
        <f t="shared" si="8"/>
        <v>890872373</v>
      </c>
      <c r="AF44" s="9">
        <f t="shared" si="9"/>
        <v>0</v>
      </c>
      <c r="AG44" s="9">
        <f t="shared" si="10"/>
        <v>368693259</v>
      </c>
      <c r="AH44" s="8">
        <f t="shared" si="11"/>
        <v>4892067</v>
      </c>
      <c r="AI44" s="8">
        <f t="shared" si="12"/>
        <v>6168731</v>
      </c>
      <c r="AJ44" s="25">
        <f t="shared" si="13"/>
        <v>11060798</v>
      </c>
      <c r="AK44" s="26">
        <v>1</v>
      </c>
    </row>
    <row r="45" spans="1:40" s="28" customFormat="1" x14ac:dyDescent="0.2">
      <c r="A45" s="31" t="s">
        <v>115</v>
      </c>
      <c r="B45" s="2" t="s">
        <v>181</v>
      </c>
      <c r="C45" s="3">
        <v>12</v>
      </c>
      <c r="D45" s="4">
        <v>370089</v>
      </c>
      <c r="E45" s="5">
        <v>42186</v>
      </c>
      <c r="F45" s="5">
        <v>42551</v>
      </c>
      <c r="G45" s="22">
        <f t="shared" si="0"/>
        <v>1</v>
      </c>
      <c r="H45" s="23">
        <v>23115794</v>
      </c>
      <c r="I45" s="23">
        <v>47206565</v>
      </c>
      <c r="J45" s="23">
        <v>4026754</v>
      </c>
      <c r="K45" s="23">
        <v>109731453</v>
      </c>
      <c r="L45" s="23">
        <v>47446894</v>
      </c>
      <c r="M45" s="23">
        <v>234956647</v>
      </c>
      <c r="N45" s="23">
        <v>86943805</v>
      </c>
      <c r="O45" s="1"/>
      <c r="P45" s="9">
        <f t="shared" si="14"/>
        <v>23115794</v>
      </c>
      <c r="Q45" s="9">
        <f t="shared" si="14"/>
        <v>47206565</v>
      </c>
      <c r="R45" s="9">
        <f t="shared" si="14"/>
        <v>4026754</v>
      </c>
      <c r="S45" s="9">
        <f t="shared" si="14"/>
        <v>109731453</v>
      </c>
      <c r="T45" s="9">
        <f t="shared" si="14"/>
        <v>47446894</v>
      </c>
      <c r="U45" s="9"/>
      <c r="V45" s="9">
        <f t="shared" si="2"/>
        <v>231527460</v>
      </c>
      <c r="W45" s="24"/>
      <c r="X45" s="9">
        <f t="shared" si="15"/>
        <v>234956647</v>
      </c>
      <c r="Y45" s="9">
        <f t="shared" si="15"/>
        <v>86943805</v>
      </c>
      <c r="Z45" s="24"/>
      <c r="AA45" s="9">
        <f t="shared" si="4"/>
        <v>231527460</v>
      </c>
      <c r="AB45" s="9">
        <f t="shared" si="5"/>
        <v>27512287.331011172</v>
      </c>
      <c r="AC45" s="9">
        <f t="shared" si="6"/>
        <v>58162574.78253141</v>
      </c>
      <c r="AD45" s="9">
        <f t="shared" si="7"/>
        <v>74349113</v>
      </c>
      <c r="AE45" s="9">
        <f t="shared" si="8"/>
        <v>157178347</v>
      </c>
      <c r="AF45" s="9">
        <f t="shared" si="9"/>
        <v>0</v>
      </c>
      <c r="AG45" s="9">
        <f t="shared" si="10"/>
        <v>85674862.113542587</v>
      </c>
      <c r="AH45" s="8">
        <f t="shared" si="11"/>
        <v>825369</v>
      </c>
      <c r="AI45" s="8">
        <f t="shared" si="12"/>
        <v>1744877</v>
      </c>
      <c r="AJ45" s="25">
        <f t="shared" si="13"/>
        <v>2570246</v>
      </c>
      <c r="AK45" s="26">
        <v>1</v>
      </c>
      <c r="AL45" s="1"/>
      <c r="AM45" s="1"/>
      <c r="AN45" s="1"/>
    </row>
    <row r="46" spans="1:40" s="28" customFormat="1" x14ac:dyDescent="0.2">
      <c r="A46" s="31" t="s">
        <v>116</v>
      </c>
      <c r="B46" s="2" t="s">
        <v>117</v>
      </c>
      <c r="C46" s="3">
        <v>12</v>
      </c>
      <c r="D46" s="4">
        <v>370078</v>
      </c>
      <c r="E46" s="5">
        <v>42186</v>
      </c>
      <c r="F46" s="5">
        <v>42551</v>
      </c>
      <c r="G46" s="22">
        <f t="shared" si="0"/>
        <v>1</v>
      </c>
      <c r="H46" s="23">
        <v>64010662</v>
      </c>
      <c r="I46" s="23">
        <v>227328152</v>
      </c>
      <c r="J46" s="23">
        <v>9719090</v>
      </c>
      <c r="K46" s="23">
        <v>111002694</v>
      </c>
      <c r="L46" s="23">
        <v>52661613</v>
      </c>
      <c r="M46" s="23">
        <v>468811090</v>
      </c>
      <c r="N46" s="23">
        <v>114159407</v>
      </c>
      <c r="O46" s="1"/>
      <c r="P46" s="9">
        <f t="shared" si="14"/>
        <v>64010662</v>
      </c>
      <c r="Q46" s="9">
        <f t="shared" si="14"/>
        <v>227328152</v>
      </c>
      <c r="R46" s="9">
        <f t="shared" si="14"/>
        <v>9719090</v>
      </c>
      <c r="S46" s="9">
        <f t="shared" si="14"/>
        <v>111002694</v>
      </c>
      <c r="T46" s="9">
        <f t="shared" si="14"/>
        <v>52661613</v>
      </c>
      <c r="U46" s="9"/>
      <c r="V46" s="9">
        <f t="shared" si="2"/>
        <v>464722211</v>
      </c>
      <c r="W46" s="24"/>
      <c r="X46" s="9">
        <f t="shared" si="15"/>
        <v>468811090</v>
      </c>
      <c r="Y46" s="9">
        <f t="shared" si="15"/>
        <v>114159407</v>
      </c>
      <c r="Z46" s="24"/>
      <c r="AA46" s="9">
        <f t="shared" si="4"/>
        <v>464722211</v>
      </c>
      <c r="AB46" s="9">
        <f t="shared" si="5"/>
        <v>73310108.328075022</v>
      </c>
      <c r="AC46" s="9">
        <f t="shared" si="6"/>
        <v>39853622.562951632</v>
      </c>
      <c r="AD46" s="9">
        <f t="shared" si="7"/>
        <v>301057904</v>
      </c>
      <c r="AE46" s="9">
        <f t="shared" si="8"/>
        <v>163664307</v>
      </c>
      <c r="AF46" s="9">
        <f t="shared" si="9"/>
        <v>0</v>
      </c>
      <c r="AG46" s="9">
        <f t="shared" si="10"/>
        <v>113163730.89102666</v>
      </c>
      <c r="AH46" s="8">
        <f t="shared" si="11"/>
        <v>2199303</v>
      </c>
      <c r="AI46" s="8">
        <f t="shared" si="12"/>
        <v>1195609</v>
      </c>
      <c r="AJ46" s="25">
        <f t="shared" si="13"/>
        <v>3394912</v>
      </c>
      <c r="AK46" s="26">
        <v>1</v>
      </c>
      <c r="AL46" s="1"/>
      <c r="AM46" s="1"/>
      <c r="AN46" s="1"/>
    </row>
    <row r="47" spans="1:40" x14ac:dyDescent="0.2">
      <c r="A47" s="31" t="s">
        <v>118</v>
      </c>
      <c r="B47" s="2" t="s">
        <v>119</v>
      </c>
      <c r="C47" s="3">
        <v>12</v>
      </c>
      <c r="D47" s="4">
        <v>374021</v>
      </c>
      <c r="E47" s="5">
        <v>42370</v>
      </c>
      <c r="F47" s="5">
        <v>42735</v>
      </c>
      <c r="G47" s="22">
        <f t="shared" si="0"/>
        <v>1</v>
      </c>
      <c r="H47" s="23">
        <v>23113587</v>
      </c>
      <c r="I47" s="23">
        <v>0</v>
      </c>
      <c r="J47" s="23">
        <v>0</v>
      </c>
      <c r="K47" s="23">
        <v>1424555</v>
      </c>
      <c r="L47" s="23">
        <v>148586</v>
      </c>
      <c r="M47" s="23">
        <v>24686728</v>
      </c>
      <c r="N47" s="23">
        <v>10417319</v>
      </c>
      <c r="O47" s="28"/>
      <c r="P47" s="9">
        <f t="shared" si="14"/>
        <v>23113587</v>
      </c>
      <c r="Q47" s="9">
        <f t="shared" si="14"/>
        <v>0</v>
      </c>
      <c r="R47" s="9">
        <f t="shared" si="14"/>
        <v>0</v>
      </c>
      <c r="S47" s="9">
        <f t="shared" si="14"/>
        <v>1424555</v>
      </c>
      <c r="T47" s="9">
        <f t="shared" si="14"/>
        <v>148586</v>
      </c>
      <c r="U47" s="8"/>
      <c r="V47" s="9">
        <f t="shared" si="2"/>
        <v>24686728</v>
      </c>
      <c r="W47" s="30"/>
      <c r="X47" s="9">
        <f t="shared" si="15"/>
        <v>24686728</v>
      </c>
      <c r="Y47" s="9">
        <f t="shared" si="15"/>
        <v>10417319</v>
      </c>
      <c r="Z47" s="30"/>
      <c r="AA47" s="9">
        <f t="shared" si="4"/>
        <v>24686728</v>
      </c>
      <c r="AB47" s="9">
        <f t="shared" si="5"/>
        <v>9753484.0993611235</v>
      </c>
      <c r="AC47" s="9">
        <f t="shared" si="6"/>
        <v>663834.90063887765</v>
      </c>
      <c r="AD47" s="9">
        <f t="shared" si="7"/>
        <v>23113587</v>
      </c>
      <c r="AE47" s="9">
        <f t="shared" si="8"/>
        <v>1573141</v>
      </c>
      <c r="AF47" s="9">
        <f t="shared" si="9"/>
        <v>0</v>
      </c>
      <c r="AG47" s="9">
        <f t="shared" si="10"/>
        <v>10417319</v>
      </c>
      <c r="AH47" s="8">
        <f t="shared" si="11"/>
        <v>292605</v>
      </c>
      <c r="AI47" s="8">
        <f t="shared" si="12"/>
        <v>19915</v>
      </c>
      <c r="AJ47" s="25">
        <f t="shared" si="13"/>
        <v>312520</v>
      </c>
      <c r="AK47" s="26">
        <v>1</v>
      </c>
      <c r="AL47" s="28"/>
      <c r="AM47" s="28"/>
      <c r="AN47" s="28"/>
    </row>
    <row r="48" spans="1:40" x14ac:dyDescent="0.2">
      <c r="A48" s="31" t="s">
        <v>120</v>
      </c>
      <c r="B48" s="2" t="s">
        <v>121</v>
      </c>
      <c r="C48" s="3">
        <v>12</v>
      </c>
      <c r="D48" s="4">
        <v>370156</v>
      </c>
      <c r="E48" s="5">
        <v>42186</v>
      </c>
      <c r="F48" s="5">
        <v>42551</v>
      </c>
      <c r="G48" s="22">
        <f t="shared" si="0"/>
        <v>1</v>
      </c>
      <c r="H48" s="23">
        <v>1498524</v>
      </c>
      <c r="I48" s="23">
        <v>3705964</v>
      </c>
      <c r="J48" s="23">
        <v>972713</v>
      </c>
      <c r="K48" s="23">
        <v>21883910</v>
      </c>
      <c r="L48" s="23">
        <v>10852794</v>
      </c>
      <c r="M48" s="23">
        <v>41716722</v>
      </c>
      <c r="N48" s="23">
        <v>9845210</v>
      </c>
      <c r="P48" s="9">
        <f t="shared" si="14"/>
        <v>1498524</v>
      </c>
      <c r="Q48" s="9">
        <f t="shared" si="14"/>
        <v>3705964</v>
      </c>
      <c r="R48" s="9">
        <f t="shared" si="14"/>
        <v>972713</v>
      </c>
      <c r="S48" s="9">
        <f t="shared" si="14"/>
        <v>21883910</v>
      </c>
      <c r="T48" s="9">
        <f t="shared" si="14"/>
        <v>10852794</v>
      </c>
      <c r="V48" s="9">
        <f t="shared" si="2"/>
        <v>38913905</v>
      </c>
      <c r="W48" s="24"/>
      <c r="X48" s="9">
        <f t="shared" si="15"/>
        <v>41716722</v>
      </c>
      <c r="Y48" s="9">
        <f t="shared" si="15"/>
        <v>9845210</v>
      </c>
      <c r="Z48" s="24"/>
      <c r="AA48" s="9">
        <f t="shared" si="4"/>
        <v>38913905</v>
      </c>
      <c r="AB48" s="9">
        <f t="shared" si="5"/>
        <v>1457828.8547506202</v>
      </c>
      <c r="AC48" s="9">
        <f t="shared" si="6"/>
        <v>7725912.0596253946</v>
      </c>
      <c r="AD48" s="9">
        <f t="shared" si="7"/>
        <v>6177201</v>
      </c>
      <c r="AE48" s="9">
        <f t="shared" si="8"/>
        <v>32736704</v>
      </c>
      <c r="AF48" s="9">
        <f t="shared" si="9"/>
        <v>0</v>
      </c>
      <c r="AG48" s="9">
        <f t="shared" si="10"/>
        <v>9183740.9143760148</v>
      </c>
      <c r="AH48" s="8">
        <f t="shared" si="11"/>
        <v>43735</v>
      </c>
      <c r="AI48" s="8">
        <f t="shared" si="12"/>
        <v>231777</v>
      </c>
      <c r="AJ48" s="25">
        <f t="shared" si="13"/>
        <v>275512</v>
      </c>
      <c r="AK48" s="26">
        <v>1</v>
      </c>
    </row>
    <row r="49" spans="1:40" x14ac:dyDescent="0.2">
      <c r="A49" s="31" t="s">
        <v>122</v>
      </c>
      <c r="B49" s="2" t="s">
        <v>123</v>
      </c>
      <c r="C49" s="3">
        <v>12</v>
      </c>
      <c r="D49" s="4">
        <v>370139</v>
      </c>
      <c r="E49" s="5">
        <v>42186</v>
      </c>
      <c r="F49" s="5">
        <v>42551</v>
      </c>
      <c r="G49" s="22">
        <f t="shared" si="0"/>
        <v>1</v>
      </c>
      <c r="H49" s="23">
        <v>1164480</v>
      </c>
      <c r="I49" s="23">
        <v>2121383</v>
      </c>
      <c r="J49" s="23">
        <v>228979</v>
      </c>
      <c r="K49" s="23">
        <v>10105143</v>
      </c>
      <c r="L49" s="23">
        <v>2305599</v>
      </c>
      <c r="M49" s="23">
        <v>18007096</v>
      </c>
      <c r="N49" s="23">
        <v>6884043</v>
      </c>
      <c r="P49" s="9">
        <f t="shared" si="14"/>
        <v>1164480</v>
      </c>
      <c r="Q49" s="9">
        <f t="shared" si="14"/>
        <v>2121383</v>
      </c>
      <c r="R49" s="9">
        <f t="shared" si="14"/>
        <v>228979</v>
      </c>
      <c r="S49" s="9">
        <f t="shared" si="14"/>
        <v>10105143</v>
      </c>
      <c r="T49" s="9">
        <f t="shared" si="14"/>
        <v>2305599</v>
      </c>
      <c r="V49" s="9">
        <f t="shared" si="2"/>
        <v>15925584</v>
      </c>
      <c r="W49" s="24"/>
      <c r="X49" s="9">
        <f t="shared" si="15"/>
        <v>18007096</v>
      </c>
      <c r="Y49" s="9">
        <f t="shared" si="15"/>
        <v>6884043</v>
      </c>
      <c r="Z49" s="24"/>
      <c r="AA49" s="9">
        <f t="shared" si="4"/>
        <v>15925584</v>
      </c>
      <c r="AB49" s="9">
        <f t="shared" si="5"/>
        <v>1343710.4720386898</v>
      </c>
      <c r="AC49" s="9">
        <f t="shared" si="6"/>
        <v>4744578.5589139974</v>
      </c>
      <c r="AD49" s="9">
        <f t="shared" si="7"/>
        <v>3514842</v>
      </c>
      <c r="AE49" s="9">
        <f t="shared" si="8"/>
        <v>12410742</v>
      </c>
      <c r="AF49" s="9">
        <f t="shared" si="9"/>
        <v>0</v>
      </c>
      <c r="AG49" s="9">
        <f t="shared" si="10"/>
        <v>6088289.0309526864</v>
      </c>
      <c r="AH49" s="8">
        <f t="shared" si="11"/>
        <v>40311</v>
      </c>
      <c r="AI49" s="8">
        <f t="shared" si="12"/>
        <v>142337</v>
      </c>
      <c r="AJ49" s="25">
        <f t="shared" si="13"/>
        <v>182648</v>
      </c>
      <c r="AK49" s="26">
        <v>1</v>
      </c>
    </row>
    <row r="50" spans="1:40" x14ac:dyDescent="0.2">
      <c r="A50" s="31" t="s">
        <v>124</v>
      </c>
      <c r="B50" s="2" t="s">
        <v>125</v>
      </c>
      <c r="C50" s="3">
        <v>12</v>
      </c>
      <c r="D50" s="4">
        <v>370158</v>
      </c>
      <c r="E50" s="5">
        <v>42186</v>
      </c>
      <c r="F50" s="5">
        <v>42551</v>
      </c>
      <c r="G50" s="22">
        <f t="shared" si="0"/>
        <v>1</v>
      </c>
      <c r="H50" s="23">
        <v>1444359</v>
      </c>
      <c r="I50" s="23">
        <v>3001717</v>
      </c>
      <c r="J50" s="23">
        <v>0</v>
      </c>
      <c r="K50" s="23">
        <v>21029330</v>
      </c>
      <c r="L50" s="23">
        <v>0</v>
      </c>
      <c r="M50" s="23">
        <v>25475406</v>
      </c>
      <c r="N50" s="23">
        <v>10058469</v>
      </c>
      <c r="P50" s="9">
        <f t="shared" si="14"/>
        <v>1444359</v>
      </c>
      <c r="Q50" s="9">
        <f t="shared" si="14"/>
        <v>3001717</v>
      </c>
      <c r="R50" s="9">
        <f t="shared" si="14"/>
        <v>0</v>
      </c>
      <c r="S50" s="9">
        <f t="shared" si="14"/>
        <v>21029330</v>
      </c>
      <c r="T50" s="9">
        <f t="shared" si="14"/>
        <v>0</v>
      </c>
      <c r="V50" s="9">
        <f t="shared" si="2"/>
        <v>25475406</v>
      </c>
      <c r="W50" s="24"/>
      <c r="X50" s="9">
        <f t="shared" si="15"/>
        <v>25475406</v>
      </c>
      <c r="Y50" s="9">
        <f t="shared" si="15"/>
        <v>10058469</v>
      </c>
      <c r="Z50" s="24"/>
      <c r="AA50" s="9">
        <f t="shared" si="4"/>
        <v>25475406</v>
      </c>
      <c r="AB50" s="9">
        <f t="shared" si="5"/>
        <v>1755446.7087843074</v>
      </c>
      <c r="AC50" s="9">
        <f t="shared" si="6"/>
        <v>8303022.2912156926</v>
      </c>
      <c r="AD50" s="9">
        <f t="shared" si="7"/>
        <v>4446076</v>
      </c>
      <c r="AE50" s="9">
        <f t="shared" si="8"/>
        <v>21029330</v>
      </c>
      <c r="AF50" s="9">
        <f t="shared" si="9"/>
        <v>0</v>
      </c>
      <c r="AG50" s="9">
        <f t="shared" si="10"/>
        <v>10058469</v>
      </c>
      <c r="AH50" s="8">
        <f t="shared" si="11"/>
        <v>52663</v>
      </c>
      <c r="AI50" s="8">
        <f t="shared" si="12"/>
        <v>249091</v>
      </c>
      <c r="AJ50" s="25">
        <f t="shared" si="13"/>
        <v>301754</v>
      </c>
      <c r="AK50" s="26">
        <v>1</v>
      </c>
    </row>
    <row r="51" spans="1:40" x14ac:dyDescent="0.2">
      <c r="A51" s="31" t="s">
        <v>126</v>
      </c>
      <c r="B51" s="2" t="s">
        <v>127</v>
      </c>
      <c r="C51" s="3">
        <v>12</v>
      </c>
      <c r="D51" s="4">
        <v>370083</v>
      </c>
      <c r="E51" s="5">
        <v>42095</v>
      </c>
      <c r="F51" s="5">
        <v>42460</v>
      </c>
      <c r="G51" s="22">
        <f t="shared" si="0"/>
        <v>1</v>
      </c>
      <c r="H51" s="23">
        <v>1995225</v>
      </c>
      <c r="I51" s="23">
        <v>2326484</v>
      </c>
      <c r="J51" s="23">
        <v>827009</v>
      </c>
      <c r="K51" s="23">
        <v>6049816</v>
      </c>
      <c r="L51" s="23">
        <v>3391623</v>
      </c>
      <c r="M51" s="23">
        <v>14541220</v>
      </c>
      <c r="N51" s="23">
        <v>2534592</v>
      </c>
      <c r="P51" s="9">
        <f t="shared" si="14"/>
        <v>1995225</v>
      </c>
      <c r="Q51" s="9">
        <f t="shared" si="14"/>
        <v>2326484</v>
      </c>
      <c r="R51" s="9">
        <f t="shared" si="14"/>
        <v>827009</v>
      </c>
      <c r="S51" s="9">
        <f t="shared" si="14"/>
        <v>6049816</v>
      </c>
      <c r="T51" s="9">
        <f t="shared" si="14"/>
        <v>3391623</v>
      </c>
      <c r="V51" s="9">
        <f t="shared" si="2"/>
        <v>14590157</v>
      </c>
      <c r="W51" s="24"/>
      <c r="X51" s="9">
        <f t="shared" si="15"/>
        <v>14541220</v>
      </c>
      <c r="Y51" s="9">
        <f t="shared" si="15"/>
        <v>2534592</v>
      </c>
      <c r="Z51" s="24"/>
      <c r="AA51" s="9">
        <f t="shared" si="4"/>
        <v>14590157</v>
      </c>
      <c r="AB51" s="9">
        <f t="shared" si="5"/>
        <v>897441.85515768279</v>
      </c>
      <c r="AC51" s="9">
        <f t="shared" si="6"/>
        <v>1645680.056961383</v>
      </c>
      <c r="AD51" s="9">
        <f t="shared" si="7"/>
        <v>5148718</v>
      </c>
      <c r="AE51" s="9">
        <f t="shared" si="8"/>
        <v>9441439</v>
      </c>
      <c r="AF51" s="9">
        <f t="shared" si="9"/>
        <v>0</v>
      </c>
      <c r="AG51" s="9">
        <f t="shared" si="10"/>
        <v>2543121.9121190659</v>
      </c>
      <c r="AH51" s="8">
        <f t="shared" si="11"/>
        <v>26923</v>
      </c>
      <c r="AI51" s="8">
        <f t="shared" si="12"/>
        <v>49370</v>
      </c>
      <c r="AJ51" s="25">
        <f t="shared" si="13"/>
        <v>76293</v>
      </c>
      <c r="AK51" s="26">
        <v>1</v>
      </c>
    </row>
    <row r="52" spans="1:40" s="28" customFormat="1" x14ac:dyDescent="0.2">
      <c r="A52" s="41" t="s">
        <v>128</v>
      </c>
      <c r="B52" s="2" t="s">
        <v>129</v>
      </c>
      <c r="C52" s="3">
        <v>12</v>
      </c>
      <c r="D52" s="4">
        <v>374016</v>
      </c>
      <c r="E52" s="5">
        <v>42370</v>
      </c>
      <c r="F52" s="5">
        <v>42735</v>
      </c>
      <c r="G52" s="22">
        <f t="shared" si="0"/>
        <v>1</v>
      </c>
      <c r="H52" s="23">
        <v>26500900</v>
      </c>
      <c r="I52" s="23">
        <v>0</v>
      </c>
      <c r="J52" s="23">
        <v>0</v>
      </c>
      <c r="K52" s="23">
        <v>0</v>
      </c>
      <c r="L52" s="23">
        <v>0</v>
      </c>
      <c r="M52" s="23">
        <v>26694382</v>
      </c>
      <c r="N52" s="23">
        <v>16691103</v>
      </c>
      <c r="P52" s="9">
        <f t="shared" si="14"/>
        <v>26500900</v>
      </c>
      <c r="Q52" s="9">
        <f t="shared" si="14"/>
        <v>0</v>
      </c>
      <c r="R52" s="9">
        <f t="shared" si="14"/>
        <v>0</v>
      </c>
      <c r="S52" s="9">
        <f t="shared" si="14"/>
        <v>0</v>
      </c>
      <c r="T52" s="9">
        <f t="shared" si="14"/>
        <v>0</v>
      </c>
      <c r="U52" s="8"/>
      <c r="V52" s="9">
        <f t="shared" si="2"/>
        <v>26500900</v>
      </c>
      <c r="W52" s="30"/>
      <c r="X52" s="9">
        <f t="shared" si="15"/>
        <v>26694382</v>
      </c>
      <c r="Y52" s="9">
        <f t="shared" si="15"/>
        <v>16691103</v>
      </c>
      <c r="Z52" s="30"/>
      <c r="AA52" s="9">
        <f t="shared" si="4"/>
        <v>26500900</v>
      </c>
      <c r="AB52" s="9">
        <f t="shared" si="5"/>
        <v>16570125.185617708</v>
      </c>
      <c r="AC52" s="9">
        <f t="shared" si="6"/>
        <v>0</v>
      </c>
      <c r="AD52" s="9">
        <f t="shared" si="7"/>
        <v>26500900</v>
      </c>
      <c r="AE52" s="9">
        <f t="shared" si="8"/>
        <v>0</v>
      </c>
      <c r="AF52" s="9">
        <f t="shared" si="9"/>
        <v>0</v>
      </c>
      <c r="AG52" s="9">
        <f t="shared" si="10"/>
        <v>16570125.185617708</v>
      </c>
      <c r="AH52" s="8">
        <f t="shared" si="11"/>
        <v>497104</v>
      </c>
      <c r="AI52" s="8">
        <f t="shared" si="12"/>
        <v>0</v>
      </c>
      <c r="AJ52" s="25">
        <f t="shared" si="13"/>
        <v>497104</v>
      </c>
      <c r="AK52" s="26">
        <v>1</v>
      </c>
    </row>
    <row r="53" spans="1:40" x14ac:dyDescent="0.2">
      <c r="A53" s="31" t="s">
        <v>130</v>
      </c>
      <c r="B53" s="2" t="s">
        <v>131</v>
      </c>
      <c r="C53" s="3">
        <v>12</v>
      </c>
      <c r="D53" s="4">
        <v>370091</v>
      </c>
      <c r="E53" s="5">
        <v>42186</v>
      </c>
      <c r="F53" s="5">
        <v>42551</v>
      </c>
      <c r="G53" s="22">
        <f t="shared" si="0"/>
        <v>1</v>
      </c>
      <c r="H53" s="23">
        <v>347508971</v>
      </c>
      <c r="I53" s="23">
        <v>1230762178</v>
      </c>
      <c r="J53" s="23">
        <v>92667878</v>
      </c>
      <c r="K53" s="23">
        <v>957639050</v>
      </c>
      <c r="L53" s="23">
        <v>143160203</v>
      </c>
      <c r="M53" s="23">
        <v>2934949701</v>
      </c>
      <c r="N53" s="23">
        <v>913360823</v>
      </c>
      <c r="P53" s="9">
        <f t="shared" si="14"/>
        <v>347508971</v>
      </c>
      <c r="Q53" s="9">
        <f t="shared" si="14"/>
        <v>1230762178</v>
      </c>
      <c r="R53" s="9">
        <f t="shared" si="14"/>
        <v>92667878</v>
      </c>
      <c r="S53" s="9">
        <f t="shared" si="14"/>
        <v>957639050</v>
      </c>
      <c r="T53" s="9">
        <f t="shared" si="14"/>
        <v>143160203</v>
      </c>
      <c r="V53" s="9">
        <f t="shared" si="2"/>
        <v>2771738280</v>
      </c>
      <c r="W53" s="24"/>
      <c r="X53" s="9">
        <f t="shared" si="15"/>
        <v>2934949701</v>
      </c>
      <c r="Y53" s="9">
        <f t="shared" si="15"/>
        <v>913360823</v>
      </c>
      <c r="Z53" s="24"/>
      <c r="AA53" s="9">
        <f t="shared" si="4"/>
        <v>2771738280</v>
      </c>
      <c r="AB53" s="9">
        <f t="shared" si="5"/>
        <v>519998773.52703542</v>
      </c>
      <c r="AC53" s="9">
        <f t="shared" si="6"/>
        <v>342570406.34641701</v>
      </c>
      <c r="AD53" s="9">
        <f t="shared" si="7"/>
        <v>1670939027</v>
      </c>
      <c r="AE53" s="9">
        <f t="shared" si="8"/>
        <v>1100799253</v>
      </c>
      <c r="AF53" s="9">
        <f t="shared" si="9"/>
        <v>0</v>
      </c>
      <c r="AG53" s="9">
        <f t="shared" si="10"/>
        <v>862569179.87345243</v>
      </c>
      <c r="AH53" s="8">
        <f t="shared" si="11"/>
        <v>15599963</v>
      </c>
      <c r="AI53" s="8">
        <f t="shared" si="12"/>
        <v>10277112</v>
      </c>
      <c r="AJ53" s="25">
        <f t="shared" si="13"/>
        <v>25877075</v>
      </c>
      <c r="AK53" s="26">
        <v>1</v>
      </c>
    </row>
    <row r="54" spans="1:40" x14ac:dyDescent="0.2">
      <c r="A54" s="31" t="s">
        <v>132</v>
      </c>
      <c r="B54" s="2" t="s">
        <v>133</v>
      </c>
      <c r="C54" s="3">
        <v>12</v>
      </c>
      <c r="D54" s="4">
        <v>370218</v>
      </c>
      <c r="E54" s="5">
        <v>42186</v>
      </c>
      <c r="F54" s="5">
        <v>42551</v>
      </c>
      <c r="G54" s="22">
        <f t="shared" si="0"/>
        <v>1</v>
      </c>
      <c r="H54" s="23">
        <v>19894920</v>
      </c>
      <c r="I54" s="23">
        <v>72521675</v>
      </c>
      <c r="J54" s="23">
        <v>8668776</v>
      </c>
      <c r="K54" s="23">
        <v>144620963</v>
      </c>
      <c r="L54" s="23">
        <v>38675664</v>
      </c>
      <c r="M54" s="23">
        <v>288216095</v>
      </c>
      <c r="N54" s="23">
        <v>101302959</v>
      </c>
      <c r="P54" s="9">
        <f t="shared" si="14"/>
        <v>19894920</v>
      </c>
      <c r="Q54" s="9">
        <f t="shared" si="14"/>
        <v>72521675</v>
      </c>
      <c r="R54" s="9">
        <f t="shared" si="14"/>
        <v>8668776</v>
      </c>
      <c r="S54" s="9">
        <f t="shared" si="14"/>
        <v>144620963</v>
      </c>
      <c r="T54" s="9">
        <f t="shared" si="14"/>
        <v>38675664</v>
      </c>
      <c r="V54" s="9">
        <f t="shared" si="2"/>
        <v>284381998</v>
      </c>
      <c r="W54" s="24"/>
      <c r="X54" s="9">
        <f t="shared" si="15"/>
        <v>288216095</v>
      </c>
      <c r="Y54" s="9">
        <f t="shared" si="15"/>
        <v>101302959</v>
      </c>
      <c r="Z54" s="24"/>
      <c r="AA54" s="9">
        <f t="shared" si="4"/>
        <v>284381998</v>
      </c>
      <c r="AB54" s="9">
        <f t="shared" si="5"/>
        <v>35529754.831744522</v>
      </c>
      <c r="AC54" s="9">
        <f t="shared" si="6"/>
        <v>64425585.565647513</v>
      </c>
      <c r="AD54" s="9">
        <f t="shared" si="7"/>
        <v>101085371</v>
      </c>
      <c r="AE54" s="9">
        <f t="shared" si="8"/>
        <v>183296627</v>
      </c>
      <c r="AF54" s="9">
        <f t="shared" si="9"/>
        <v>0</v>
      </c>
      <c r="AG54" s="9">
        <f t="shared" si="10"/>
        <v>99955340.397392035</v>
      </c>
      <c r="AH54" s="8">
        <f t="shared" si="11"/>
        <v>1065893</v>
      </c>
      <c r="AI54" s="8">
        <f t="shared" si="12"/>
        <v>1932768</v>
      </c>
      <c r="AJ54" s="25">
        <f t="shared" si="13"/>
        <v>2998661</v>
      </c>
      <c r="AK54" s="26">
        <v>1</v>
      </c>
    </row>
    <row r="55" spans="1:40" x14ac:dyDescent="0.2">
      <c r="A55" s="31" t="s">
        <v>134</v>
      </c>
      <c r="B55" s="2" t="s">
        <v>182</v>
      </c>
      <c r="C55" s="3">
        <v>12</v>
      </c>
      <c r="D55" s="4">
        <v>370065</v>
      </c>
      <c r="E55" s="5">
        <v>42370</v>
      </c>
      <c r="F55" s="5">
        <v>42708</v>
      </c>
      <c r="G55" s="22">
        <f t="shared" si="0"/>
        <v>1.0796460176991149</v>
      </c>
      <c r="H55" s="23">
        <v>2843160</v>
      </c>
      <c r="I55" s="23">
        <v>8667684</v>
      </c>
      <c r="J55" s="23">
        <v>571300</v>
      </c>
      <c r="K55" s="23">
        <v>26699237</v>
      </c>
      <c r="L55" s="23">
        <v>4144672</v>
      </c>
      <c r="M55" s="23">
        <v>47058157</v>
      </c>
      <c r="N55" s="23">
        <v>20014688</v>
      </c>
      <c r="P55" s="9">
        <f t="shared" si="14"/>
        <v>3069606.3716814155</v>
      </c>
      <c r="Q55" s="9">
        <f t="shared" si="14"/>
        <v>9358030.5132743362</v>
      </c>
      <c r="R55" s="9">
        <f t="shared" si="14"/>
        <v>616801.76991150435</v>
      </c>
      <c r="S55" s="9">
        <f t="shared" si="14"/>
        <v>28825724.902654864</v>
      </c>
      <c r="T55" s="9">
        <f t="shared" si="14"/>
        <v>4474778.6194690261</v>
      </c>
      <c r="V55" s="9">
        <f t="shared" si="2"/>
        <v>46344942.176991142</v>
      </c>
      <c r="W55" s="24"/>
      <c r="X55" s="9">
        <f t="shared" si="15"/>
        <v>50806151.805309728</v>
      </c>
      <c r="Y55" s="9">
        <f t="shared" si="15"/>
        <v>21608778.194690265</v>
      </c>
      <c r="Z55" s="24"/>
      <c r="AA55" s="9">
        <f t="shared" si="4"/>
        <v>46344942.176991142</v>
      </c>
      <c r="AB55" s="9">
        <f t="shared" si="5"/>
        <v>5548036.4395126617</v>
      </c>
      <c r="AC55" s="9">
        <f t="shared" si="6"/>
        <v>14163308.355620701</v>
      </c>
      <c r="AD55" s="9">
        <f t="shared" si="7"/>
        <v>13044438.654867258</v>
      </c>
      <c r="AE55" s="9">
        <f t="shared" si="8"/>
        <v>33300503.522123888</v>
      </c>
      <c r="AF55" s="9">
        <f t="shared" si="9"/>
        <v>0</v>
      </c>
      <c r="AG55" s="9">
        <f t="shared" si="10"/>
        <v>19711344.795133363</v>
      </c>
      <c r="AH55" s="8">
        <f t="shared" si="11"/>
        <v>166441</v>
      </c>
      <c r="AI55" s="8">
        <f t="shared" si="12"/>
        <v>424899</v>
      </c>
      <c r="AJ55" s="25">
        <f t="shared" si="13"/>
        <v>591340</v>
      </c>
      <c r="AK55" s="26">
        <v>1</v>
      </c>
    </row>
    <row r="56" spans="1:40" x14ac:dyDescent="0.2">
      <c r="A56" s="31" t="s">
        <v>135</v>
      </c>
      <c r="B56" s="2" t="s">
        <v>183</v>
      </c>
      <c r="C56" s="3">
        <v>12</v>
      </c>
      <c r="D56" s="4">
        <v>370025</v>
      </c>
      <c r="E56" s="5">
        <v>42278</v>
      </c>
      <c r="F56" s="5">
        <v>42643</v>
      </c>
      <c r="G56" s="22">
        <f t="shared" si="0"/>
        <v>1</v>
      </c>
      <c r="H56" s="23">
        <v>63134044</v>
      </c>
      <c r="I56" s="23">
        <v>11692155</v>
      </c>
      <c r="J56" s="23">
        <v>183888978</v>
      </c>
      <c r="K56" s="23">
        <v>31940559</v>
      </c>
      <c r="L56" s="23">
        <v>177011758</v>
      </c>
      <c r="M56" s="23">
        <v>484319165</v>
      </c>
      <c r="N56" s="23">
        <v>127474353</v>
      </c>
      <c r="P56" s="9">
        <f t="shared" si="14"/>
        <v>63134044</v>
      </c>
      <c r="Q56" s="9">
        <f t="shared" si="14"/>
        <v>11692155</v>
      </c>
      <c r="R56" s="9">
        <f t="shared" si="14"/>
        <v>183888978</v>
      </c>
      <c r="S56" s="9">
        <f t="shared" si="14"/>
        <v>31940559</v>
      </c>
      <c r="T56" s="9">
        <f t="shared" si="14"/>
        <v>177011758</v>
      </c>
      <c r="V56" s="9">
        <f t="shared" si="2"/>
        <v>467667494</v>
      </c>
      <c r="W56" s="24"/>
      <c r="X56" s="9">
        <f t="shared" si="15"/>
        <v>484319165</v>
      </c>
      <c r="Y56" s="9">
        <f t="shared" si="15"/>
        <v>127474353</v>
      </c>
      <c r="Z56" s="24"/>
      <c r="AA56" s="9">
        <f t="shared" si="4"/>
        <v>467667494</v>
      </c>
      <c r="AB56" s="9">
        <f t="shared" si="5"/>
        <v>68094661.914432973</v>
      </c>
      <c r="AC56" s="9">
        <f t="shared" si="6"/>
        <v>54996918.029097408</v>
      </c>
      <c r="AD56" s="9">
        <f t="shared" si="7"/>
        <v>258715177</v>
      </c>
      <c r="AE56" s="9">
        <f t="shared" si="8"/>
        <v>208952317</v>
      </c>
      <c r="AF56" s="9">
        <f t="shared" si="9"/>
        <v>0</v>
      </c>
      <c r="AG56" s="9">
        <f t="shared" si="10"/>
        <v>123091579.94353038</v>
      </c>
      <c r="AH56" s="8">
        <f t="shared" si="11"/>
        <v>2042840</v>
      </c>
      <c r="AI56" s="8">
        <f t="shared" si="12"/>
        <v>1649908</v>
      </c>
      <c r="AJ56" s="25">
        <f t="shared" si="13"/>
        <v>3692748</v>
      </c>
      <c r="AK56" s="26">
        <v>1</v>
      </c>
      <c r="AN56" s="1" t="s">
        <v>136</v>
      </c>
    </row>
    <row r="57" spans="1:40" x14ac:dyDescent="0.2">
      <c r="A57" s="28" t="s">
        <v>137</v>
      </c>
      <c r="B57" s="2" t="s">
        <v>138</v>
      </c>
      <c r="C57" s="3">
        <v>12</v>
      </c>
      <c r="D57" s="4">
        <v>370229</v>
      </c>
      <c r="E57" s="5">
        <v>42095</v>
      </c>
      <c r="F57" s="5">
        <v>42460</v>
      </c>
      <c r="G57" s="22">
        <f t="shared" si="0"/>
        <v>1</v>
      </c>
      <c r="H57" s="23">
        <v>1694765</v>
      </c>
      <c r="I57" s="23">
        <v>8357876</v>
      </c>
      <c r="J57" s="23">
        <v>1334814</v>
      </c>
      <c r="K57" s="23">
        <v>28886005</v>
      </c>
      <c r="L57" s="23">
        <v>12934757</v>
      </c>
      <c r="M57" s="23">
        <v>53208217</v>
      </c>
      <c r="N57" s="23">
        <v>12847116</v>
      </c>
      <c r="P57" s="9">
        <f t="shared" si="14"/>
        <v>1694765</v>
      </c>
      <c r="Q57" s="9">
        <f t="shared" si="14"/>
        <v>8357876</v>
      </c>
      <c r="R57" s="9">
        <f t="shared" si="14"/>
        <v>1334814</v>
      </c>
      <c r="S57" s="9">
        <f t="shared" si="14"/>
        <v>28886005</v>
      </c>
      <c r="T57" s="9">
        <f t="shared" si="14"/>
        <v>12934757</v>
      </c>
      <c r="V57" s="9">
        <f t="shared" si="2"/>
        <v>53208217</v>
      </c>
      <c r="W57" s="24"/>
      <c r="X57" s="9">
        <f t="shared" si="15"/>
        <v>53208217</v>
      </c>
      <c r="Y57" s="9">
        <f t="shared" si="15"/>
        <v>12847116</v>
      </c>
      <c r="Z57" s="24"/>
      <c r="AA57" s="9">
        <f t="shared" si="4"/>
        <v>53208217</v>
      </c>
      <c r="AB57" s="9">
        <f t="shared" si="5"/>
        <v>2749499.2987601897</v>
      </c>
      <c r="AC57" s="9">
        <f t="shared" si="6"/>
        <v>10097616.701239811</v>
      </c>
      <c r="AD57" s="9">
        <f t="shared" si="7"/>
        <v>11387455</v>
      </c>
      <c r="AE57" s="9">
        <f t="shared" si="8"/>
        <v>41820762</v>
      </c>
      <c r="AF57" s="9">
        <f t="shared" si="9"/>
        <v>0</v>
      </c>
      <c r="AG57" s="9">
        <f t="shared" si="10"/>
        <v>12847116</v>
      </c>
      <c r="AH57" s="8">
        <f t="shared" si="11"/>
        <v>82485</v>
      </c>
      <c r="AI57" s="8">
        <f t="shared" si="12"/>
        <v>302929</v>
      </c>
      <c r="AJ57" s="25">
        <f t="shared" si="13"/>
        <v>385414</v>
      </c>
      <c r="AK57" s="26">
        <v>1</v>
      </c>
    </row>
    <row r="58" spans="1:40" x14ac:dyDescent="0.2">
      <c r="A58" s="31" t="s">
        <v>139</v>
      </c>
      <c r="B58" s="2" t="s">
        <v>140</v>
      </c>
      <c r="C58" s="3">
        <v>12</v>
      </c>
      <c r="D58" s="4">
        <v>370112</v>
      </c>
      <c r="E58" s="5">
        <v>42095</v>
      </c>
      <c r="F58" s="5">
        <v>42460</v>
      </c>
      <c r="G58" s="22">
        <f t="shared" si="0"/>
        <v>1</v>
      </c>
      <c r="H58" s="23">
        <v>1597463</v>
      </c>
      <c r="I58" s="23">
        <v>4182179</v>
      </c>
      <c r="J58" s="23">
        <v>940298</v>
      </c>
      <c r="K58" s="23">
        <v>13934901</v>
      </c>
      <c r="L58" s="23">
        <v>13019610</v>
      </c>
      <c r="M58" s="23">
        <v>37937689</v>
      </c>
      <c r="N58" s="23">
        <v>13356123</v>
      </c>
      <c r="P58" s="9">
        <f t="shared" si="14"/>
        <v>1597463</v>
      </c>
      <c r="Q58" s="9">
        <f t="shared" si="14"/>
        <v>4182179</v>
      </c>
      <c r="R58" s="9">
        <f t="shared" si="14"/>
        <v>940298</v>
      </c>
      <c r="S58" s="9">
        <f t="shared" si="14"/>
        <v>13934901</v>
      </c>
      <c r="T58" s="9">
        <f t="shared" si="14"/>
        <v>13019610</v>
      </c>
      <c r="V58" s="9">
        <f t="shared" si="2"/>
        <v>33674451</v>
      </c>
      <c r="W58" s="24"/>
      <c r="X58" s="9">
        <f t="shared" si="15"/>
        <v>37937689</v>
      </c>
      <c r="Y58" s="9">
        <f t="shared" si="15"/>
        <v>13356123</v>
      </c>
      <c r="Z58" s="24"/>
      <c r="AA58" s="9">
        <f t="shared" si="4"/>
        <v>33674451</v>
      </c>
      <c r="AB58" s="9">
        <f t="shared" si="5"/>
        <v>2365783.1448989948</v>
      </c>
      <c r="AC58" s="9">
        <f t="shared" si="6"/>
        <v>9489448.9835913051</v>
      </c>
      <c r="AD58" s="9">
        <f t="shared" si="7"/>
        <v>6719940</v>
      </c>
      <c r="AE58" s="9">
        <f t="shared" si="8"/>
        <v>26954511</v>
      </c>
      <c r="AF58" s="9">
        <f t="shared" si="9"/>
        <v>0</v>
      </c>
      <c r="AG58" s="9">
        <f t="shared" si="10"/>
        <v>11855232.128490299</v>
      </c>
      <c r="AH58" s="8">
        <f t="shared" si="11"/>
        <v>70973</v>
      </c>
      <c r="AI58" s="8">
        <f t="shared" si="12"/>
        <v>284683</v>
      </c>
      <c r="AJ58" s="25">
        <f t="shared" si="13"/>
        <v>355656</v>
      </c>
      <c r="AK58" s="26">
        <v>1</v>
      </c>
    </row>
    <row r="59" spans="1:40" x14ac:dyDescent="0.2">
      <c r="A59" s="28" t="s">
        <v>141</v>
      </c>
      <c r="B59" s="2" t="s">
        <v>142</v>
      </c>
      <c r="C59" s="3">
        <v>12</v>
      </c>
      <c r="D59" s="33">
        <v>374024</v>
      </c>
      <c r="E59" s="5">
        <v>42248</v>
      </c>
      <c r="F59" s="5">
        <v>42613</v>
      </c>
      <c r="G59" s="22">
        <f t="shared" si="0"/>
        <v>1</v>
      </c>
      <c r="H59" s="23">
        <v>68179342</v>
      </c>
      <c r="I59" s="23">
        <v>57600</v>
      </c>
      <c r="J59" s="23">
        <v>0</v>
      </c>
      <c r="K59" s="23">
        <v>1139400</v>
      </c>
      <c r="L59" s="23">
        <v>1035766</v>
      </c>
      <c r="M59" s="23">
        <v>74812658</v>
      </c>
      <c r="N59" s="23">
        <v>40341783</v>
      </c>
      <c r="P59" s="9">
        <f t="shared" si="14"/>
        <v>68179342</v>
      </c>
      <c r="Q59" s="9">
        <f t="shared" si="14"/>
        <v>57600</v>
      </c>
      <c r="R59" s="9">
        <f t="shared" si="14"/>
        <v>0</v>
      </c>
      <c r="S59" s="9">
        <f t="shared" si="14"/>
        <v>1139400</v>
      </c>
      <c r="T59" s="9">
        <f t="shared" si="14"/>
        <v>1035766</v>
      </c>
      <c r="V59" s="9">
        <f t="shared" si="2"/>
        <v>70412108</v>
      </c>
      <c r="W59" s="24"/>
      <c r="X59" s="9">
        <f t="shared" si="15"/>
        <v>74812658</v>
      </c>
      <c r="Y59" s="9">
        <f t="shared" si="15"/>
        <v>40341783</v>
      </c>
      <c r="Z59" s="24"/>
      <c r="AA59" s="9">
        <f t="shared" si="4"/>
        <v>70412108</v>
      </c>
      <c r="AB59" s="9">
        <f t="shared" si="5"/>
        <v>36795911.017458916</v>
      </c>
      <c r="AC59" s="9">
        <f t="shared" si="6"/>
        <v>1172930.8529711375</v>
      </c>
      <c r="AD59" s="9">
        <f t="shared" si="7"/>
        <v>68236942</v>
      </c>
      <c r="AE59" s="9">
        <f t="shared" si="8"/>
        <v>2175166</v>
      </c>
      <c r="AF59" s="9">
        <f t="shared" si="9"/>
        <v>0</v>
      </c>
      <c r="AG59" s="9">
        <f t="shared" si="10"/>
        <v>37968841.870430052</v>
      </c>
      <c r="AH59" s="8">
        <f t="shared" si="11"/>
        <v>1103877</v>
      </c>
      <c r="AI59" s="8">
        <f t="shared" si="12"/>
        <v>35188</v>
      </c>
      <c r="AJ59" s="25">
        <f t="shared" si="13"/>
        <v>1139065</v>
      </c>
      <c r="AK59" s="26">
        <v>1</v>
      </c>
    </row>
    <row r="60" spans="1:40" x14ac:dyDescent="0.2">
      <c r="A60" s="31" t="s">
        <v>143</v>
      </c>
      <c r="B60" s="2" t="s">
        <v>144</v>
      </c>
      <c r="C60" s="3">
        <v>12</v>
      </c>
      <c r="D60" s="4">
        <v>370080</v>
      </c>
      <c r="E60" s="5">
        <v>42186</v>
      </c>
      <c r="F60" s="5">
        <v>42551</v>
      </c>
      <c r="G60" s="22">
        <f t="shared" si="0"/>
        <v>1</v>
      </c>
      <c r="H60" s="23">
        <v>4222023</v>
      </c>
      <c r="I60" s="23">
        <v>1155502</v>
      </c>
      <c r="J60" s="23">
        <v>0</v>
      </c>
      <c r="K60" s="23">
        <v>9736518</v>
      </c>
      <c r="L60" s="23">
        <v>3957026</v>
      </c>
      <c r="M60" s="23">
        <v>20039975</v>
      </c>
      <c r="N60" s="23">
        <v>10421902</v>
      </c>
      <c r="P60" s="9">
        <f t="shared" si="14"/>
        <v>4222023</v>
      </c>
      <c r="Q60" s="9">
        <f t="shared" si="14"/>
        <v>1155502</v>
      </c>
      <c r="R60" s="9">
        <f t="shared" si="14"/>
        <v>0</v>
      </c>
      <c r="S60" s="9">
        <f t="shared" si="14"/>
        <v>9736518</v>
      </c>
      <c r="T60" s="9">
        <f t="shared" si="14"/>
        <v>3957026</v>
      </c>
      <c r="V60" s="9">
        <f t="shared" si="2"/>
        <v>19071069</v>
      </c>
      <c r="W60" s="24"/>
      <c r="X60" s="9">
        <f t="shared" si="15"/>
        <v>20039975</v>
      </c>
      <c r="Y60" s="9">
        <f t="shared" si="15"/>
        <v>10421902</v>
      </c>
      <c r="Z60" s="24"/>
      <c r="AA60" s="9">
        <f t="shared" si="4"/>
        <v>19071069</v>
      </c>
      <c r="AB60" s="9">
        <f t="shared" si="5"/>
        <v>2796612.1989947595</v>
      </c>
      <c r="AC60" s="9">
        <f t="shared" si="6"/>
        <v>7121404.7722458737</v>
      </c>
      <c r="AD60" s="9">
        <f t="shared" si="7"/>
        <v>5377525</v>
      </c>
      <c r="AE60" s="9">
        <f t="shared" si="8"/>
        <v>13693544</v>
      </c>
      <c r="AF60" s="9">
        <f t="shared" si="9"/>
        <v>0</v>
      </c>
      <c r="AG60" s="9">
        <f t="shared" si="10"/>
        <v>9918016.9712406341</v>
      </c>
      <c r="AH60" s="8">
        <f t="shared" si="11"/>
        <v>83898</v>
      </c>
      <c r="AI60" s="8">
        <f t="shared" si="12"/>
        <v>213642</v>
      </c>
      <c r="AJ60" s="25">
        <f t="shared" si="13"/>
        <v>297540</v>
      </c>
      <c r="AK60" s="26">
        <v>1</v>
      </c>
    </row>
    <row r="61" spans="1:40" s="28" customFormat="1" x14ac:dyDescent="0.2">
      <c r="A61" s="31" t="s">
        <v>145</v>
      </c>
      <c r="B61" s="2" t="s">
        <v>146</v>
      </c>
      <c r="C61" s="3">
        <v>12</v>
      </c>
      <c r="D61" s="4">
        <v>370097</v>
      </c>
      <c r="E61" s="5">
        <v>42309</v>
      </c>
      <c r="F61" s="5">
        <v>42674</v>
      </c>
      <c r="G61" s="22">
        <f t="shared" si="0"/>
        <v>1</v>
      </c>
      <c r="H61" s="23">
        <v>44651079</v>
      </c>
      <c r="I61" s="23">
        <v>123269192</v>
      </c>
      <c r="J61" s="23">
        <v>2762561</v>
      </c>
      <c r="K61" s="23">
        <v>18304804</v>
      </c>
      <c r="L61" s="23">
        <v>170285110</v>
      </c>
      <c r="M61" s="23">
        <v>359272746</v>
      </c>
      <c r="N61" s="23">
        <v>83191889</v>
      </c>
      <c r="O61" s="1"/>
      <c r="P61" s="9">
        <f t="shared" si="14"/>
        <v>44651079</v>
      </c>
      <c r="Q61" s="9">
        <f t="shared" si="14"/>
        <v>123269192</v>
      </c>
      <c r="R61" s="9">
        <f t="shared" si="14"/>
        <v>2762561</v>
      </c>
      <c r="S61" s="9">
        <f t="shared" si="14"/>
        <v>18304804</v>
      </c>
      <c r="T61" s="9">
        <f t="shared" si="14"/>
        <v>170285110</v>
      </c>
      <c r="U61" s="9"/>
      <c r="V61" s="9">
        <f t="shared" si="2"/>
        <v>359272746</v>
      </c>
      <c r="W61" s="24"/>
      <c r="X61" s="9">
        <f t="shared" si="15"/>
        <v>359272746</v>
      </c>
      <c r="Y61" s="9">
        <f t="shared" si="15"/>
        <v>83191889</v>
      </c>
      <c r="Z61" s="24"/>
      <c r="AA61" s="9">
        <f t="shared" si="4"/>
        <v>359272746</v>
      </c>
      <c r="AB61" s="9">
        <f t="shared" si="5"/>
        <v>39522695.144678876</v>
      </c>
      <c r="AC61" s="9">
        <f t="shared" si="6"/>
        <v>43669193.855321117</v>
      </c>
      <c r="AD61" s="9">
        <f t="shared" si="7"/>
        <v>170682832</v>
      </c>
      <c r="AE61" s="9">
        <f t="shared" si="8"/>
        <v>188589914</v>
      </c>
      <c r="AF61" s="9">
        <f t="shared" si="9"/>
        <v>0</v>
      </c>
      <c r="AG61" s="9">
        <f t="shared" si="10"/>
        <v>83191889</v>
      </c>
      <c r="AH61" s="8">
        <f t="shared" si="11"/>
        <v>1185681</v>
      </c>
      <c r="AI61" s="8">
        <f t="shared" si="12"/>
        <v>1310076</v>
      </c>
      <c r="AJ61" s="25">
        <f t="shared" si="13"/>
        <v>2495757</v>
      </c>
      <c r="AK61" s="26">
        <v>1</v>
      </c>
      <c r="AL61" s="1"/>
      <c r="AM61" s="1"/>
      <c r="AN61" s="1"/>
    </row>
    <row r="62" spans="1:40" s="28" customFormat="1" x14ac:dyDescent="0.2">
      <c r="A62" s="31" t="s">
        <v>147</v>
      </c>
      <c r="B62" s="2" t="s">
        <v>148</v>
      </c>
      <c r="C62" s="3">
        <v>12</v>
      </c>
      <c r="D62" s="4">
        <v>370235</v>
      </c>
      <c r="E62" s="5">
        <v>42370</v>
      </c>
      <c r="F62" s="5">
        <v>42735</v>
      </c>
      <c r="G62" s="22">
        <f t="shared" si="0"/>
        <v>1</v>
      </c>
      <c r="H62" s="23">
        <v>6897323</v>
      </c>
      <c r="I62" s="23">
        <v>86788425</v>
      </c>
      <c r="J62" s="23">
        <v>2745604</v>
      </c>
      <c r="K62" s="23">
        <v>90179937</v>
      </c>
      <c r="L62" s="23">
        <v>39588616</v>
      </c>
      <c r="M62" s="23">
        <v>226199905</v>
      </c>
      <c r="N62" s="23">
        <v>64005390</v>
      </c>
      <c r="O62" s="1"/>
      <c r="P62" s="9">
        <f t="shared" si="14"/>
        <v>6897323</v>
      </c>
      <c r="Q62" s="9">
        <f t="shared" si="14"/>
        <v>86788425</v>
      </c>
      <c r="R62" s="9">
        <f t="shared" si="14"/>
        <v>2745604</v>
      </c>
      <c r="S62" s="9">
        <f t="shared" si="14"/>
        <v>90179937</v>
      </c>
      <c r="T62" s="9">
        <f t="shared" si="14"/>
        <v>39588616</v>
      </c>
      <c r="U62" s="9"/>
      <c r="V62" s="9">
        <f t="shared" si="2"/>
        <v>226199905</v>
      </c>
      <c r="W62" s="24"/>
      <c r="X62" s="9">
        <f t="shared" si="15"/>
        <v>226199905</v>
      </c>
      <c r="Y62" s="9">
        <f t="shared" si="15"/>
        <v>64005390</v>
      </c>
      <c r="Z62" s="24"/>
      <c r="AA62" s="9">
        <f t="shared" si="4"/>
        <v>226199905</v>
      </c>
      <c r="AB62" s="9">
        <f t="shared" si="5"/>
        <v>27286157.759382259</v>
      </c>
      <c r="AC62" s="9">
        <f t="shared" si="6"/>
        <v>36719232.240617737</v>
      </c>
      <c r="AD62" s="9">
        <f t="shared" si="7"/>
        <v>96431352</v>
      </c>
      <c r="AE62" s="9">
        <f t="shared" si="8"/>
        <v>129768553</v>
      </c>
      <c r="AF62" s="9">
        <f t="shared" si="9"/>
        <v>0</v>
      </c>
      <c r="AG62" s="9">
        <f t="shared" si="10"/>
        <v>64005390</v>
      </c>
      <c r="AH62" s="8">
        <f t="shared" si="11"/>
        <v>818585</v>
      </c>
      <c r="AI62" s="8">
        <f t="shared" si="12"/>
        <v>1101577</v>
      </c>
      <c r="AJ62" s="25">
        <f t="shared" si="13"/>
        <v>1920162</v>
      </c>
      <c r="AK62" s="26">
        <v>1</v>
      </c>
      <c r="AL62" s="1"/>
      <c r="AM62" s="1"/>
      <c r="AN62" s="1"/>
    </row>
    <row r="63" spans="1:40" x14ac:dyDescent="0.2">
      <c r="A63" s="31" t="s">
        <v>149</v>
      </c>
      <c r="B63" s="2" t="s">
        <v>150</v>
      </c>
      <c r="C63" s="3">
        <v>12</v>
      </c>
      <c r="D63" s="4">
        <v>370026</v>
      </c>
      <c r="E63" s="5">
        <v>42370</v>
      </c>
      <c r="F63" s="5">
        <v>42735</v>
      </c>
      <c r="G63" s="22">
        <f t="shared" si="0"/>
        <v>1</v>
      </c>
      <c r="H63" s="23">
        <v>60040662</v>
      </c>
      <c r="I63" s="23">
        <v>165460881</v>
      </c>
      <c r="J63" s="23">
        <v>9311906</v>
      </c>
      <c r="K63" s="23">
        <v>208801400</v>
      </c>
      <c r="L63" s="23">
        <v>22309672</v>
      </c>
      <c r="M63" s="23">
        <v>465924521</v>
      </c>
      <c r="N63" s="23">
        <v>100422955</v>
      </c>
      <c r="O63" s="28"/>
      <c r="P63" s="9">
        <f t="shared" si="14"/>
        <v>60040662</v>
      </c>
      <c r="Q63" s="9">
        <f t="shared" si="14"/>
        <v>165460881</v>
      </c>
      <c r="R63" s="9">
        <f t="shared" si="14"/>
        <v>9311906</v>
      </c>
      <c r="S63" s="9">
        <f t="shared" si="14"/>
        <v>208801400</v>
      </c>
      <c r="T63" s="9">
        <f t="shared" si="14"/>
        <v>22309672</v>
      </c>
      <c r="U63" s="8"/>
      <c r="V63" s="9">
        <f t="shared" si="2"/>
        <v>465924521</v>
      </c>
      <c r="W63" s="30"/>
      <c r="X63" s="9">
        <f t="shared" si="15"/>
        <v>465924521</v>
      </c>
      <c r="Y63" s="9">
        <f t="shared" si="15"/>
        <v>100422955</v>
      </c>
      <c r="Z63" s="30"/>
      <c r="AA63" s="9">
        <f t="shared" si="4"/>
        <v>465924521</v>
      </c>
      <c r="AB63" s="9">
        <f t="shared" si="5"/>
        <v>50610473.069138587</v>
      </c>
      <c r="AC63" s="9">
        <f t="shared" si="6"/>
        <v>49812481.930861413</v>
      </c>
      <c r="AD63" s="9">
        <f t="shared" si="7"/>
        <v>234813449</v>
      </c>
      <c r="AE63" s="9">
        <f t="shared" si="8"/>
        <v>231111072</v>
      </c>
      <c r="AF63" s="9">
        <f t="shared" si="9"/>
        <v>0</v>
      </c>
      <c r="AG63" s="9">
        <f t="shared" si="10"/>
        <v>100422955</v>
      </c>
      <c r="AH63" s="8">
        <f t="shared" si="11"/>
        <v>1518314</v>
      </c>
      <c r="AI63" s="8">
        <f t="shared" si="12"/>
        <v>1494374</v>
      </c>
      <c r="AJ63" s="25">
        <f t="shared" si="13"/>
        <v>3012688</v>
      </c>
      <c r="AK63" s="26">
        <v>1</v>
      </c>
      <c r="AL63" s="28"/>
      <c r="AM63" s="28"/>
      <c r="AN63" s="28" t="s">
        <v>136</v>
      </c>
    </row>
    <row r="64" spans="1:40" x14ac:dyDescent="0.2">
      <c r="A64" s="31" t="s">
        <v>151</v>
      </c>
      <c r="B64" s="2" t="s">
        <v>152</v>
      </c>
      <c r="C64" s="3">
        <v>12</v>
      </c>
      <c r="D64" s="4">
        <v>370037</v>
      </c>
      <c r="E64" s="5">
        <v>42370</v>
      </c>
      <c r="F64" s="5">
        <v>42735</v>
      </c>
      <c r="G64" s="22">
        <f t="shared" si="0"/>
        <v>1</v>
      </c>
      <c r="H64" s="23">
        <v>221014454</v>
      </c>
      <c r="I64" s="23">
        <v>739250550</v>
      </c>
      <c r="J64" s="23">
        <v>35928902</v>
      </c>
      <c r="K64" s="23">
        <v>759601615</v>
      </c>
      <c r="L64" s="23">
        <v>399442009</v>
      </c>
      <c r="M64" s="23">
        <v>2155237530</v>
      </c>
      <c r="N64" s="23">
        <v>454480464</v>
      </c>
      <c r="O64" s="28"/>
      <c r="P64" s="9">
        <f t="shared" si="14"/>
        <v>221014454</v>
      </c>
      <c r="Q64" s="9">
        <f t="shared" si="14"/>
        <v>739250550</v>
      </c>
      <c r="R64" s="9">
        <f t="shared" si="14"/>
        <v>35928902</v>
      </c>
      <c r="S64" s="9">
        <f t="shared" si="14"/>
        <v>759601615</v>
      </c>
      <c r="T64" s="9">
        <f t="shared" si="14"/>
        <v>399442009</v>
      </c>
      <c r="U64" s="8"/>
      <c r="V64" s="9">
        <f t="shared" si="2"/>
        <v>2155237530</v>
      </c>
      <c r="W64" s="30"/>
      <c r="X64" s="9">
        <f t="shared" si="15"/>
        <v>2155237530</v>
      </c>
      <c r="Y64" s="9">
        <f t="shared" si="15"/>
        <v>454480464</v>
      </c>
      <c r="Z64" s="30"/>
      <c r="AA64" s="9">
        <f t="shared" si="4"/>
        <v>2155237530</v>
      </c>
      <c r="AB64" s="9">
        <f t="shared" si="5"/>
        <v>210069963.2085807</v>
      </c>
      <c r="AC64" s="9">
        <f t="shared" si="6"/>
        <v>244410500.79141927</v>
      </c>
      <c r="AD64" s="9">
        <f t="shared" si="7"/>
        <v>996193906</v>
      </c>
      <c r="AE64" s="9">
        <f t="shared" si="8"/>
        <v>1159043624</v>
      </c>
      <c r="AF64" s="9">
        <f t="shared" si="9"/>
        <v>0</v>
      </c>
      <c r="AG64" s="9">
        <f t="shared" si="10"/>
        <v>454480464</v>
      </c>
      <c r="AH64" s="8">
        <f t="shared" si="11"/>
        <v>6302099</v>
      </c>
      <c r="AI64" s="8">
        <f t="shared" si="12"/>
        <v>7332315</v>
      </c>
      <c r="AJ64" s="25">
        <f t="shared" si="13"/>
        <v>13634414</v>
      </c>
      <c r="AK64" s="26">
        <v>1</v>
      </c>
      <c r="AL64" s="28"/>
      <c r="AM64" s="28"/>
      <c r="AN64" s="28"/>
    </row>
    <row r="65" spans="1:37" x14ac:dyDescent="0.2">
      <c r="A65" s="31" t="s">
        <v>153</v>
      </c>
      <c r="B65" s="2" t="s">
        <v>154</v>
      </c>
      <c r="C65" s="3">
        <v>12</v>
      </c>
      <c r="D65" s="4">
        <v>370149</v>
      </c>
      <c r="E65" s="5">
        <v>42370</v>
      </c>
      <c r="F65" s="5">
        <v>42735</v>
      </c>
      <c r="G65" s="22">
        <f t="shared" si="0"/>
        <v>1</v>
      </c>
      <c r="H65" s="23">
        <v>20429215</v>
      </c>
      <c r="I65" s="23">
        <v>49599084</v>
      </c>
      <c r="J65" s="23">
        <v>2940574</v>
      </c>
      <c r="K65" s="23">
        <v>162547892</v>
      </c>
      <c r="L65" s="23">
        <v>106573005</v>
      </c>
      <c r="M65" s="23">
        <v>342089770</v>
      </c>
      <c r="N65" s="23">
        <v>93493907</v>
      </c>
      <c r="P65" s="9">
        <f t="shared" si="14"/>
        <v>20429215</v>
      </c>
      <c r="Q65" s="9">
        <f t="shared" si="14"/>
        <v>49599084</v>
      </c>
      <c r="R65" s="9">
        <f t="shared" si="14"/>
        <v>2940574</v>
      </c>
      <c r="S65" s="9">
        <f t="shared" si="14"/>
        <v>162547892</v>
      </c>
      <c r="T65" s="9">
        <f t="shared" si="14"/>
        <v>106573005</v>
      </c>
      <c r="V65" s="9">
        <f t="shared" si="2"/>
        <v>342089770</v>
      </c>
      <c r="W65" s="24"/>
      <c r="X65" s="9">
        <f t="shared" si="15"/>
        <v>342089770</v>
      </c>
      <c r="Y65" s="9">
        <f t="shared" si="15"/>
        <v>93493907</v>
      </c>
      <c r="Z65" s="24"/>
      <c r="AA65" s="9">
        <f t="shared" si="4"/>
        <v>342089770</v>
      </c>
      <c r="AB65" s="9">
        <f t="shared" si="5"/>
        <v>19942557.844266467</v>
      </c>
      <c r="AC65" s="9">
        <f t="shared" si="6"/>
        <v>73551349.155733541</v>
      </c>
      <c r="AD65" s="9">
        <f t="shared" si="7"/>
        <v>72968873</v>
      </c>
      <c r="AE65" s="9">
        <f t="shared" si="8"/>
        <v>269120897</v>
      </c>
      <c r="AF65" s="9">
        <f t="shared" si="9"/>
        <v>0</v>
      </c>
      <c r="AG65" s="9">
        <f t="shared" si="10"/>
        <v>93493907</v>
      </c>
      <c r="AH65" s="8">
        <f t="shared" si="11"/>
        <v>598277</v>
      </c>
      <c r="AI65" s="8">
        <f t="shared" si="12"/>
        <v>2206540</v>
      </c>
      <c r="AJ65" s="25">
        <f t="shared" si="13"/>
        <v>2804817</v>
      </c>
      <c r="AK65" s="26">
        <v>1</v>
      </c>
    </row>
    <row r="66" spans="1:37" x14ac:dyDescent="0.2">
      <c r="A66" s="31" t="s">
        <v>155</v>
      </c>
      <c r="B66" s="2" t="s">
        <v>156</v>
      </c>
      <c r="C66" s="3">
        <v>12</v>
      </c>
      <c r="D66" s="4">
        <v>370114</v>
      </c>
      <c r="E66" s="5">
        <v>42278</v>
      </c>
      <c r="F66" s="5">
        <v>42643</v>
      </c>
      <c r="G66" s="22">
        <f t="shared" si="0"/>
        <v>1</v>
      </c>
      <c r="H66" s="23">
        <v>210510246</v>
      </c>
      <c r="I66" s="23">
        <v>814705729</v>
      </c>
      <c r="J66" s="23">
        <v>51080664</v>
      </c>
      <c r="K66" s="23">
        <v>647192846</v>
      </c>
      <c r="L66" s="23">
        <v>77899536</v>
      </c>
      <c r="M66" s="23">
        <v>1802443619</v>
      </c>
      <c r="N66" s="23">
        <v>549217867</v>
      </c>
      <c r="P66" s="9">
        <f t="shared" si="14"/>
        <v>210510246</v>
      </c>
      <c r="Q66" s="9">
        <f t="shared" si="14"/>
        <v>814705729</v>
      </c>
      <c r="R66" s="9">
        <f t="shared" si="14"/>
        <v>51080664</v>
      </c>
      <c r="S66" s="9">
        <f t="shared" si="14"/>
        <v>647192846</v>
      </c>
      <c r="T66" s="9">
        <f t="shared" si="14"/>
        <v>77899536</v>
      </c>
      <c r="V66" s="9">
        <f t="shared" si="2"/>
        <v>1801389021</v>
      </c>
      <c r="W66" s="24"/>
      <c r="X66" s="9">
        <f t="shared" si="15"/>
        <v>1802443619</v>
      </c>
      <c r="Y66" s="9">
        <f t="shared" si="15"/>
        <v>549217867</v>
      </c>
      <c r="Z66" s="24"/>
      <c r="AA66" s="9">
        <f t="shared" si="4"/>
        <v>1801389021</v>
      </c>
      <c r="AB66" s="9">
        <f t="shared" si="5"/>
        <v>327955525.54304278</v>
      </c>
      <c r="AC66" s="9">
        <f t="shared" si="6"/>
        <v>220940997.66678426</v>
      </c>
      <c r="AD66" s="9">
        <f t="shared" si="7"/>
        <v>1076296639</v>
      </c>
      <c r="AE66" s="9">
        <f t="shared" si="8"/>
        <v>725092382</v>
      </c>
      <c r="AF66" s="9">
        <f t="shared" si="9"/>
        <v>0</v>
      </c>
      <c r="AG66" s="9">
        <f t="shared" si="10"/>
        <v>548896523.20982707</v>
      </c>
      <c r="AH66" s="8">
        <f t="shared" si="11"/>
        <v>9838666</v>
      </c>
      <c r="AI66" s="8">
        <f t="shared" si="12"/>
        <v>6628230</v>
      </c>
      <c r="AJ66" s="25">
        <f t="shared" si="13"/>
        <v>16466896</v>
      </c>
      <c r="AK66" s="26">
        <v>1</v>
      </c>
    </row>
    <row r="67" spans="1:37" x14ac:dyDescent="0.2">
      <c r="A67" s="31" t="s">
        <v>157</v>
      </c>
      <c r="B67" s="2" t="s">
        <v>158</v>
      </c>
      <c r="C67" s="3">
        <v>12</v>
      </c>
      <c r="D67" s="4">
        <v>370227</v>
      </c>
      <c r="E67" s="5">
        <v>42370</v>
      </c>
      <c r="F67" s="5">
        <v>42735</v>
      </c>
      <c r="G67" s="22">
        <f t="shared" ref="G67:G73" si="16">366/(1+F67-E67)</f>
        <v>1</v>
      </c>
      <c r="H67" s="23">
        <v>4022538</v>
      </c>
      <c r="I67" s="23">
        <v>18097026</v>
      </c>
      <c r="J67" s="23">
        <v>2721722</v>
      </c>
      <c r="K67" s="23">
        <v>58743828</v>
      </c>
      <c r="L67" s="23">
        <v>33733643</v>
      </c>
      <c r="M67" s="23">
        <v>117318757</v>
      </c>
      <c r="N67" s="23">
        <v>37861159</v>
      </c>
      <c r="P67" s="9">
        <f t="shared" si="14"/>
        <v>4022538</v>
      </c>
      <c r="Q67" s="9">
        <f t="shared" si="14"/>
        <v>18097026</v>
      </c>
      <c r="R67" s="9">
        <f t="shared" si="14"/>
        <v>2721722</v>
      </c>
      <c r="S67" s="9">
        <f t="shared" si="14"/>
        <v>58743828</v>
      </c>
      <c r="T67" s="9">
        <f t="shared" si="14"/>
        <v>33733643</v>
      </c>
      <c r="V67" s="9">
        <f t="shared" ref="V67:V73" si="17">SUM(P67:T67)</f>
        <v>117318757</v>
      </c>
      <c r="W67" s="24"/>
      <c r="X67" s="9">
        <f t="shared" si="15"/>
        <v>117318757</v>
      </c>
      <c r="Y67" s="9">
        <f t="shared" si="15"/>
        <v>37861159</v>
      </c>
      <c r="Z67" s="24"/>
      <c r="AA67" s="9">
        <f t="shared" ref="AA67:AA73" si="18">V67</f>
        <v>117318757</v>
      </c>
      <c r="AB67" s="9">
        <f t="shared" ref="AB67:AB73" si="19">IF(ISERROR(((P67+Q67+R67)/X67)*Y67),0,((P67+Q67+R67)/X67)*Y67)</f>
        <v>8016790.3501609219</v>
      </c>
      <c r="AC67" s="9">
        <f t="shared" ref="AC67:AC73" si="20">IF(ISERROR(((S67+T67)/X67)*Y67),0,((S67+T67)/X67)*Y67)</f>
        <v>29844368.649839081</v>
      </c>
      <c r="AD67" s="9">
        <f t="shared" ref="AD67:AD73" si="21">SUM(P67:R67)</f>
        <v>24841286</v>
      </c>
      <c r="AE67" s="9">
        <f t="shared" ref="AE67:AE73" si="22">SUM(S67:T67)</f>
        <v>92477471</v>
      </c>
      <c r="AF67" s="9">
        <f t="shared" ref="AF67:AF73" si="23">AD67+AE67-AA67</f>
        <v>0</v>
      </c>
      <c r="AG67" s="9">
        <f t="shared" ref="AG67:AG73" si="24">IF(ISERROR((AA67/X67)*Y67),0,(AA67/X67)*Y67)</f>
        <v>37861159</v>
      </c>
      <c r="AH67" s="8">
        <f t="shared" ref="AH67:AH73" si="25">ROUND(AB67*$AH$1,0)</f>
        <v>240504</v>
      </c>
      <c r="AI67" s="8">
        <f t="shared" ref="AI67:AI73" si="26">ROUND(AC67*$AI$1,0)</f>
        <v>895331</v>
      </c>
      <c r="AJ67" s="25">
        <f t="shared" ref="AJ67:AJ73" si="27">ROUND(AH67+AI67,0)</f>
        <v>1135835</v>
      </c>
      <c r="AK67" s="26">
        <v>1</v>
      </c>
    </row>
    <row r="68" spans="1:37" x14ac:dyDescent="0.2">
      <c r="A68" s="31" t="s">
        <v>159</v>
      </c>
      <c r="B68" s="2" t="s">
        <v>160</v>
      </c>
      <c r="C68" s="3">
        <v>12</v>
      </c>
      <c r="D68" s="4">
        <v>370049</v>
      </c>
      <c r="E68" s="5">
        <v>42370</v>
      </c>
      <c r="F68" s="5">
        <v>42735</v>
      </c>
      <c r="G68" s="22">
        <f t="shared" si="16"/>
        <v>1</v>
      </c>
      <c r="H68" s="23">
        <v>31063683</v>
      </c>
      <c r="I68" s="23">
        <v>59916813</v>
      </c>
      <c r="J68" s="23">
        <v>27361713</v>
      </c>
      <c r="K68" s="23">
        <v>199122430</v>
      </c>
      <c r="L68" s="23">
        <v>80942872</v>
      </c>
      <c r="M68" s="23">
        <v>430999232</v>
      </c>
      <c r="N68" s="23">
        <v>160477479</v>
      </c>
      <c r="P68" s="9">
        <f t="shared" si="14"/>
        <v>31063683</v>
      </c>
      <c r="Q68" s="9">
        <f t="shared" si="14"/>
        <v>59916813</v>
      </c>
      <c r="R68" s="9">
        <f t="shared" si="14"/>
        <v>27361713</v>
      </c>
      <c r="S68" s="9">
        <f t="shared" si="14"/>
        <v>199122430</v>
      </c>
      <c r="T68" s="9">
        <f t="shared" si="14"/>
        <v>80942872</v>
      </c>
      <c r="V68" s="9">
        <f t="shared" si="17"/>
        <v>398407511</v>
      </c>
      <c r="W68" s="24"/>
      <c r="X68" s="9">
        <f t="shared" si="15"/>
        <v>430999232</v>
      </c>
      <c r="Y68" s="9">
        <f t="shared" si="15"/>
        <v>160477479</v>
      </c>
      <c r="Z68" s="24"/>
      <c r="AA68" s="9">
        <f t="shared" si="18"/>
        <v>398407511</v>
      </c>
      <c r="AB68" s="9">
        <f t="shared" si="19"/>
        <v>44063325.290591493</v>
      </c>
      <c r="AC68" s="9">
        <f t="shared" si="20"/>
        <v>104279010.9202182</v>
      </c>
      <c r="AD68" s="9">
        <f t="shared" si="21"/>
        <v>118342209</v>
      </c>
      <c r="AE68" s="9">
        <f t="shared" si="22"/>
        <v>280065302</v>
      </c>
      <c r="AF68" s="9">
        <f t="shared" si="23"/>
        <v>0</v>
      </c>
      <c r="AG68" s="9">
        <f t="shared" si="24"/>
        <v>148342336.21080971</v>
      </c>
      <c r="AH68" s="8">
        <f t="shared" si="25"/>
        <v>1321900</v>
      </c>
      <c r="AI68" s="8">
        <f t="shared" si="26"/>
        <v>3128370</v>
      </c>
      <c r="AJ68" s="25">
        <f t="shared" si="27"/>
        <v>4450270</v>
      </c>
      <c r="AK68" s="26">
        <v>1</v>
      </c>
    </row>
    <row r="69" spans="1:37" s="28" customFormat="1" x14ac:dyDescent="0.2">
      <c r="A69" s="31" t="s">
        <v>161</v>
      </c>
      <c r="B69" s="2" t="s">
        <v>162</v>
      </c>
      <c r="C69" s="3">
        <v>12</v>
      </c>
      <c r="D69" s="4">
        <v>370216</v>
      </c>
      <c r="E69" s="5">
        <v>42370</v>
      </c>
      <c r="F69" s="5">
        <v>42735</v>
      </c>
      <c r="G69" s="22">
        <f t="shared" si="16"/>
        <v>1</v>
      </c>
      <c r="H69" s="23">
        <v>2693700</v>
      </c>
      <c r="I69" s="23">
        <v>76126880</v>
      </c>
      <c r="J69" s="23">
        <v>18460</v>
      </c>
      <c r="K69" s="23">
        <v>158132374</v>
      </c>
      <c r="L69" s="23">
        <v>15972893</v>
      </c>
      <c r="M69" s="23">
        <v>252944307</v>
      </c>
      <c r="N69" s="23">
        <v>59471556</v>
      </c>
      <c r="P69" s="9">
        <f t="shared" si="14"/>
        <v>2693700</v>
      </c>
      <c r="Q69" s="9">
        <f t="shared" si="14"/>
        <v>76126880</v>
      </c>
      <c r="R69" s="9">
        <f t="shared" si="14"/>
        <v>18460</v>
      </c>
      <c r="S69" s="9">
        <f t="shared" si="14"/>
        <v>158132374</v>
      </c>
      <c r="T69" s="9">
        <f t="shared" si="14"/>
        <v>15972893</v>
      </c>
      <c r="U69" s="8"/>
      <c r="V69" s="9">
        <f t="shared" si="17"/>
        <v>252944307</v>
      </c>
      <c r="W69" s="30"/>
      <c r="X69" s="9">
        <f t="shared" si="15"/>
        <v>252944307</v>
      </c>
      <c r="Y69" s="9">
        <f t="shared" si="15"/>
        <v>59471556</v>
      </c>
      <c r="Z69" s="30"/>
      <c r="AA69" s="9">
        <f t="shared" si="18"/>
        <v>252944307</v>
      </c>
      <c r="AB69" s="9">
        <f t="shared" si="19"/>
        <v>18536413.955923665</v>
      </c>
      <c r="AC69" s="9">
        <f t="shared" si="20"/>
        <v>40935142.044076338</v>
      </c>
      <c r="AD69" s="9">
        <f t="shared" si="21"/>
        <v>78839040</v>
      </c>
      <c r="AE69" s="9">
        <f t="shared" si="22"/>
        <v>174105267</v>
      </c>
      <c r="AF69" s="9">
        <f t="shared" si="23"/>
        <v>0</v>
      </c>
      <c r="AG69" s="9">
        <f t="shared" si="24"/>
        <v>59471556</v>
      </c>
      <c r="AH69" s="8">
        <f t="shared" si="25"/>
        <v>556092</v>
      </c>
      <c r="AI69" s="8">
        <f t="shared" si="26"/>
        <v>1228054</v>
      </c>
      <c r="AJ69" s="25">
        <f t="shared" si="27"/>
        <v>1784146</v>
      </c>
      <c r="AK69" s="26">
        <v>1</v>
      </c>
    </row>
    <row r="70" spans="1:37" s="28" customFormat="1" x14ac:dyDescent="0.2">
      <c r="A70" s="31" t="s">
        <v>163</v>
      </c>
      <c r="B70" s="2" t="s">
        <v>164</v>
      </c>
      <c r="C70" s="3">
        <v>12</v>
      </c>
      <c r="D70" s="4">
        <v>373025</v>
      </c>
      <c r="E70" s="5">
        <v>42370</v>
      </c>
      <c r="F70" s="5">
        <v>42735</v>
      </c>
      <c r="G70" s="22">
        <f t="shared" si="16"/>
        <v>1</v>
      </c>
      <c r="H70" s="23">
        <v>14396699</v>
      </c>
      <c r="I70" s="23">
        <v>10753764</v>
      </c>
      <c r="J70" s="23">
        <v>0</v>
      </c>
      <c r="K70" s="23">
        <v>0</v>
      </c>
      <c r="L70" s="23">
        <v>1100015</v>
      </c>
      <c r="M70" s="23">
        <v>26250478</v>
      </c>
      <c r="N70" s="23">
        <v>14841226</v>
      </c>
      <c r="P70" s="9">
        <f t="shared" ref="P70:T73" si="28">H70*$G70</f>
        <v>14396699</v>
      </c>
      <c r="Q70" s="9">
        <f t="shared" si="28"/>
        <v>10753764</v>
      </c>
      <c r="R70" s="9">
        <f t="shared" si="28"/>
        <v>0</v>
      </c>
      <c r="S70" s="9">
        <f t="shared" si="28"/>
        <v>0</v>
      </c>
      <c r="T70" s="9">
        <f t="shared" si="28"/>
        <v>1100015</v>
      </c>
      <c r="U70" s="8"/>
      <c r="V70" s="9">
        <f t="shared" si="17"/>
        <v>26250478</v>
      </c>
      <c r="W70" s="30"/>
      <c r="X70" s="9">
        <f t="shared" si="15"/>
        <v>26250478</v>
      </c>
      <c r="Y70" s="9">
        <f t="shared" si="15"/>
        <v>14841226</v>
      </c>
      <c r="Z70" s="30"/>
      <c r="AA70" s="9">
        <f t="shared" si="18"/>
        <v>26250478</v>
      </c>
      <c r="AB70" s="9">
        <f t="shared" si="19"/>
        <v>14219310.80217427</v>
      </c>
      <c r="AC70" s="9">
        <f t="shared" si="20"/>
        <v>621915.19782573101</v>
      </c>
      <c r="AD70" s="9">
        <f t="shared" si="21"/>
        <v>25150463</v>
      </c>
      <c r="AE70" s="9">
        <f t="shared" si="22"/>
        <v>1100015</v>
      </c>
      <c r="AF70" s="9">
        <f t="shared" si="23"/>
        <v>0</v>
      </c>
      <c r="AG70" s="9">
        <f t="shared" si="24"/>
        <v>14841226</v>
      </c>
      <c r="AH70" s="8">
        <f t="shared" si="25"/>
        <v>426579</v>
      </c>
      <c r="AI70" s="8">
        <f t="shared" si="26"/>
        <v>18657</v>
      </c>
      <c r="AJ70" s="25">
        <f t="shared" si="27"/>
        <v>445236</v>
      </c>
      <c r="AK70" s="26">
        <v>1</v>
      </c>
    </row>
    <row r="71" spans="1:37" x14ac:dyDescent="0.2">
      <c r="A71" s="31" t="s">
        <v>165</v>
      </c>
      <c r="B71" s="2" t="s">
        <v>166</v>
      </c>
      <c r="C71" s="3">
        <v>12</v>
      </c>
      <c r="D71" s="4">
        <v>370166</v>
      </c>
      <c r="E71" s="5">
        <v>42278</v>
      </c>
      <c r="F71" s="5">
        <v>42643</v>
      </c>
      <c r="G71" s="22">
        <f t="shared" si="16"/>
        <v>1</v>
      </c>
      <c r="H71" s="23">
        <v>13132647</v>
      </c>
      <c r="I71" s="23">
        <v>7656172</v>
      </c>
      <c r="J71" s="23">
        <v>685090</v>
      </c>
      <c r="K71" s="23">
        <v>16932635</v>
      </c>
      <c r="L71" s="23">
        <v>3722623</v>
      </c>
      <c r="M71" s="23">
        <v>46027813</v>
      </c>
      <c r="N71" s="23">
        <v>17600447</v>
      </c>
      <c r="P71" s="9">
        <f t="shared" si="28"/>
        <v>13132647</v>
      </c>
      <c r="Q71" s="9">
        <f t="shared" si="28"/>
        <v>7656172</v>
      </c>
      <c r="R71" s="9">
        <f t="shared" si="28"/>
        <v>685090</v>
      </c>
      <c r="S71" s="9">
        <f t="shared" si="28"/>
        <v>16932635</v>
      </c>
      <c r="T71" s="9">
        <f t="shared" si="28"/>
        <v>3722623</v>
      </c>
      <c r="V71" s="9">
        <f t="shared" si="17"/>
        <v>42129167</v>
      </c>
      <c r="W71" s="24"/>
      <c r="X71" s="9">
        <f t="shared" si="15"/>
        <v>46027813</v>
      </c>
      <c r="Y71" s="9">
        <f t="shared" si="15"/>
        <v>17600447</v>
      </c>
      <c r="Z71" s="24"/>
      <c r="AA71" s="9">
        <f t="shared" si="18"/>
        <v>42129167</v>
      </c>
      <c r="AB71" s="9">
        <f t="shared" si="19"/>
        <v>8211348.152416518</v>
      </c>
      <c r="AC71" s="9">
        <f t="shared" si="20"/>
        <v>7898306.4804822691</v>
      </c>
      <c r="AD71" s="9">
        <f t="shared" si="21"/>
        <v>21473909</v>
      </c>
      <c r="AE71" s="9">
        <f t="shared" si="22"/>
        <v>20655258</v>
      </c>
      <c r="AF71" s="9">
        <f t="shared" si="23"/>
        <v>0</v>
      </c>
      <c r="AG71" s="9">
        <f t="shared" si="24"/>
        <v>16109654.632898787</v>
      </c>
      <c r="AH71" s="8">
        <f t="shared" si="25"/>
        <v>246340</v>
      </c>
      <c r="AI71" s="8">
        <f t="shared" si="26"/>
        <v>236949</v>
      </c>
      <c r="AJ71" s="25">
        <f t="shared" si="27"/>
        <v>483289</v>
      </c>
      <c r="AK71" s="26">
        <v>1</v>
      </c>
    </row>
    <row r="72" spans="1:37" s="28" customFormat="1" x14ac:dyDescent="0.2">
      <c r="A72" s="31" t="s">
        <v>167</v>
      </c>
      <c r="B72" s="2" t="s">
        <v>168</v>
      </c>
      <c r="C72" s="3">
        <v>12</v>
      </c>
      <c r="D72" s="4">
        <v>374017</v>
      </c>
      <c r="E72" s="5">
        <v>42370</v>
      </c>
      <c r="F72" s="5">
        <v>42735</v>
      </c>
      <c r="G72" s="22">
        <f t="shared" si="16"/>
        <v>1</v>
      </c>
      <c r="H72" s="23">
        <v>8552175</v>
      </c>
      <c r="I72" s="23">
        <v>4265350</v>
      </c>
      <c r="J72" s="23">
        <v>0</v>
      </c>
      <c r="K72" s="23">
        <v>0</v>
      </c>
      <c r="L72" s="23">
        <v>0</v>
      </c>
      <c r="M72" s="23">
        <v>12817525</v>
      </c>
      <c r="N72" s="23">
        <v>9999572</v>
      </c>
      <c r="P72" s="9">
        <f t="shared" si="28"/>
        <v>8552175</v>
      </c>
      <c r="Q72" s="9">
        <f t="shared" si="28"/>
        <v>4265350</v>
      </c>
      <c r="R72" s="9">
        <f t="shared" si="28"/>
        <v>0</v>
      </c>
      <c r="S72" s="9">
        <f t="shared" si="28"/>
        <v>0</v>
      </c>
      <c r="T72" s="9">
        <f t="shared" si="28"/>
        <v>0</v>
      </c>
      <c r="U72" s="8"/>
      <c r="V72" s="9">
        <f t="shared" si="17"/>
        <v>12817525</v>
      </c>
      <c r="W72" s="30"/>
      <c r="X72" s="9">
        <f t="shared" si="15"/>
        <v>12817525</v>
      </c>
      <c r="Y72" s="9">
        <f t="shared" si="15"/>
        <v>9999572</v>
      </c>
      <c r="Z72" s="30"/>
      <c r="AA72" s="9">
        <f t="shared" si="18"/>
        <v>12817525</v>
      </c>
      <c r="AB72" s="9">
        <f t="shared" si="19"/>
        <v>9999572</v>
      </c>
      <c r="AC72" s="9">
        <f t="shared" si="20"/>
        <v>0</v>
      </c>
      <c r="AD72" s="9">
        <f t="shared" si="21"/>
        <v>12817525</v>
      </c>
      <c r="AE72" s="9">
        <f t="shared" si="22"/>
        <v>0</v>
      </c>
      <c r="AF72" s="9">
        <f t="shared" si="23"/>
        <v>0</v>
      </c>
      <c r="AG72" s="9">
        <f t="shared" si="24"/>
        <v>9999572</v>
      </c>
      <c r="AH72" s="8">
        <f t="shared" si="25"/>
        <v>299987</v>
      </c>
      <c r="AI72" s="8">
        <f t="shared" si="26"/>
        <v>0</v>
      </c>
      <c r="AJ72" s="25">
        <f t="shared" si="27"/>
        <v>299987</v>
      </c>
      <c r="AK72" s="26">
        <v>1</v>
      </c>
    </row>
    <row r="73" spans="1:37" x14ac:dyDescent="0.2">
      <c r="A73" s="31" t="s">
        <v>169</v>
      </c>
      <c r="B73" s="2" t="s">
        <v>170</v>
      </c>
      <c r="C73" s="3">
        <v>12</v>
      </c>
      <c r="D73" s="4">
        <v>370002</v>
      </c>
      <c r="E73" s="5">
        <v>42156</v>
      </c>
      <c r="F73" s="5">
        <v>42521</v>
      </c>
      <c r="G73" s="22">
        <f t="shared" si="16"/>
        <v>1</v>
      </c>
      <c r="H73" s="23">
        <v>5914461</v>
      </c>
      <c r="I73" s="23">
        <v>34349121</v>
      </c>
      <c r="J73" s="23">
        <v>2948248</v>
      </c>
      <c r="K73" s="23">
        <v>103835244</v>
      </c>
      <c r="L73" s="23">
        <v>21752683</v>
      </c>
      <c r="M73" s="23">
        <v>173176253</v>
      </c>
      <c r="N73" s="23">
        <v>48396857</v>
      </c>
      <c r="P73" s="9">
        <f t="shared" si="28"/>
        <v>5914461</v>
      </c>
      <c r="Q73" s="9">
        <f t="shared" si="28"/>
        <v>34349121</v>
      </c>
      <c r="R73" s="9">
        <f t="shared" si="28"/>
        <v>2948248</v>
      </c>
      <c r="S73" s="9">
        <f t="shared" si="28"/>
        <v>103835244</v>
      </c>
      <c r="T73" s="9">
        <f t="shared" si="28"/>
        <v>21752683</v>
      </c>
      <c r="V73" s="9">
        <f t="shared" si="17"/>
        <v>168799757</v>
      </c>
      <c r="W73" s="24"/>
      <c r="X73" s="9">
        <f t="shared" si="15"/>
        <v>173176253</v>
      </c>
      <c r="Y73" s="9">
        <f t="shared" si="15"/>
        <v>48396857</v>
      </c>
      <c r="Z73" s="24"/>
      <c r="AA73" s="9">
        <f t="shared" si="18"/>
        <v>168799757</v>
      </c>
      <c r="AB73" s="9">
        <f t="shared" si="19"/>
        <v>12076232.86097032</v>
      </c>
      <c r="AC73" s="9">
        <f t="shared" si="20"/>
        <v>35097542.755734757</v>
      </c>
      <c r="AD73" s="9">
        <f t="shared" si="21"/>
        <v>43211830</v>
      </c>
      <c r="AE73" s="9">
        <f t="shared" si="22"/>
        <v>125587927</v>
      </c>
      <c r="AF73" s="9">
        <f t="shared" si="23"/>
        <v>0</v>
      </c>
      <c r="AG73" s="9">
        <f t="shared" si="24"/>
        <v>47173775.616705075</v>
      </c>
      <c r="AH73" s="8">
        <f t="shared" si="25"/>
        <v>362287</v>
      </c>
      <c r="AI73" s="8">
        <f t="shared" si="26"/>
        <v>1052926</v>
      </c>
      <c r="AJ73" s="25">
        <f t="shared" si="27"/>
        <v>1415213</v>
      </c>
      <c r="AK73" s="26">
        <v>1</v>
      </c>
    </row>
    <row r="74" spans="1:37" ht="13.5" thickBot="1" x14ac:dyDescent="0.25">
      <c r="A74" s="27"/>
      <c r="E74" s="5"/>
      <c r="H74" s="34"/>
      <c r="I74" s="34"/>
      <c r="J74" s="34"/>
      <c r="K74" s="34"/>
      <c r="L74" s="34"/>
      <c r="M74" s="34"/>
      <c r="N74" s="34"/>
      <c r="P74" s="9"/>
      <c r="W74" s="24"/>
      <c r="Z74" s="24"/>
      <c r="AH74" s="35">
        <f t="shared" ref="AH74:AI74" si="29">SUM(AH3:AH73)</f>
        <v>110090079</v>
      </c>
      <c r="AI74" s="35">
        <f t="shared" si="29"/>
        <v>109731400</v>
      </c>
      <c r="AJ74" s="36">
        <f>SUM(AJ3:AJ73)</f>
        <v>219821479</v>
      </c>
      <c r="AK74" s="26"/>
    </row>
    <row r="75" spans="1:37" ht="13.5" thickTop="1" x14ac:dyDescent="0.2">
      <c r="A75" s="27"/>
      <c r="E75" s="5"/>
      <c r="H75" s="34"/>
      <c r="I75" s="34"/>
      <c r="J75" s="34"/>
      <c r="K75" s="34"/>
      <c r="L75" s="34"/>
      <c r="M75" s="34"/>
      <c r="N75" s="34"/>
      <c r="P75" s="9"/>
      <c r="W75" s="24"/>
      <c r="Z75" s="24"/>
      <c r="AH75" s="37"/>
      <c r="AI75" s="37"/>
      <c r="AJ75" s="37"/>
      <c r="AK75" s="26"/>
    </row>
    <row r="76" spans="1:37" x14ac:dyDescent="0.2">
      <c r="A76" s="27"/>
      <c r="E76" s="5"/>
      <c r="H76" s="34"/>
      <c r="I76" s="34"/>
      <c r="J76" s="34"/>
      <c r="K76" s="34"/>
      <c r="L76" s="34"/>
      <c r="M76" s="34"/>
      <c r="N76" s="34"/>
      <c r="P76" s="9"/>
      <c r="W76" s="24"/>
      <c r="Z76" s="24"/>
      <c r="AH76" s="8"/>
      <c r="AI76" s="8"/>
      <c r="AJ76" s="8"/>
      <c r="AK76" s="26"/>
    </row>
    <row r="77" spans="1:37" x14ac:dyDescent="0.2">
      <c r="H77" s="23"/>
      <c r="I77" s="23"/>
      <c r="J77" s="23"/>
      <c r="K77" s="23"/>
      <c r="L77" s="23"/>
      <c r="M77" s="23"/>
      <c r="N77" s="23"/>
      <c r="P77" s="23"/>
      <c r="AH77" s="38"/>
      <c r="AI77" s="38"/>
      <c r="AJ77" s="38"/>
      <c r="AK77" s="39"/>
    </row>
    <row r="78" spans="1:37" x14ac:dyDescent="0.2">
      <c r="H78" s="23"/>
      <c r="I78" s="23"/>
      <c r="J78" s="23"/>
      <c r="K78" s="23"/>
      <c r="L78" s="23"/>
      <c r="M78" s="23"/>
      <c r="N78" s="23"/>
      <c r="P78" s="23"/>
      <c r="AH78" s="38"/>
      <c r="AI78" s="38"/>
      <c r="AJ78" s="38"/>
      <c r="AK78" s="39"/>
    </row>
    <row r="79" spans="1:37" x14ac:dyDescent="0.2">
      <c r="H79" s="23"/>
      <c r="I79" s="23"/>
      <c r="J79" s="23"/>
      <c r="K79" s="23"/>
      <c r="L79" s="23"/>
      <c r="M79" s="23"/>
      <c r="N79" s="23"/>
      <c r="P79" s="23"/>
      <c r="AH79" s="38"/>
      <c r="AI79" s="38"/>
      <c r="AJ79" s="38"/>
      <c r="AK79" s="39"/>
    </row>
    <row r="80" spans="1:37" x14ac:dyDescent="0.2">
      <c r="H80" s="23"/>
      <c r="I80" s="23"/>
      <c r="J80" s="23"/>
      <c r="K80" s="23"/>
      <c r="L80" s="23"/>
      <c r="M80" s="23"/>
      <c r="N80" s="23"/>
      <c r="P80" s="23"/>
      <c r="AH80" s="38"/>
      <c r="AI80" s="38"/>
      <c r="AJ80" s="38"/>
      <c r="AK80" s="39"/>
    </row>
    <row r="81" spans="1:40" x14ac:dyDescent="0.2">
      <c r="H81" s="23"/>
      <c r="I81" s="23"/>
      <c r="J81" s="23"/>
      <c r="K81" s="23"/>
      <c r="L81" s="23"/>
      <c r="M81" s="23"/>
      <c r="N81" s="23"/>
      <c r="P81" s="23"/>
      <c r="AH81" s="38"/>
      <c r="AI81" s="38"/>
      <c r="AJ81" s="38"/>
      <c r="AK81" s="39"/>
    </row>
    <row r="82" spans="1:40" x14ac:dyDescent="0.2">
      <c r="H82" s="23"/>
      <c r="I82" s="23"/>
      <c r="J82" s="23"/>
      <c r="K82" s="23"/>
      <c r="L82" s="23"/>
      <c r="M82" s="23"/>
      <c r="N82" s="23"/>
      <c r="P82" s="23"/>
      <c r="AH82" s="38"/>
      <c r="AI82" s="38"/>
      <c r="AJ82" s="38"/>
      <c r="AK82" s="39"/>
    </row>
    <row r="83" spans="1:40" x14ac:dyDescent="0.2">
      <c r="H83" s="23"/>
      <c r="I83" s="23"/>
      <c r="J83" s="23"/>
      <c r="K83" s="23"/>
      <c r="L83" s="23"/>
      <c r="M83" s="23"/>
      <c r="N83" s="23"/>
      <c r="P83" s="23"/>
      <c r="AH83" s="38"/>
      <c r="AI83" s="38"/>
      <c r="AJ83" s="38"/>
      <c r="AK83" s="39"/>
    </row>
    <row r="84" spans="1:40" x14ac:dyDescent="0.2">
      <c r="H84" s="23"/>
      <c r="I84" s="23"/>
      <c r="J84" s="23"/>
      <c r="K84" s="23"/>
      <c r="L84" s="23"/>
      <c r="M84" s="23"/>
      <c r="N84" s="23"/>
      <c r="P84" s="23"/>
      <c r="AH84" s="38"/>
      <c r="AI84" s="38"/>
      <c r="AJ84" s="38"/>
      <c r="AK84" s="39"/>
    </row>
    <row r="85" spans="1:40" x14ac:dyDescent="0.2">
      <c r="H85" s="23"/>
      <c r="I85" s="23"/>
      <c r="J85" s="23"/>
      <c r="K85" s="23"/>
      <c r="L85" s="23"/>
      <c r="M85" s="23"/>
      <c r="N85" s="23"/>
      <c r="P85" s="23"/>
      <c r="AH85" s="38"/>
      <c r="AI85" s="38"/>
      <c r="AJ85" s="38"/>
      <c r="AK85" s="39"/>
    </row>
    <row r="86" spans="1:40" x14ac:dyDescent="0.2">
      <c r="H86" s="23"/>
      <c r="I86" s="23"/>
      <c r="J86" s="23"/>
      <c r="K86" s="23"/>
      <c r="L86" s="23"/>
      <c r="M86" s="23"/>
      <c r="N86" s="23"/>
      <c r="P86" s="23"/>
      <c r="AH86" s="38"/>
      <c r="AI86" s="38"/>
      <c r="AJ86" s="38"/>
      <c r="AK86" s="39"/>
    </row>
    <row r="87" spans="1:40" x14ac:dyDescent="0.2">
      <c r="H87" s="23"/>
      <c r="I87" s="23"/>
      <c r="J87" s="23"/>
      <c r="K87" s="23"/>
      <c r="L87" s="23"/>
      <c r="M87" s="23"/>
      <c r="N87" s="23"/>
      <c r="P87" s="23"/>
      <c r="AH87" s="38"/>
      <c r="AI87" s="38"/>
      <c r="AJ87" s="38"/>
      <c r="AK87" s="39"/>
    </row>
    <row r="88" spans="1:40" x14ac:dyDescent="0.2">
      <c r="H88" s="23"/>
      <c r="I88" s="23"/>
      <c r="J88" s="23"/>
      <c r="K88" s="23"/>
      <c r="L88" s="23"/>
      <c r="M88" s="23"/>
      <c r="N88" s="23"/>
      <c r="P88" s="23"/>
      <c r="AH88" s="38"/>
      <c r="AI88" s="38"/>
      <c r="AJ88" s="38"/>
      <c r="AK88" s="39"/>
    </row>
    <row r="89" spans="1:40" x14ac:dyDescent="0.2">
      <c r="H89" s="23"/>
      <c r="I89" s="23"/>
      <c r="J89" s="23"/>
      <c r="K89" s="23"/>
      <c r="L89" s="23"/>
      <c r="M89" s="23"/>
      <c r="N89" s="23"/>
      <c r="P89" s="23"/>
      <c r="AH89" s="38"/>
      <c r="AI89" s="38"/>
      <c r="AJ89" s="38"/>
      <c r="AK89" s="39"/>
    </row>
    <row r="90" spans="1:40" x14ac:dyDescent="0.2">
      <c r="H90" s="9"/>
      <c r="I90" s="9"/>
      <c r="J90" s="9"/>
      <c r="P90" s="9"/>
      <c r="AH90" s="8"/>
      <c r="AI90" s="8"/>
      <c r="AJ90" s="8"/>
      <c r="AK90" s="8"/>
    </row>
    <row r="91" spans="1:40" x14ac:dyDescent="0.2">
      <c r="H91" s="9"/>
      <c r="I91" s="9"/>
      <c r="J91" s="9"/>
      <c r="P91" s="9"/>
    </row>
    <row r="92" spans="1:40" x14ac:dyDescent="0.2">
      <c r="H92" s="9"/>
      <c r="I92" s="9"/>
      <c r="J92" s="9"/>
      <c r="P92" s="9"/>
    </row>
    <row r="93" spans="1:40" x14ac:dyDescent="0.2">
      <c r="H93" s="9"/>
      <c r="I93" s="9"/>
      <c r="J93" s="9"/>
      <c r="P93" s="9"/>
    </row>
    <row r="94" spans="1:40" x14ac:dyDescent="0.2">
      <c r="H94" s="9"/>
      <c r="I94" s="9"/>
      <c r="J94" s="9"/>
      <c r="P94" s="9"/>
    </row>
    <row r="95" spans="1:40" s="9" customFormat="1" x14ac:dyDescent="0.2">
      <c r="A95" s="1"/>
      <c r="B95" s="2"/>
      <c r="C95" s="3"/>
      <c r="D95" s="4"/>
      <c r="E95" s="2"/>
      <c r="F95" s="5"/>
      <c r="G95" s="6"/>
      <c r="K95" s="8"/>
      <c r="L95" s="8"/>
      <c r="M95" s="8"/>
      <c r="N95" s="8"/>
      <c r="O95" s="1"/>
      <c r="W95" s="1"/>
      <c r="Z95" s="1"/>
      <c r="AL95" s="1"/>
      <c r="AM95" s="1"/>
      <c r="AN95" s="1"/>
    </row>
    <row r="96" spans="1:40" s="9" customFormat="1" x14ac:dyDescent="0.2">
      <c r="A96" s="1"/>
      <c r="B96" s="2"/>
      <c r="C96" s="3"/>
      <c r="D96" s="4"/>
      <c r="E96" s="2"/>
      <c r="F96" s="5"/>
      <c r="G96" s="6"/>
      <c r="K96" s="8"/>
      <c r="L96" s="8"/>
      <c r="M96" s="8"/>
      <c r="N96" s="8"/>
      <c r="O96" s="1"/>
      <c r="W96" s="1"/>
      <c r="Z96" s="1"/>
      <c r="AL96" s="1"/>
      <c r="AM96" s="1"/>
      <c r="AN96" s="1"/>
    </row>
    <row r="97" spans="1:40" s="9" customFormat="1" x14ac:dyDescent="0.2">
      <c r="A97" s="1"/>
      <c r="B97" s="2"/>
      <c r="C97" s="3"/>
      <c r="D97" s="4"/>
      <c r="E97" s="2"/>
      <c r="F97" s="5"/>
      <c r="G97" s="6"/>
      <c r="K97" s="8"/>
      <c r="L97" s="8"/>
      <c r="M97" s="8"/>
      <c r="N97" s="8"/>
      <c r="O97" s="1"/>
      <c r="W97" s="1"/>
      <c r="Z97" s="1"/>
      <c r="AL97" s="1"/>
      <c r="AM97" s="1"/>
      <c r="AN97" s="1"/>
    </row>
    <row r="98" spans="1:40" s="9" customFormat="1" x14ac:dyDescent="0.2">
      <c r="A98" s="1"/>
      <c r="B98" s="2"/>
      <c r="C98" s="3"/>
      <c r="D98" s="4"/>
      <c r="E98" s="2"/>
      <c r="F98" s="5"/>
      <c r="G98" s="6"/>
      <c r="K98" s="8"/>
      <c r="L98" s="8"/>
      <c r="M98" s="8"/>
      <c r="N98" s="8"/>
      <c r="O98" s="1"/>
      <c r="W98" s="1"/>
      <c r="Z98" s="1"/>
      <c r="AL98" s="1"/>
      <c r="AM98" s="1"/>
      <c r="AN98" s="1"/>
    </row>
    <row r="99" spans="1:40" s="9" customFormat="1" x14ac:dyDescent="0.2">
      <c r="A99" s="1"/>
      <c r="B99" s="2"/>
      <c r="C99" s="3"/>
      <c r="D99" s="4"/>
      <c r="E99" s="2"/>
      <c r="F99" s="5"/>
      <c r="G99" s="6"/>
      <c r="K99" s="8"/>
      <c r="L99" s="8"/>
      <c r="M99" s="8"/>
      <c r="N99" s="8"/>
      <c r="O99" s="1"/>
      <c r="W99" s="1"/>
      <c r="Z99" s="1"/>
      <c r="AL99" s="1"/>
      <c r="AM99" s="1"/>
      <c r="AN99" s="1"/>
    </row>
    <row r="100" spans="1:40" s="9" customFormat="1" x14ac:dyDescent="0.2">
      <c r="A100" s="1"/>
      <c r="B100" s="2"/>
      <c r="C100" s="3"/>
      <c r="D100" s="4"/>
      <c r="E100" s="2"/>
      <c r="F100" s="5"/>
      <c r="G100" s="6"/>
      <c r="K100" s="8"/>
      <c r="L100" s="8"/>
      <c r="M100" s="8"/>
      <c r="N100" s="8"/>
      <c r="O100" s="1"/>
      <c r="W100" s="1"/>
      <c r="Z100" s="1"/>
      <c r="AL100" s="1"/>
      <c r="AM100" s="1"/>
      <c r="AN100" s="1"/>
    </row>
    <row r="101" spans="1:40" s="9" customFormat="1" x14ac:dyDescent="0.2">
      <c r="A101" s="1"/>
      <c r="B101" s="2"/>
      <c r="C101" s="3"/>
      <c r="D101" s="4"/>
      <c r="E101" s="2"/>
      <c r="F101" s="5"/>
      <c r="G101" s="6"/>
      <c r="K101" s="8"/>
      <c r="L101" s="8"/>
      <c r="M101" s="8"/>
      <c r="N101" s="8"/>
      <c r="O101" s="1"/>
      <c r="W101" s="1"/>
      <c r="Z101" s="1"/>
      <c r="AL101" s="1"/>
      <c r="AM101" s="1"/>
      <c r="AN101" s="1"/>
    </row>
    <row r="102" spans="1:40" s="9" customFormat="1" x14ac:dyDescent="0.2">
      <c r="A102" s="1"/>
      <c r="B102" s="2"/>
      <c r="C102" s="3"/>
      <c r="D102" s="4"/>
      <c r="E102" s="2"/>
      <c r="F102" s="5"/>
      <c r="G102" s="6"/>
      <c r="K102" s="8"/>
      <c r="L102" s="8"/>
      <c r="M102" s="8"/>
      <c r="N102" s="8"/>
      <c r="O102" s="1"/>
      <c r="W102" s="1"/>
      <c r="Z102" s="1"/>
      <c r="AL102" s="1"/>
      <c r="AM102" s="1"/>
      <c r="AN102" s="1"/>
    </row>
    <row r="103" spans="1:40" s="9" customFormat="1" x14ac:dyDescent="0.2">
      <c r="A103" s="1"/>
      <c r="B103" s="2"/>
      <c r="C103" s="3"/>
      <c r="D103" s="4"/>
      <c r="E103" s="2"/>
      <c r="F103" s="5"/>
      <c r="G103" s="6"/>
      <c r="K103" s="8"/>
      <c r="L103" s="8"/>
      <c r="M103" s="8"/>
      <c r="N103" s="8"/>
      <c r="O103" s="1"/>
      <c r="W103" s="1"/>
      <c r="Z103" s="1"/>
      <c r="AL103" s="1"/>
      <c r="AM103" s="1"/>
      <c r="AN103" s="1"/>
    </row>
    <row r="104" spans="1:40" s="9" customFormat="1" x14ac:dyDescent="0.2">
      <c r="A104" s="1"/>
      <c r="B104" s="2"/>
      <c r="C104" s="3"/>
      <c r="D104" s="4"/>
      <c r="E104" s="2"/>
      <c r="F104" s="5"/>
      <c r="G104" s="6"/>
      <c r="K104" s="8"/>
      <c r="L104" s="8"/>
      <c r="M104" s="8"/>
      <c r="N104" s="8"/>
      <c r="O104" s="1"/>
      <c r="W104" s="1"/>
      <c r="Z104" s="1"/>
      <c r="AL104" s="1"/>
      <c r="AM104" s="1"/>
      <c r="AN104" s="1"/>
    </row>
    <row r="105" spans="1:40" s="9" customFormat="1" x14ac:dyDescent="0.2">
      <c r="A105" s="1"/>
      <c r="B105" s="2"/>
      <c r="C105" s="3"/>
      <c r="D105" s="4"/>
      <c r="E105" s="2"/>
      <c r="F105" s="5"/>
      <c r="G105" s="6"/>
      <c r="K105" s="8"/>
      <c r="L105" s="8"/>
      <c r="M105" s="8"/>
      <c r="N105" s="8"/>
      <c r="O105" s="1"/>
      <c r="W105" s="1"/>
      <c r="Z105" s="1"/>
      <c r="AL105" s="1"/>
      <c r="AM105" s="1"/>
      <c r="AN105" s="1"/>
    </row>
    <row r="106" spans="1:40" s="9" customFormat="1" x14ac:dyDescent="0.2">
      <c r="A106" s="1"/>
      <c r="B106" s="2"/>
      <c r="C106" s="3"/>
      <c r="D106" s="4"/>
      <c r="E106" s="2"/>
      <c r="F106" s="5"/>
      <c r="G106" s="6"/>
      <c r="K106" s="8"/>
      <c r="L106" s="8"/>
      <c r="M106" s="8"/>
      <c r="N106" s="8"/>
      <c r="O106" s="1"/>
      <c r="W106" s="1"/>
      <c r="Z106" s="1"/>
      <c r="AL106" s="1"/>
      <c r="AM106" s="1"/>
      <c r="AN106" s="1"/>
    </row>
    <row r="107" spans="1:40" s="9" customFormat="1" x14ac:dyDescent="0.2">
      <c r="A107" s="1"/>
      <c r="B107" s="2"/>
      <c r="C107" s="3"/>
      <c r="D107" s="4"/>
      <c r="E107" s="2"/>
      <c r="F107" s="5"/>
      <c r="G107" s="6"/>
      <c r="K107" s="8"/>
      <c r="L107" s="8"/>
      <c r="M107" s="8"/>
      <c r="N107" s="8"/>
      <c r="O107" s="1"/>
      <c r="W107" s="1"/>
      <c r="Z107" s="1"/>
      <c r="AL107" s="1"/>
      <c r="AM107" s="1"/>
      <c r="AN107" s="1"/>
    </row>
    <row r="108" spans="1:40" s="9" customFormat="1" x14ac:dyDescent="0.2">
      <c r="A108" s="1"/>
      <c r="B108" s="2"/>
      <c r="C108" s="3"/>
      <c r="D108" s="4"/>
      <c r="E108" s="2"/>
      <c r="F108" s="5"/>
      <c r="G108" s="6"/>
      <c r="K108" s="8"/>
      <c r="L108" s="8"/>
      <c r="M108" s="8"/>
      <c r="N108" s="8"/>
      <c r="O108" s="1"/>
      <c r="W108" s="1"/>
      <c r="Z108" s="1"/>
      <c r="AL108" s="1"/>
      <c r="AM108" s="1"/>
      <c r="AN108" s="1"/>
    </row>
    <row r="109" spans="1:40" s="9" customFormat="1" x14ac:dyDescent="0.2">
      <c r="A109" s="1"/>
      <c r="B109" s="2"/>
      <c r="C109" s="3"/>
      <c r="D109" s="4"/>
      <c r="E109" s="2"/>
      <c r="F109" s="5"/>
      <c r="G109" s="6"/>
      <c r="K109" s="8"/>
      <c r="L109" s="8"/>
      <c r="M109" s="8"/>
      <c r="N109" s="8"/>
      <c r="O109" s="1"/>
      <c r="W109" s="1"/>
      <c r="Z109" s="1"/>
      <c r="AL109" s="1"/>
      <c r="AM109" s="1"/>
      <c r="AN109" s="1"/>
    </row>
    <row r="110" spans="1:40" s="9" customFormat="1" x14ac:dyDescent="0.2">
      <c r="A110" s="1"/>
      <c r="B110" s="2"/>
      <c r="C110" s="3"/>
      <c r="D110" s="4"/>
      <c r="E110" s="2"/>
      <c r="F110" s="5"/>
      <c r="G110" s="6"/>
      <c r="K110" s="8"/>
      <c r="L110" s="8"/>
      <c r="M110" s="8"/>
      <c r="N110" s="8"/>
      <c r="O110" s="1"/>
      <c r="W110" s="1"/>
      <c r="Z110" s="1"/>
      <c r="AL110" s="1"/>
      <c r="AM110" s="1"/>
      <c r="AN110" s="1"/>
    </row>
    <row r="111" spans="1:40" s="9" customFormat="1" x14ac:dyDescent="0.2">
      <c r="A111" s="1"/>
      <c r="B111" s="2"/>
      <c r="C111" s="3"/>
      <c r="D111" s="4"/>
      <c r="E111" s="2"/>
      <c r="F111" s="5"/>
      <c r="G111" s="6"/>
      <c r="K111" s="8"/>
      <c r="L111" s="8"/>
      <c r="M111" s="8"/>
      <c r="N111" s="8"/>
      <c r="O111" s="1"/>
      <c r="W111" s="1"/>
      <c r="Z111" s="1"/>
      <c r="AL111" s="1"/>
      <c r="AM111" s="1"/>
      <c r="AN111" s="1"/>
    </row>
    <row r="112" spans="1:40" s="9" customFormat="1" x14ac:dyDescent="0.2">
      <c r="A112" s="1"/>
      <c r="B112" s="2"/>
      <c r="C112" s="3"/>
      <c r="D112" s="4"/>
      <c r="E112" s="2"/>
      <c r="F112" s="5"/>
      <c r="G112" s="6"/>
      <c r="K112" s="8"/>
      <c r="L112" s="8"/>
      <c r="M112" s="8"/>
      <c r="N112" s="8"/>
      <c r="O112" s="1"/>
      <c r="W112" s="1"/>
      <c r="Z112" s="1"/>
      <c r="AL112" s="1"/>
      <c r="AM112" s="1"/>
      <c r="AN112" s="1"/>
    </row>
    <row r="113" spans="1:40" s="9" customFormat="1" x14ac:dyDescent="0.2">
      <c r="A113" s="1"/>
      <c r="B113" s="2"/>
      <c r="C113" s="3"/>
      <c r="D113" s="4"/>
      <c r="E113" s="2"/>
      <c r="F113" s="5"/>
      <c r="G113" s="6"/>
      <c r="K113" s="8"/>
      <c r="L113" s="8"/>
      <c r="M113" s="8"/>
      <c r="N113" s="8"/>
      <c r="O113" s="1"/>
      <c r="W113" s="1"/>
      <c r="Z113" s="1"/>
      <c r="AL113" s="1"/>
      <c r="AM113" s="1"/>
      <c r="AN113" s="1"/>
    </row>
    <row r="114" spans="1:40" s="9" customFormat="1" x14ac:dyDescent="0.2">
      <c r="A114" s="1"/>
      <c r="B114" s="2"/>
      <c r="C114" s="3"/>
      <c r="D114" s="4"/>
      <c r="E114" s="2"/>
      <c r="F114" s="5"/>
      <c r="G114" s="6"/>
      <c r="K114" s="8"/>
      <c r="L114" s="8"/>
      <c r="M114" s="8"/>
      <c r="N114" s="8"/>
      <c r="O114" s="1"/>
      <c r="W114" s="1"/>
      <c r="Z114" s="1"/>
      <c r="AL114" s="1"/>
      <c r="AM114" s="1"/>
      <c r="AN114" s="1"/>
    </row>
    <row r="115" spans="1:40" s="9" customFormat="1" x14ac:dyDescent="0.2">
      <c r="A115" s="1"/>
      <c r="B115" s="2"/>
      <c r="C115" s="3"/>
      <c r="D115" s="4"/>
      <c r="E115" s="2"/>
      <c r="F115" s="5"/>
      <c r="G115" s="6"/>
      <c r="K115" s="8"/>
      <c r="L115" s="8"/>
      <c r="M115" s="8"/>
      <c r="N115" s="8"/>
      <c r="O115" s="1"/>
      <c r="W115" s="1"/>
      <c r="Z115" s="1"/>
      <c r="AL115" s="1"/>
      <c r="AM115" s="1"/>
      <c r="AN115" s="1"/>
    </row>
    <row r="116" spans="1:40" s="9" customFormat="1" x14ac:dyDescent="0.2">
      <c r="A116" s="1"/>
      <c r="B116" s="2"/>
      <c r="C116" s="3"/>
      <c r="D116" s="4"/>
      <c r="E116" s="2"/>
      <c r="F116" s="5"/>
      <c r="G116" s="6"/>
      <c r="K116" s="8"/>
      <c r="L116" s="8"/>
      <c r="M116" s="8"/>
      <c r="N116" s="8"/>
      <c r="O116" s="1"/>
      <c r="W116" s="1"/>
      <c r="Z116" s="1"/>
      <c r="AL116" s="1"/>
      <c r="AM116" s="1"/>
      <c r="AN116" s="1"/>
    </row>
    <row r="117" spans="1:40" s="9" customFormat="1" x14ac:dyDescent="0.2">
      <c r="A117" s="1"/>
      <c r="B117" s="2"/>
      <c r="C117" s="3"/>
      <c r="D117" s="4"/>
      <c r="E117" s="2"/>
      <c r="F117" s="5"/>
      <c r="G117" s="6"/>
      <c r="K117" s="8"/>
      <c r="L117" s="8"/>
      <c r="M117" s="8"/>
      <c r="N117" s="8"/>
      <c r="O117" s="1"/>
      <c r="W117" s="1"/>
      <c r="Z117" s="1"/>
      <c r="AL117" s="1"/>
      <c r="AM117" s="1"/>
      <c r="AN117" s="1"/>
    </row>
    <row r="118" spans="1:40" s="9" customFormat="1" x14ac:dyDescent="0.2">
      <c r="A118" s="1"/>
      <c r="B118" s="2"/>
      <c r="C118" s="3"/>
      <c r="D118" s="4"/>
      <c r="E118" s="2"/>
      <c r="F118" s="5"/>
      <c r="G118" s="6"/>
      <c r="K118" s="8"/>
      <c r="L118" s="8"/>
      <c r="M118" s="8"/>
      <c r="N118" s="8"/>
      <c r="O118" s="1"/>
      <c r="W118" s="1"/>
      <c r="Z118" s="1"/>
      <c r="AL118" s="1"/>
      <c r="AM118" s="1"/>
      <c r="AN118" s="1"/>
    </row>
    <row r="119" spans="1:40" s="9" customFormat="1" x14ac:dyDescent="0.2">
      <c r="A119" s="1"/>
      <c r="B119" s="2"/>
      <c r="C119" s="3"/>
      <c r="D119" s="4"/>
      <c r="E119" s="2"/>
      <c r="F119" s="5"/>
      <c r="G119" s="6"/>
      <c r="K119" s="8"/>
      <c r="L119" s="8"/>
      <c r="M119" s="8"/>
      <c r="N119" s="8"/>
      <c r="O119" s="1"/>
      <c r="W119" s="1"/>
      <c r="Z119" s="1"/>
      <c r="AL119" s="1"/>
      <c r="AM119" s="1"/>
      <c r="AN119" s="1"/>
    </row>
    <row r="120" spans="1:40" s="9" customFormat="1" x14ac:dyDescent="0.2">
      <c r="A120" s="1"/>
      <c r="B120" s="2"/>
      <c r="C120" s="3"/>
      <c r="D120" s="4"/>
      <c r="E120" s="2"/>
      <c r="F120" s="5"/>
      <c r="G120" s="6"/>
      <c r="K120" s="8"/>
      <c r="L120" s="8"/>
      <c r="M120" s="8"/>
      <c r="N120" s="8"/>
      <c r="O120" s="1"/>
      <c r="W120" s="1"/>
      <c r="Z120" s="1"/>
      <c r="AL120" s="1"/>
      <c r="AM120" s="1"/>
      <c r="AN120" s="1"/>
    </row>
    <row r="121" spans="1:40" s="9" customFormat="1" x14ac:dyDescent="0.2">
      <c r="A121" s="1"/>
      <c r="B121" s="2"/>
      <c r="C121" s="3"/>
      <c r="D121" s="4"/>
      <c r="E121" s="2"/>
      <c r="F121" s="5"/>
      <c r="G121" s="6"/>
      <c r="K121" s="8"/>
      <c r="L121" s="8"/>
      <c r="M121" s="8"/>
      <c r="N121" s="8"/>
      <c r="O121" s="1"/>
      <c r="W121" s="1"/>
      <c r="Z121" s="1"/>
      <c r="AL121" s="1"/>
      <c r="AM121" s="1"/>
      <c r="AN121" s="1"/>
    </row>
    <row r="122" spans="1:40" s="9" customFormat="1" x14ac:dyDescent="0.2">
      <c r="A122" s="1"/>
      <c r="B122" s="2"/>
      <c r="C122" s="3"/>
      <c r="D122" s="4"/>
      <c r="E122" s="2"/>
      <c r="F122" s="5"/>
      <c r="G122" s="6"/>
      <c r="K122" s="8"/>
      <c r="L122" s="8"/>
      <c r="M122" s="8"/>
      <c r="N122" s="8"/>
      <c r="O122" s="1"/>
      <c r="W122" s="1"/>
      <c r="Z122" s="1"/>
      <c r="AL122" s="1"/>
      <c r="AM122" s="1"/>
      <c r="AN122" s="1"/>
    </row>
    <row r="123" spans="1:40" s="9" customFormat="1" x14ac:dyDescent="0.2">
      <c r="A123" s="1"/>
      <c r="B123" s="2"/>
      <c r="C123" s="3"/>
      <c r="D123" s="4"/>
      <c r="E123" s="2"/>
      <c r="F123" s="5"/>
      <c r="G123" s="6"/>
      <c r="K123" s="8"/>
      <c r="L123" s="8"/>
      <c r="M123" s="8"/>
      <c r="N123" s="8"/>
      <c r="O123" s="1"/>
      <c r="W123" s="1"/>
      <c r="Z123" s="1"/>
      <c r="AL123" s="1"/>
      <c r="AM123" s="1"/>
      <c r="AN123" s="1"/>
    </row>
    <row r="124" spans="1:40" s="9" customFormat="1" x14ac:dyDescent="0.2">
      <c r="A124" s="1"/>
      <c r="B124" s="2"/>
      <c r="C124" s="3"/>
      <c r="D124" s="4"/>
      <c r="E124" s="2"/>
      <c r="F124" s="5"/>
      <c r="G124" s="6"/>
      <c r="K124" s="8"/>
      <c r="L124" s="8"/>
      <c r="M124" s="8"/>
      <c r="N124" s="8"/>
      <c r="O124" s="1"/>
      <c r="W124" s="1"/>
      <c r="Z124" s="1"/>
      <c r="AL124" s="1"/>
      <c r="AM124" s="1"/>
      <c r="AN124" s="1"/>
    </row>
    <row r="125" spans="1:40" s="9" customFormat="1" x14ac:dyDescent="0.2">
      <c r="A125" s="1"/>
      <c r="B125" s="2"/>
      <c r="C125" s="3"/>
      <c r="D125" s="4"/>
      <c r="E125" s="2"/>
      <c r="F125" s="5"/>
      <c r="G125" s="6"/>
      <c r="K125" s="8"/>
      <c r="L125" s="8"/>
      <c r="M125" s="8"/>
      <c r="N125" s="8"/>
      <c r="O125" s="1"/>
      <c r="W125" s="1"/>
      <c r="Z125" s="1"/>
      <c r="AL125" s="1"/>
      <c r="AM125" s="1"/>
      <c r="AN125" s="1"/>
    </row>
    <row r="126" spans="1:40" s="9" customFormat="1" x14ac:dyDescent="0.2">
      <c r="A126" s="1"/>
      <c r="B126" s="2"/>
      <c r="C126" s="3"/>
      <c r="D126" s="4"/>
      <c r="E126" s="2"/>
      <c r="F126" s="5"/>
      <c r="G126" s="6"/>
      <c r="K126" s="8"/>
      <c r="L126" s="8"/>
      <c r="M126" s="8"/>
      <c r="N126" s="8"/>
      <c r="O126" s="1"/>
      <c r="W126" s="1"/>
      <c r="Z126" s="1"/>
      <c r="AL126" s="1"/>
      <c r="AM126" s="1"/>
      <c r="AN126" s="1"/>
    </row>
    <row r="127" spans="1:40" s="9" customFormat="1" x14ac:dyDescent="0.2">
      <c r="A127" s="1"/>
      <c r="B127" s="2"/>
      <c r="C127" s="3"/>
      <c r="D127" s="4"/>
      <c r="E127" s="2"/>
      <c r="F127" s="5"/>
      <c r="G127" s="6"/>
      <c r="K127" s="8"/>
      <c r="L127" s="8"/>
      <c r="M127" s="8"/>
      <c r="N127" s="8"/>
      <c r="O127" s="1"/>
      <c r="W127" s="1"/>
      <c r="Z127" s="1"/>
      <c r="AL127" s="1"/>
      <c r="AM127" s="1"/>
      <c r="AN127" s="1"/>
    </row>
    <row r="128" spans="1:40" s="9" customFormat="1" x14ac:dyDescent="0.2">
      <c r="A128" s="1"/>
      <c r="B128" s="2"/>
      <c r="C128" s="3"/>
      <c r="D128" s="4"/>
      <c r="E128" s="2"/>
      <c r="F128" s="5"/>
      <c r="G128" s="6"/>
      <c r="K128" s="8"/>
      <c r="L128" s="8"/>
      <c r="M128" s="8"/>
      <c r="N128" s="8"/>
      <c r="O128" s="1"/>
      <c r="W128" s="1"/>
      <c r="Z128" s="1"/>
      <c r="AL128" s="1"/>
      <c r="AM128" s="1"/>
      <c r="AN128" s="1"/>
    </row>
    <row r="129" spans="1:40" s="9" customFormat="1" x14ac:dyDescent="0.2">
      <c r="A129" s="1"/>
      <c r="B129" s="2"/>
      <c r="C129" s="3"/>
      <c r="D129" s="4"/>
      <c r="E129" s="2"/>
      <c r="F129" s="5"/>
      <c r="G129" s="6"/>
      <c r="K129" s="8"/>
      <c r="L129" s="8"/>
      <c r="M129" s="8"/>
      <c r="N129" s="8"/>
      <c r="O129" s="1"/>
      <c r="W129" s="1"/>
      <c r="Z129" s="1"/>
      <c r="AL129" s="1"/>
      <c r="AM129" s="1"/>
      <c r="AN129" s="1"/>
    </row>
    <row r="130" spans="1:40" s="9" customFormat="1" x14ac:dyDescent="0.2">
      <c r="A130" s="1"/>
      <c r="B130" s="2"/>
      <c r="C130" s="3"/>
      <c r="D130" s="4"/>
      <c r="E130" s="2"/>
      <c r="F130" s="5"/>
      <c r="G130" s="6"/>
      <c r="K130" s="8"/>
      <c r="L130" s="8"/>
      <c r="M130" s="8"/>
      <c r="N130" s="8"/>
      <c r="O130" s="1"/>
      <c r="W130" s="1"/>
      <c r="Z130" s="1"/>
      <c r="AL130" s="1"/>
      <c r="AM130" s="1"/>
      <c r="AN130" s="1"/>
    </row>
    <row r="131" spans="1:40" s="9" customFormat="1" x14ac:dyDescent="0.2">
      <c r="A131" s="1"/>
      <c r="B131" s="2"/>
      <c r="C131" s="3"/>
      <c r="D131" s="4"/>
      <c r="E131" s="2"/>
      <c r="F131" s="5"/>
      <c r="G131" s="6"/>
      <c r="K131" s="8"/>
      <c r="L131" s="8"/>
      <c r="M131" s="8"/>
      <c r="N131" s="8"/>
      <c r="O131" s="1"/>
      <c r="W131" s="1"/>
      <c r="Z131" s="1"/>
      <c r="AL131" s="1"/>
      <c r="AM131" s="1"/>
      <c r="AN131" s="1"/>
    </row>
    <row r="132" spans="1:40" s="9" customFormat="1" x14ac:dyDescent="0.2">
      <c r="A132" s="1"/>
      <c r="B132" s="2"/>
      <c r="C132" s="3"/>
      <c r="D132" s="4"/>
      <c r="E132" s="2"/>
      <c r="F132" s="5"/>
      <c r="G132" s="6"/>
      <c r="K132" s="8"/>
      <c r="L132" s="8"/>
      <c r="M132" s="8"/>
      <c r="N132" s="8"/>
      <c r="O132" s="1"/>
      <c r="W132" s="1"/>
      <c r="Z132" s="1"/>
      <c r="AL132" s="1"/>
      <c r="AM132" s="1"/>
      <c r="AN132" s="1"/>
    </row>
    <row r="133" spans="1:40" s="9" customFormat="1" x14ac:dyDescent="0.2">
      <c r="A133" s="1"/>
      <c r="B133" s="2"/>
      <c r="C133" s="3"/>
      <c r="D133" s="4"/>
      <c r="E133" s="2"/>
      <c r="F133" s="5"/>
      <c r="G133" s="6"/>
      <c r="K133" s="8"/>
      <c r="L133" s="8"/>
      <c r="M133" s="8"/>
      <c r="N133" s="8"/>
      <c r="O133" s="1"/>
      <c r="W133" s="1"/>
      <c r="Z133" s="1"/>
      <c r="AL133" s="1"/>
      <c r="AM133" s="1"/>
      <c r="AN133" s="1"/>
    </row>
    <row r="134" spans="1:40" s="9" customFormat="1" x14ac:dyDescent="0.2">
      <c r="A134" s="1"/>
      <c r="B134" s="2"/>
      <c r="C134" s="3"/>
      <c r="D134" s="4"/>
      <c r="E134" s="2"/>
      <c r="F134" s="5"/>
      <c r="G134" s="6"/>
      <c r="K134" s="8"/>
      <c r="L134" s="8"/>
      <c r="M134" s="8"/>
      <c r="N134" s="8"/>
      <c r="O134" s="1"/>
      <c r="W134" s="1"/>
      <c r="Z134" s="1"/>
      <c r="AL134" s="1"/>
      <c r="AM134" s="1"/>
      <c r="AN134" s="1"/>
    </row>
    <row r="135" spans="1:40" s="9" customFormat="1" x14ac:dyDescent="0.2">
      <c r="A135" s="1"/>
      <c r="B135" s="2"/>
      <c r="C135" s="3"/>
      <c r="D135" s="4"/>
      <c r="E135" s="2"/>
      <c r="F135" s="5"/>
      <c r="G135" s="6"/>
      <c r="K135" s="8"/>
      <c r="L135" s="8"/>
      <c r="M135" s="8"/>
      <c r="N135" s="8"/>
      <c r="O135" s="1"/>
      <c r="W135" s="1"/>
      <c r="Z135" s="1"/>
      <c r="AL135" s="1"/>
      <c r="AM135" s="1"/>
      <c r="AN135" s="1"/>
    </row>
    <row r="136" spans="1:40" s="9" customFormat="1" x14ac:dyDescent="0.2">
      <c r="A136" s="1"/>
      <c r="B136" s="2"/>
      <c r="C136" s="3"/>
      <c r="D136" s="4"/>
      <c r="E136" s="2"/>
      <c r="F136" s="5"/>
      <c r="G136" s="6"/>
      <c r="K136" s="8"/>
      <c r="L136" s="8"/>
      <c r="M136" s="8"/>
      <c r="N136" s="8"/>
      <c r="O136" s="1"/>
      <c r="W136" s="1"/>
      <c r="Z136" s="1"/>
      <c r="AL136" s="1"/>
      <c r="AM136" s="1"/>
      <c r="AN136" s="1"/>
    </row>
    <row r="137" spans="1:40" s="9" customFormat="1" x14ac:dyDescent="0.2">
      <c r="A137" s="1"/>
      <c r="B137" s="2"/>
      <c r="C137" s="3"/>
      <c r="D137" s="4"/>
      <c r="E137" s="2"/>
      <c r="F137" s="5"/>
      <c r="G137" s="6"/>
      <c r="K137" s="8"/>
      <c r="L137" s="8"/>
      <c r="M137" s="8"/>
      <c r="N137" s="8"/>
      <c r="O137" s="1"/>
      <c r="W137" s="1"/>
      <c r="Z137" s="1"/>
      <c r="AL137" s="1"/>
      <c r="AM137" s="1"/>
      <c r="AN137" s="1"/>
    </row>
    <row r="138" spans="1:40" s="9" customFormat="1" x14ac:dyDescent="0.2">
      <c r="A138" s="1"/>
      <c r="B138" s="2"/>
      <c r="C138" s="3"/>
      <c r="D138" s="4"/>
      <c r="E138" s="2"/>
      <c r="F138" s="5"/>
      <c r="G138" s="6"/>
      <c r="K138" s="8"/>
      <c r="L138" s="8"/>
      <c r="M138" s="8"/>
      <c r="N138" s="8"/>
      <c r="O138" s="1"/>
      <c r="W138" s="1"/>
      <c r="Z138" s="1"/>
      <c r="AL138" s="1"/>
      <c r="AM138" s="1"/>
      <c r="AN138" s="1"/>
    </row>
    <row r="139" spans="1:40" s="9" customFormat="1" x14ac:dyDescent="0.2">
      <c r="A139" s="1"/>
      <c r="B139" s="2"/>
      <c r="C139" s="3"/>
      <c r="D139" s="4"/>
      <c r="E139" s="2"/>
      <c r="F139" s="5"/>
      <c r="G139" s="6"/>
      <c r="K139" s="8"/>
      <c r="L139" s="8"/>
      <c r="M139" s="8"/>
      <c r="N139" s="8"/>
      <c r="O139" s="1"/>
      <c r="W139" s="1"/>
      <c r="Z139" s="1"/>
      <c r="AL139" s="1"/>
      <c r="AM139" s="1"/>
      <c r="AN139" s="1"/>
    </row>
    <row r="140" spans="1:40" s="9" customFormat="1" x14ac:dyDescent="0.2">
      <c r="A140" s="1"/>
      <c r="B140" s="2"/>
      <c r="C140" s="3"/>
      <c r="D140" s="4"/>
      <c r="E140" s="2"/>
      <c r="F140" s="5"/>
      <c r="G140" s="6"/>
      <c r="K140" s="8"/>
      <c r="L140" s="8"/>
      <c r="M140" s="8"/>
      <c r="N140" s="8"/>
      <c r="O140" s="1"/>
      <c r="W140" s="1"/>
      <c r="Z140" s="1"/>
      <c r="AL140" s="1"/>
      <c r="AM140" s="1"/>
      <c r="AN140" s="1"/>
    </row>
    <row r="141" spans="1:40" s="9" customFormat="1" x14ac:dyDescent="0.2">
      <c r="A141" s="1"/>
      <c r="B141" s="2"/>
      <c r="C141" s="3"/>
      <c r="D141" s="4"/>
      <c r="E141" s="2"/>
      <c r="F141" s="5"/>
      <c r="G141" s="6"/>
      <c r="K141" s="8"/>
      <c r="L141" s="8"/>
      <c r="M141" s="8"/>
      <c r="N141" s="8"/>
      <c r="O141" s="1"/>
      <c r="W141" s="1"/>
      <c r="Z141" s="1"/>
      <c r="AL141" s="1"/>
      <c r="AM141" s="1"/>
      <c r="AN141" s="1"/>
    </row>
    <row r="142" spans="1:40" s="9" customFormat="1" x14ac:dyDescent="0.2">
      <c r="A142" s="1"/>
      <c r="B142" s="2"/>
      <c r="C142" s="3"/>
      <c r="D142" s="4"/>
      <c r="E142" s="2"/>
      <c r="F142" s="5"/>
      <c r="G142" s="6"/>
      <c r="K142" s="8"/>
      <c r="L142" s="8"/>
      <c r="M142" s="8"/>
      <c r="N142" s="8"/>
      <c r="O142" s="1"/>
      <c r="W142" s="1"/>
      <c r="Z142" s="1"/>
      <c r="AL142" s="1"/>
      <c r="AM142" s="1"/>
      <c r="AN142" s="1"/>
    </row>
    <row r="143" spans="1:40" s="9" customFormat="1" x14ac:dyDescent="0.2">
      <c r="A143" s="1"/>
      <c r="B143" s="2"/>
      <c r="C143" s="3"/>
      <c r="D143" s="4"/>
      <c r="E143" s="2"/>
      <c r="F143" s="5"/>
      <c r="G143" s="6"/>
      <c r="K143" s="8"/>
      <c r="L143" s="8"/>
      <c r="M143" s="8"/>
      <c r="N143" s="8"/>
      <c r="O143" s="1"/>
      <c r="W143" s="1"/>
      <c r="Z143" s="1"/>
      <c r="AL143" s="1"/>
      <c r="AM143" s="1"/>
      <c r="AN143" s="1"/>
    </row>
    <row r="144" spans="1:40" s="9" customFormat="1" x14ac:dyDescent="0.2">
      <c r="A144" s="1"/>
      <c r="B144" s="2"/>
      <c r="C144" s="3"/>
      <c r="D144" s="4"/>
      <c r="E144" s="2"/>
      <c r="F144" s="5"/>
      <c r="G144" s="6"/>
      <c r="K144" s="8"/>
      <c r="L144" s="8"/>
      <c r="M144" s="8"/>
      <c r="N144" s="8"/>
      <c r="O144" s="1"/>
      <c r="W144" s="1"/>
      <c r="Z144" s="1"/>
      <c r="AL144" s="1"/>
      <c r="AM144" s="1"/>
      <c r="AN144" s="1"/>
    </row>
    <row r="145" spans="1:40" s="9" customFormat="1" x14ac:dyDescent="0.2">
      <c r="A145" s="1"/>
      <c r="B145" s="2"/>
      <c r="C145" s="3"/>
      <c r="D145" s="4"/>
      <c r="E145" s="2"/>
      <c r="F145" s="5"/>
      <c r="G145" s="6"/>
      <c r="K145" s="8"/>
      <c r="L145" s="8"/>
      <c r="M145" s="8"/>
      <c r="N145" s="8"/>
      <c r="O145" s="1"/>
      <c r="W145" s="1"/>
      <c r="Z145" s="1"/>
      <c r="AL145" s="1"/>
      <c r="AM145" s="1"/>
      <c r="AN145" s="1"/>
    </row>
    <row r="146" spans="1:40" s="9" customFormat="1" x14ac:dyDescent="0.2">
      <c r="A146" s="1"/>
      <c r="B146" s="2"/>
      <c r="C146" s="3"/>
      <c r="D146" s="4"/>
      <c r="E146" s="2"/>
      <c r="F146" s="5"/>
      <c r="G146" s="6"/>
      <c r="K146" s="8"/>
      <c r="L146" s="8"/>
      <c r="M146" s="8"/>
      <c r="N146" s="8"/>
      <c r="O146" s="1"/>
      <c r="W146" s="1"/>
      <c r="Z146" s="1"/>
      <c r="AL146" s="1"/>
      <c r="AM146" s="1"/>
      <c r="AN146" s="1"/>
    </row>
    <row r="147" spans="1:40" s="9" customFormat="1" x14ac:dyDescent="0.2">
      <c r="A147" s="1"/>
      <c r="B147" s="2"/>
      <c r="C147" s="3"/>
      <c r="D147" s="4"/>
      <c r="E147" s="2"/>
      <c r="F147" s="5"/>
      <c r="G147" s="6"/>
      <c r="K147" s="8"/>
      <c r="L147" s="8"/>
      <c r="M147" s="8"/>
      <c r="N147" s="8"/>
      <c r="O147" s="1"/>
      <c r="W147" s="1"/>
      <c r="Z147" s="1"/>
      <c r="AL147" s="1"/>
      <c r="AM147" s="1"/>
      <c r="AN147" s="1"/>
    </row>
    <row r="148" spans="1:40" s="9" customFormat="1" x14ac:dyDescent="0.2">
      <c r="A148" s="1"/>
      <c r="B148" s="2"/>
      <c r="C148" s="3"/>
      <c r="D148" s="4"/>
      <c r="E148" s="2"/>
      <c r="F148" s="5"/>
      <c r="G148" s="6"/>
      <c r="K148" s="8"/>
      <c r="L148" s="8"/>
      <c r="M148" s="8"/>
      <c r="N148" s="8"/>
      <c r="O148" s="1"/>
      <c r="W148" s="1"/>
      <c r="Z148" s="1"/>
      <c r="AL148" s="1"/>
      <c r="AM148" s="1"/>
      <c r="AN148" s="1"/>
    </row>
    <row r="149" spans="1:40" s="9" customFormat="1" x14ac:dyDescent="0.2">
      <c r="A149" s="1"/>
      <c r="B149" s="2"/>
      <c r="C149" s="3"/>
      <c r="D149" s="4"/>
      <c r="E149" s="2"/>
      <c r="F149" s="5"/>
      <c r="G149" s="6"/>
      <c r="K149" s="8"/>
      <c r="L149" s="8"/>
      <c r="M149" s="8"/>
      <c r="N149" s="8"/>
      <c r="O149" s="1"/>
      <c r="W149" s="1"/>
      <c r="Z149" s="1"/>
      <c r="AL149" s="1"/>
      <c r="AM149" s="1"/>
      <c r="AN149" s="1"/>
    </row>
    <row r="150" spans="1:40" s="9" customFormat="1" x14ac:dyDescent="0.2">
      <c r="A150" s="1"/>
      <c r="B150" s="2"/>
      <c r="C150" s="3"/>
      <c r="D150" s="4"/>
      <c r="E150" s="2"/>
      <c r="F150" s="5"/>
      <c r="G150" s="6"/>
      <c r="K150" s="8"/>
      <c r="L150" s="8"/>
      <c r="M150" s="8"/>
      <c r="N150" s="8"/>
      <c r="O150" s="1"/>
      <c r="W150" s="1"/>
      <c r="Z150" s="1"/>
      <c r="AL150" s="1"/>
      <c r="AM150" s="1"/>
      <c r="AN150" s="1"/>
    </row>
    <row r="151" spans="1:40" s="9" customFormat="1" x14ac:dyDescent="0.2">
      <c r="A151" s="1"/>
      <c r="B151" s="2"/>
      <c r="C151" s="3"/>
      <c r="D151" s="4"/>
      <c r="E151" s="2"/>
      <c r="F151" s="5"/>
      <c r="G151" s="6"/>
      <c r="K151" s="8"/>
      <c r="L151" s="8"/>
      <c r="M151" s="8"/>
      <c r="N151" s="8"/>
      <c r="O151" s="1"/>
      <c r="W151" s="1"/>
      <c r="Z151" s="1"/>
      <c r="AL151" s="1"/>
      <c r="AM151" s="1"/>
      <c r="AN151" s="1"/>
    </row>
    <row r="152" spans="1:40" s="9" customFormat="1" x14ac:dyDescent="0.2">
      <c r="A152" s="1"/>
      <c r="B152" s="2"/>
      <c r="C152" s="3"/>
      <c r="D152" s="4"/>
      <c r="E152" s="2"/>
      <c r="F152" s="5"/>
      <c r="G152" s="6"/>
      <c r="K152" s="8"/>
      <c r="L152" s="8"/>
      <c r="M152" s="8"/>
      <c r="N152" s="8"/>
      <c r="O152" s="1"/>
      <c r="W152" s="1"/>
      <c r="Z152" s="1"/>
      <c r="AL152" s="1"/>
      <c r="AM152" s="1"/>
      <c r="AN152" s="1"/>
    </row>
    <row r="153" spans="1:40" s="9" customFormat="1" x14ac:dyDescent="0.2">
      <c r="A153" s="1"/>
      <c r="B153" s="2"/>
      <c r="C153" s="3"/>
      <c r="D153" s="4"/>
      <c r="E153" s="2"/>
      <c r="F153" s="5"/>
      <c r="G153" s="6"/>
      <c r="K153" s="8"/>
      <c r="L153" s="8"/>
      <c r="M153" s="8"/>
      <c r="N153" s="8"/>
      <c r="O153" s="1"/>
      <c r="W153" s="1"/>
      <c r="Z153" s="1"/>
      <c r="AL153" s="1"/>
      <c r="AM153" s="1"/>
      <c r="AN153" s="1"/>
    </row>
    <row r="154" spans="1:40" s="9" customFormat="1" x14ac:dyDescent="0.2">
      <c r="A154" s="1"/>
      <c r="B154" s="2"/>
      <c r="C154" s="3"/>
      <c r="D154" s="4"/>
      <c r="E154" s="2"/>
      <c r="F154" s="5"/>
      <c r="G154" s="6"/>
      <c r="K154" s="8"/>
      <c r="L154" s="8"/>
      <c r="M154" s="8"/>
      <c r="N154" s="8"/>
      <c r="O154" s="1"/>
      <c r="W154" s="1"/>
      <c r="Z154" s="1"/>
      <c r="AL154" s="1"/>
      <c r="AM154" s="1"/>
      <c r="AN154" s="1"/>
    </row>
    <row r="155" spans="1:40" s="9" customFormat="1" x14ac:dyDescent="0.2">
      <c r="A155" s="1"/>
      <c r="B155" s="2"/>
      <c r="C155" s="3"/>
      <c r="D155" s="4"/>
      <c r="E155" s="2"/>
      <c r="F155" s="5"/>
      <c r="G155" s="6"/>
      <c r="K155" s="8"/>
      <c r="L155" s="8"/>
      <c r="M155" s="8"/>
      <c r="N155" s="8"/>
      <c r="O155" s="1"/>
      <c r="W155" s="1"/>
      <c r="Z155" s="1"/>
      <c r="AL155" s="1"/>
      <c r="AM155" s="1"/>
      <c r="AN155" s="1"/>
    </row>
    <row r="156" spans="1:40" s="9" customFormat="1" x14ac:dyDescent="0.2">
      <c r="A156" s="1"/>
      <c r="B156" s="2"/>
      <c r="C156" s="3"/>
      <c r="D156" s="4"/>
      <c r="E156" s="2"/>
      <c r="F156" s="5"/>
      <c r="G156" s="6"/>
      <c r="K156" s="8"/>
      <c r="L156" s="8"/>
      <c r="M156" s="8"/>
      <c r="N156" s="8"/>
      <c r="O156" s="1"/>
      <c r="W156" s="1"/>
      <c r="Z156" s="1"/>
      <c r="AL156" s="1"/>
      <c r="AM156" s="1"/>
      <c r="AN156" s="1"/>
    </row>
    <row r="157" spans="1:40" s="9" customFormat="1" x14ac:dyDescent="0.2">
      <c r="A157" s="1"/>
      <c r="B157" s="2"/>
      <c r="C157" s="3"/>
      <c r="D157" s="4"/>
      <c r="E157" s="2"/>
      <c r="F157" s="5"/>
      <c r="G157" s="6"/>
      <c r="K157" s="8"/>
      <c r="L157" s="8"/>
      <c r="M157" s="8"/>
      <c r="N157" s="8"/>
      <c r="O157" s="1"/>
      <c r="W157" s="1"/>
      <c r="Z157" s="1"/>
      <c r="AL157" s="1"/>
      <c r="AM157" s="1"/>
      <c r="AN157" s="1"/>
    </row>
    <row r="158" spans="1:40" s="9" customFormat="1" x14ac:dyDescent="0.2">
      <c r="A158" s="1"/>
      <c r="B158" s="2"/>
      <c r="C158" s="3"/>
      <c r="D158" s="4"/>
      <c r="E158" s="2"/>
      <c r="F158" s="5"/>
      <c r="G158" s="6"/>
      <c r="K158" s="8"/>
      <c r="L158" s="8"/>
      <c r="M158" s="8"/>
      <c r="N158" s="8"/>
      <c r="O158" s="1"/>
      <c r="W158" s="1"/>
      <c r="Z158" s="1"/>
      <c r="AL158" s="1"/>
      <c r="AM158" s="1"/>
      <c r="AN158" s="1"/>
    </row>
    <row r="159" spans="1:40" s="9" customFormat="1" x14ac:dyDescent="0.2">
      <c r="A159" s="1"/>
      <c r="B159" s="2"/>
      <c r="C159" s="3"/>
      <c r="D159" s="4"/>
      <c r="E159" s="2"/>
      <c r="F159" s="5"/>
      <c r="G159" s="6"/>
      <c r="K159" s="8"/>
      <c r="L159" s="8"/>
      <c r="M159" s="8"/>
      <c r="N159" s="8"/>
      <c r="O159" s="1"/>
      <c r="W159" s="1"/>
      <c r="Z159" s="1"/>
      <c r="AL159" s="1"/>
      <c r="AM159" s="1"/>
      <c r="AN159" s="1"/>
    </row>
    <row r="160" spans="1:40" s="9" customFormat="1" x14ac:dyDescent="0.2">
      <c r="A160" s="1"/>
      <c r="B160" s="2"/>
      <c r="C160" s="3"/>
      <c r="D160" s="4"/>
      <c r="E160" s="2"/>
      <c r="F160" s="5"/>
      <c r="G160" s="6"/>
      <c r="K160" s="8"/>
      <c r="L160" s="8"/>
      <c r="M160" s="8"/>
      <c r="N160" s="8"/>
      <c r="O160" s="1"/>
      <c r="W160" s="1"/>
      <c r="Z160" s="1"/>
      <c r="AL160" s="1"/>
      <c r="AM160" s="1"/>
      <c r="AN160" s="1"/>
    </row>
    <row r="161" spans="1:40" s="9" customFormat="1" x14ac:dyDescent="0.2">
      <c r="A161" s="1"/>
      <c r="B161" s="2"/>
      <c r="C161" s="3"/>
      <c r="D161" s="4"/>
      <c r="E161" s="2"/>
      <c r="F161" s="5"/>
      <c r="G161" s="6"/>
      <c r="K161" s="8"/>
      <c r="L161" s="8"/>
      <c r="M161" s="8"/>
      <c r="N161" s="8"/>
      <c r="O161" s="1"/>
      <c r="W161" s="1"/>
      <c r="Z161" s="1"/>
      <c r="AL161" s="1"/>
      <c r="AM161" s="1"/>
      <c r="AN161" s="1"/>
    </row>
    <row r="162" spans="1:40" s="9" customFormat="1" x14ac:dyDescent="0.2">
      <c r="A162" s="1"/>
      <c r="B162" s="2"/>
      <c r="C162" s="3"/>
      <c r="D162" s="4"/>
      <c r="E162" s="2"/>
      <c r="F162" s="5"/>
      <c r="G162" s="6"/>
      <c r="K162" s="8"/>
      <c r="L162" s="8"/>
      <c r="M162" s="8"/>
      <c r="N162" s="8"/>
      <c r="O162" s="1"/>
      <c r="W162" s="1"/>
      <c r="Z162" s="1"/>
      <c r="AL162" s="1"/>
      <c r="AM162" s="1"/>
      <c r="AN162" s="1"/>
    </row>
    <row r="163" spans="1:40" s="9" customFormat="1" x14ac:dyDescent="0.2">
      <c r="A163" s="1"/>
      <c r="B163" s="2"/>
      <c r="C163" s="3"/>
      <c r="D163" s="4"/>
      <c r="E163" s="2"/>
      <c r="F163" s="5"/>
      <c r="G163" s="6"/>
      <c r="K163" s="8"/>
      <c r="L163" s="8"/>
      <c r="M163" s="8"/>
      <c r="N163" s="8"/>
      <c r="O163" s="1"/>
      <c r="W163" s="1"/>
      <c r="Z163" s="1"/>
      <c r="AL163" s="1"/>
      <c r="AM163" s="1"/>
      <c r="AN163" s="1"/>
    </row>
    <row r="164" spans="1:40" s="9" customFormat="1" x14ac:dyDescent="0.2">
      <c r="A164" s="1"/>
      <c r="B164" s="2"/>
      <c r="C164" s="3"/>
      <c r="D164" s="4"/>
      <c r="E164" s="2"/>
      <c r="F164" s="5"/>
      <c r="G164" s="6"/>
      <c r="K164" s="8"/>
      <c r="L164" s="8"/>
      <c r="M164" s="8"/>
      <c r="N164" s="8"/>
      <c r="O164" s="1"/>
      <c r="W164" s="1"/>
      <c r="Z164" s="1"/>
      <c r="AL164" s="1"/>
      <c r="AM164" s="1"/>
      <c r="AN164" s="1"/>
    </row>
    <row r="165" spans="1:40" s="9" customFormat="1" x14ac:dyDescent="0.2">
      <c r="A165" s="1"/>
      <c r="B165" s="2"/>
      <c r="C165" s="3"/>
      <c r="D165" s="4"/>
      <c r="E165" s="2"/>
      <c r="F165" s="5"/>
      <c r="G165" s="6"/>
      <c r="K165" s="8"/>
      <c r="L165" s="8"/>
      <c r="M165" s="8"/>
      <c r="N165" s="8"/>
      <c r="O165" s="1"/>
      <c r="W165" s="1"/>
      <c r="Z165" s="1"/>
      <c r="AL165" s="1"/>
      <c r="AM165" s="1"/>
      <c r="AN165" s="1"/>
    </row>
    <row r="166" spans="1:40" s="9" customFormat="1" x14ac:dyDescent="0.2">
      <c r="A166" s="1"/>
      <c r="B166" s="2"/>
      <c r="C166" s="3"/>
      <c r="D166" s="4"/>
      <c r="E166" s="2"/>
      <c r="F166" s="5"/>
      <c r="G166" s="6"/>
      <c r="K166" s="8"/>
      <c r="L166" s="8"/>
      <c r="M166" s="8"/>
      <c r="N166" s="8"/>
      <c r="O166" s="1"/>
      <c r="W166" s="1"/>
      <c r="Z166" s="1"/>
      <c r="AL166" s="1"/>
      <c r="AM166" s="1"/>
      <c r="AN166" s="1"/>
    </row>
    <row r="167" spans="1:40" s="9" customFormat="1" x14ac:dyDescent="0.2">
      <c r="A167" s="1"/>
      <c r="B167" s="2"/>
      <c r="C167" s="3"/>
      <c r="D167" s="4"/>
      <c r="E167" s="2"/>
      <c r="F167" s="5"/>
      <c r="G167" s="6"/>
      <c r="K167" s="8"/>
      <c r="L167" s="8"/>
      <c r="M167" s="8"/>
      <c r="N167" s="8"/>
      <c r="O167" s="1"/>
      <c r="W167" s="1"/>
      <c r="Z167" s="1"/>
      <c r="AL167" s="1"/>
      <c r="AM167" s="1"/>
      <c r="AN167" s="1"/>
    </row>
    <row r="168" spans="1:40" s="9" customFormat="1" x14ac:dyDescent="0.2">
      <c r="A168" s="1"/>
      <c r="B168" s="2"/>
      <c r="C168" s="3"/>
      <c r="D168" s="4"/>
      <c r="E168" s="2"/>
      <c r="F168" s="5"/>
      <c r="G168" s="6"/>
      <c r="K168" s="8"/>
      <c r="L168" s="8"/>
      <c r="M168" s="8"/>
      <c r="N168" s="8"/>
      <c r="O168" s="1"/>
      <c r="W168" s="1"/>
      <c r="Z168" s="1"/>
      <c r="AL168" s="1"/>
      <c r="AM168" s="1"/>
      <c r="AN168" s="1"/>
    </row>
    <row r="169" spans="1:40" s="9" customFormat="1" x14ac:dyDescent="0.2">
      <c r="A169" s="1"/>
      <c r="B169" s="2"/>
      <c r="C169" s="3"/>
      <c r="D169" s="4"/>
      <c r="E169" s="2"/>
      <c r="F169" s="5"/>
      <c r="G169" s="6"/>
      <c r="K169" s="8"/>
      <c r="L169" s="8"/>
      <c r="M169" s="8"/>
      <c r="N169" s="8"/>
      <c r="O169" s="1"/>
      <c r="W169" s="1"/>
      <c r="Z169" s="1"/>
      <c r="AL169" s="1"/>
      <c r="AM169" s="1"/>
      <c r="AN169" s="1"/>
    </row>
    <row r="170" spans="1:40" s="9" customFormat="1" x14ac:dyDescent="0.2">
      <c r="A170" s="1"/>
      <c r="B170" s="2"/>
      <c r="C170" s="3"/>
      <c r="D170" s="4"/>
      <c r="E170" s="2"/>
      <c r="F170" s="5"/>
      <c r="G170" s="6"/>
      <c r="K170" s="8"/>
      <c r="L170" s="8"/>
      <c r="M170" s="8"/>
      <c r="N170" s="8"/>
      <c r="O170" s="1"/>
      <c r="W170" s="1"/>
      <c r="Z170" s="1"/>
      <c r="AL170" s="1"/>
      <c r="AM170" s="1"/>
      <c r="AN170" s="1"/>
    </row>
    <row r="171" spans="1:40" s="9" customFormat="1" x14ac:dyDescent="0.2">
      <c r="A171" s="1"/>
      <c r="B171" s="2"/>
      <c r="C171" s="3"/>
      <c r="D171" s="4"/>
      <c r="E171" s="2"/>
      <c r="F171" s="5"/>
      <c r="G171" s="6"/>
      <c r="K171" s="8"/>
      <c r="L171" s="8"/>
      <c r="M171" s="8"/>
      <c r="N171" s="8"/>
      <c r="O171" s="1"/>
      <c r="W171" s="1"/>
      <c r="Z171" s="1"/>
      <c r="AL171" s="1"/>
      <c r="AM171" s="1"/>
      <c r="AN171" s="1"/>
    </row>
    <row r="172" spans="1:40" s="9" customFormat="1" x14ac:dyDescent="0.2">
      <c r="A172" s="1"/>
      <c r="B172" s="2"/>
      <c r="C172" s="3"/>
      <c r="D172" s="4"/>
      <c r="E172" s="2"/>
      <c r="F172" s="5"/>
      <c r="G172" s="6"/>
      <c r="K172" s="8"/>
      <c r="L172" s="8"/>
      <c r="M172" s="8"/>
      <c r="N172" s="8"/>
      <c r="O172" s="1"/>
      <c r="W172" s="1"/>
      <c r="Z172" s="1"/>
      <c r="AL172" s="1"/>
      <c r="AM172" s="1"/>
      <c r="AN172" s="1"/>
    </row>
    <row r="173" spans="1:40" s="9" customFormat="1" x14ac:dyDescent="0.2">
      <c r="A173" s="1"/>
      <c r="B173" s="2"/>
      <c r="C173" s="3"/>
      <c r="D173" s="4"/>
      <c r="E173" s="2"/>
      <c r="F173" s="5"/>
      <c r="G173" s="6"/>
      <c r="K173" s="8"/>
      <c r="L173" s="8"/>
      <c r="M173" s="8"/>
      <c r="N173" s="8"/>
      <c r="O173" s="1"/>
      <c r="W173" s="1"/>
      <c r="Z173" s="1"/>
      <c r="AL173" s="1"/>
      <c r="AM173" s="1"/>
      <c r="AN173" s="1"/>
    </row>
    <row r="174" spans="1:40" s="9" customFormat="1" x14ac:dyDescent="0.2">
      <c r="A174" s="1"/>
      <c r="B174" s="2"/>
      <c r="C174" s="3"/>
      <c r="D174" s="4"/>
      <c r="E174" s="2"/>
      <c r="F174" s="5"/>
      <c r="G174" s="6"/>
      <c r="K174" s="8"/>
      <c r="L174" s="8"/>
      <c r="M174" s="8"/>
      <c r="N174" s="8"/>
      <c r="O174" s="1"/>
      <c r="W174" s="1"/>
      <c r="Z174" s="1"/>
      <c r="AL174" s="1"/>
      <c r="AM174" s="1"/>
      <c r="AN174" s="1"/>
    </row>
    <row r="175" spans="1:40" s="9" customFormat="1" x14ac:dyDescent="0.2">
      <c r="A175" s="1"/>
      <c r="B175" s="2"/>
      <c r="C175" s="3"/>
      <c r="D175" s="4"/>
      <c r="E175" s="2"/>
      <c r="F175" s="5"/>
      <c r="G175" s="6"/>
      <c r="K175" s="8"/>
      <c r="L175" s="8"/>
      <c r="M175" s="8"/>
      <c r="N175" s="8"/>
      <c r="O175" s="1"/>
      <c r="W175" s="1"/>
      <c r="Z175" s="1"/>
      <c r="AL175" s="1"/>
      <c r="AM175" s="1"/>
      <c r="AN175" s="1"/>
    </row>
    <row r="176" spans="1:40" s="9" customFormat="1" x14ac:dyDescent="0.2">
      <c r="A176" s="1"/>
      <c r="B176" s="2"/>
      <c r="C176" s="3"/>
      <c r="D176" s="4"/>
      <c r="E176" s="2"/>
      <c r="F176" s="5"/>
      <c r="G176" s="6"/>
      <c r="K176" s="8"/>
      <c r="L176" s="8"/>
      <c r="M176" s="8"/>
      <c r="N176" s="8"/>
      <c r="O176" s="1"/>
      <c r="W176" s="1"/>
      <c r="Z176" s="1"/>
      <c r="AL176" s="1"/>
      <c r="AM176" s="1"/>
      <c r="AN176" s="1"/>
    </row>
    <row r="177" spans="1:40" s="9" customFormat="1" x14ac:dyDescent="0.2">
      <c r="A177" s="1"/>
      <c r="B177" s="2"/>
      <c r="C177" s="3"/>
      <c r="D177" s="4"/>
      <c r="E177" s="2"/>
      <c r="F177" s="5"/>
      <c r="G177" s="6"/>
      <c r="K177" s="8"/>
      <c r="L177" s="8"/>
      <c r="M177" s="8"/>
      <c r="N177" s="8"/>
      <c r="O177" s="1"/>
      <c r="W177" s="1"/>
      <c r="Z177" s="1"/>
      <c r="AL177" s="1"/>
      <c r="AM177" s="1"/>
      <c r="AN177" s="1"/>
    </row>
    <row r="178" spans="1:40" s="9" customFormat="1" x14ac:dyDescent="0.2">
      <c r="A178" s="1"/>
      <c r="B178" s="2"/>
      <c r="C178" s="3"/>
      <c r="D178" s="4"/>
      <c r="E178" s="2"/>
      <c r="F178" s="5"/>
      <c r="G178" s="6"/>
      <c r="K178" s="8"/>
      <c r="L178" s="8"/>
      <c r="M178" s="8"/>
      <c r="N178" s="8"/>
      <c r="O178" s="1"/>
      <c r="W178" s="1"/>
      <c r="Z178" s="1"/>
      <c r="AL178" s="1"/>
      <c r="AM178" s="1"/>
      <c r="AN178" s="1"/>
    </row>
    <row r="179" spans="1:40" s="9" customFormat="1" x14ac:dyDescent="0.2">
      <c r="A179" s="1"/>
      <c r="B179" s="2"/>
      <c r="C179" s="3"/>
      <c r="D179" s="4"/>
      <c r="E179" s="2"/>
      <c r="F179" s="5"/>
      <c r="G179" s="6"/>
      <c r="K179" s="8"/>
      <c r="L179" s="8"/>
      <c r="M179" s="8"/>
      <c r="N179" s="8"/>
      <c r="O179" s="1"/>
      <c r="W179" s="1"/>
      <c r="Z179" s="1"/>
      <c r="AL179" s="1"/>
      <c r="AM179" s="1"/>
      <c r="AN179" s="1"/>
    </row>
    <row r="180" spans="1:40" s="9" customFormat="1" x14ac:dyDescent="0.2">
      <c r="A180" s="1"/>
      <c r="B180" s="2"/>
      <c r="C180" s="3"/>
      <c r="D180" s="4"/>
      <c r="E180" s="2"/>
      <c r="F180" s="5"/>
      <c r="G180" s="6"/>
      <c r="K180" s="8"/>
      <c r="L180" s="8"/>
      <c r="M180" s="8"/>
      <c r="N180" s="8"/>
      <c r="O180" s="1"/>
      <c r="W180" s="1"/>
      <c r="Z180" s="1"/>
      <c r="AL180" s="1"/>
      <c r="AM180" s="1"/>
      <c r="AN180" s="1"/>
    </row>
    <row r="181" spans="1:40" s="9" customFormat="1" x14ac:dyDescent="0.2">
      <c r="A181" s="1"/>
      <c r="B181" s="2"/>
      <c r="C181" s="3"/>
      <c r="D181" s="4"/>
      <c r="E181" s="2"/>
      <c r="F181" s="5"/>
      <c r="G181" s="6"/>
      <c r="K181" s="8"/>
      <c r="L181" s="8"/>
      <c r="M181" s="8"/>
      <c r="N181" s="8"/>
      <c r="O181" s="1"/>
      <c r="W181" s="1"/>
      <c r="Z181" s="1"/>
      <c r="AL181" s="1"/>
      <c r="AM181" s="1"/>
      <c r="AN181" s="1"/>
    </row>
    <row r="182" spans="1:40" s="9" customFormat="1" x14ac:dyDescent="0.2">
      <c r="A182" s="1"/>
      <c r="B182" s="2"/>
      <c r="C182" s="3"/>
      <c r="D182" s="4"/>
      <c r="E182" s="2"/>
      <c r="F182" s="5"/>
      <c r="G182" s="6"/>
      <c r="K182" s="8"/>
      <c r="L182" s="8"/>
      <c r="M182" s="8"/>
      <c r="N182" s="8"/>
      <c r="O182" s="1"/>
      <c r="W182" s="1"/>
      <c r="Z182" s="1"/>
      <c r="AL182" s="1"/>
      <c r="AM182" s="1"/>
      <c r="AN182" s="1"/>
    </row>
    <row r="183" spans="1:40" s="9" customFormat="1" x14ac:dyDescent="0.2">
      <c r="A183" s="1"/>
      <c r="B183" s="2"/>
      <c r="C183" s="3"/>
      <c r="D183" s="4"/>
      <c r="E183" s="2"/>
      <c r="F183" s="5"/>
      <c r="G183" s="6"/>
      <c r="K183" s="8"/>
      <c r="L183" s="8"/>
      <c r="M183" s="8"/>
      <c r="N183" s="8"/>
      <c r="O183" s="1"/>
      <c r="W183" s="1"/>
      <c r="Z183" s="1"/>
      <c r="AL183" s="1"/>
      <c r="AM183" s="1"/>
      <c r="AN183" s="1"/>
    </row>
    <row r="184" spans="1:40" s="9" customFormat="1" x14ac:dyDescent="0.2">
      <c r="A184" s="1"/>
      <c r="B184" s="2"/>
      <c r="C184" s="3"/>
      <c r="D184" s="4"/>
      <c r="E184" s="2"/>
      <c r="F184" s="5"/>
      <c r="G184" s="6"/>
      <c r="K184" s="8"/>
      <c r="L184" s="8"/>
      <c r="M184" s="8"/>
      <c r="N184" s="8"/>
      <c r="O184" s="1"/>
      <c r="W184" s="1"/>
      <c r="Z184" s="1"/>
      <c r="AL184" s="1"/>
      <c r="AM184" s="1"/>
      <c r="AN184" s="1"/>
    </row>
    <row r="185" spans="1:40" s="9" customFormat="1" x14ac:dyDescent="0.2">
      <c r="A185" s="1"/>
      <c r="B185" s="2"/>
      <c r="C185" s="3"/>
      <c r="D185" s="4"/>
      <c r="E185" s="2"/>
      <c r="F185" s="5"/>
      <c r="G185" s="6"/>
      <c r="K185" s="8"/>
      <c r="L185" s="8"/>
      <c r="M185" s="8"/>
      <c r="N185" s="8"/>
      <c r="O185" s="1"/>
      <c r="W185" s="1"/>
      <c r="Z185" s="1"/>
      <c r="AL185" s="1"/>
      <c r="AM185" s="1"/>
      <c r="AN185" s="1"/>
    </row>
    <row r="186" spans="1:40" s="9" customFormat="1" x14ac:dyDescent="0.2">
      <c r="A186" s="1"/>
      <c r="B186" s="2"/>
      <c r="C186" s="3"/>
      <c r="D186" s="4"/>
      <c r="E186" s="2"/>
      <c r="F186" s="5"/>
      <c r="G186" s="6"/>
      <c r="K186" s="8"/>
      <c r="L186" s="8"/>
      <c r="M186" s="8"/>
      <c r="N186" s="8"/>
      <c r="O186" s="1"/>
      <c r="W186" s="1"/>
      <c r="Z186" s="1"/>
      <c r="AL186" s="1"/>
      <c r="AM186" s="1"/>
      <c r="AN186" s="1"/>
    </row>
    <row r="187" spans="1:40" s="9" customFormat="1" x14ac:dyDescent="0.2">
      <c r="A187" s="1"/>
      <c r="B187" s="2"/>
      <c r="C187" s="3"/>
      <c r="D187" s="4"/>
      <c r="E187" s="2"/>
      <c r="F187" s="5"/>
      <c r="G187" s="6"/>
      <c r="K187" s="8"/>
      <c r="L187" s="8"/>
      <c r="M187" s="8"/>
      <c r="N187" s="8"/>
      <c r="O187" s="1"/>
      <c r="W187" s="1"/>
      <c r="Z187" s="1"/>
      <c r="AL187" s="1"/>
      <c r="AM187" s="1"/>
      <c r="AN187" s="1"/>
    </row>
    <row r="188" spans="1:40" s="9" customFormat="1" x14ac:dyDescent="0.2">
      <c r="A188" s="1"/>
      <c r="B188" s="2"/>
      <c r="C188" s="3"/>
      <c r="D188" s="4"/>
      <c r="E188" s="2"/>
      <c r="F188" s="5"/>
      <c r="G188" s="6"/>
      <c r="K188" s="8"/>
      <c r="L188" s="8"/>
      <c r="M188" s="8"/>
      <c r="N188" s="8"/>
      <c r="O188" s="1"/>
      <c r="W188" s="1"/>
      <c r="Z188" s="1"/>
      <c r="AL188" s="1"/>
      <c r="AM188" s="1"/>
      <c r="AN188" s="1"/>
    </row>
    <row r="189" spans="1:40" s="9" customFormat="1" x14ac:dyDescent="0.2">
      <c r="A189" s="1"/>
      <c r="B189" s="2"/>
      <c r="C189" s="3"/>
      <c r="D189" s="4"/>
      <c r="E189" s="2"/>
      <c r="F189" s="5"/>
      <c r="G189" s="6"/>
      <c r="K189" s="8"/>
      <c r="L189" s="8"/>
      <c r="M189" s="8"/>
      <c r="N189" s="8"/>
      <c r="O189" s="1"/>
      <c r="W189" s="1"/>
      <c r="Z189" s="1"/>
      <c r="AL189" s="1"/>
      <c r="AM189" s="1"/>
      <c r="AN189" s="1"/>
    </row>
    <row r="190" spans="1:40" s="9" customFormat="1" x14ac:dyDescent="0.2">
      <c r="A190" s="1"/>
      <c r="B190" s="2"/>
      <c r="C190" s="3"/>
      <c r="D190" s="4"/>
      <c r="E190" s="2"/>
      <c r="F190" s="5"/>
      <c r="G190" s="6"/>
      <c r="K190" s="8"/>
      <c r="L190" s="8"/>
      <c r="M190" s="8"/>
      <c r="N190" s="8"/>
      <c r="O190" s="1"/>
      <c r="W190" s="1"/>
      <c r="Z190" s="1"/>
      <c r="AL190" s="1"/>
      <c r="AM190" s="1"/>
      <c r="AN190" s="1"/>
    </row>
    <row r="191" spans="1:40" s="9" customFormat="1" x14ac:dyDescent="0.2">
      <c r="A191" s="1"/>
      <c r="B191" s="2"/>
      <c r="C191" s="3"/>
      <c r="D191" s="4"/>
      <c r="E191" s="2"/>
      <c r="F191" s="5"/>
      <c r="G191" s="6"/>
      <c r="K191" s="8"/>
      <c r="L191" s="8"/>
      <c r="M191" s="8"/>
      <c r="N191" s="8"/>
      <c r="O191" s="1"/>
      <c r="W191" s="1"/>
      <c r="Z191" s="1"/>
      <c r="AL191" s="1"/>
      <c r="AM191" s="1"/>
      <c r="AN191" s="1"/>
    </row>
    <row r="192" spans="1:40" s="9" customFormat="1" x14ac:dyDescent="0.2">
      <c r="A192" s="1"/>
      <c r="B192" s="2"/>
      <c r="C192" s="3"/>
      <c r="D192" s="4"/>
      <c r="E192" s="2"/>
      <c r="F192" s="5"/>
      <c r="G192" s="6"/>
      <c r="K192" s="8"/>
      <c r="L192" s="8"/>
      <c r="M192" s="8"/>
      <c r="N192" s="8"/>
      <c r="O192" s="1"/>
      <c r="W192" s="1"/>
      <c r="Z192" s="1"/>
      <c r="AL192" s="1"/>
      <c r="AM192" s="1"/>
      <c r="AN192" s="1"/>
    </row>
    <row r="193" spans="1:40" s="9" customFormat="1" x14ac:dyDescent="0.2">
      <c r="A193" s="1"/>
      <c r="B193" s="2"/>
      <c r="C193" s="3"/>
      <c r="D193" s="4"/>
      <c r="E193" s="2"/>
      <c r="F193" s="5"/>
      <c r="G193" s="6"/>
      <c r="K193" s="8"/>
      <c r="L193" s="8"/>
      <c r="M193" s="8"/>
      <c r="N193" s="8"/>
      <c r="O193" s="1"/>
      <c r="W193" s="1"/>
      <c r="Z193" s="1"/>
      <c r="AL193" s="1"/>
      <c r="AM193" s="1"/>
      <c r="AN193" s="1"/>
    </row>
    <row r="194" spans="1:40" s="9" customFormat="1" x14ac:dyDescent="0.2">
      <c r="A194" s="1"/>
      <c r="B194" s="2"/>
      <c r="C194" s="3"/>
      <c r="D194" s="4"/>
      <c r="E194" s="2"/>
      <c r="F194" s="5"/>
      <c r="G194" s="6"/>
      <c r="K194" s="8"/>
      <c r="L194" s="8"/>
      <c r="M194" s="8"/>
      <c r="N194" s="8"/>
      <c r="O194" s="1"/>
      <c r="W194" s="1"/>
      <c r="Z194" s="1"/>
      <c r="AL194" s="1"/>
      <c r="AM194" s="1"/>
      <c r="AN194" s="1"/>
    </row>
    <row r="195" spans="1:40" s="9" customFormat="1" x14ac:dyDescent="0.2">
      <c r="A195" s="1"/>
      <c r="B195" s="2"/>
      <c r="C195" s="3"/>
      <c r="D195" s="4"/>
      <c r="E195" s="2"/>
      <c r="F195" s="5"/>
      <c r="G195" s="6"/>
      <c r="K195" s="8"/>
      <c r="L195" s="8"/>
      <c r="M195" s="8"/>
      <c r="N195" s="8"/>
      <c r="O195" s="1"/>
      <c r="W195" s="1"/>
      <c r="Z195" s="1"/>
      <c r="AL195" s="1"/>
      <c r="AM195" s="1"/>
      <c r="AN195" s="1"/>
    </row>
    <row r="196" spans="1:40" s="9" customFormat="1" x14ac:dyDescent="0.2">
      <c r="A196" s="1"/>
      <c r="B196" s="2"/>
      <c r="C196" s="3"/>
      <c r="D196" s="4"/>
      <c r="E196" s="2"/>
      <c r="F196" s="5"/>
      <c r="G196" s="6"/>
      <c r="K196" s="8"/>
      <c r="L196" s="8"/>
      <c r="M196" s="8"/>
      <c r="N196" s="8"/>
      <c r="O196" s="1"/>
      <c r="W196" s="1"/>
      <c r="Z196" s="1"/>
      <c r="AL196" s="1"/>
      <c r="AM196" s="1"/>
      <c r="AN196" s="1"/>
    </row>
    <row r="197" spans="1:40" s="9" customFormat="1" x14ac:dyDescent="0.2">
      <c r="A197" s="1"/>
      <c r="B197" s="2"/>
      <c r="C197" s="3"/>
      <c r="D197" s="4"/>
      <c r="E197" s="2"/>
      <c r="F197" s="5"/>
      <c r="G197" s="6"/>
      <c r="K197" s="8"/>
      <c r="L197" s="8"/>
      <c r="M197" s="8"/>
      <c r="N197" s="8"/>
      <c r="O197" s="1"/>
      <c r="W197" s="1"/>
      <c r="Z197" s="1"/>
      <c r="AL197" s="1"/>
      <c r="AM197" s="1"/>
      <c r="AN197" s="1"/>
    </row>
    <row r="198" spans="1:40" s="9" customFormat="1" x14ac:dyDescent="0.2">
      <c r="A198" s="1"/>
      <c r="B198" s="2"/>
      <c r="C198" s="3"/>
      <c r="D198" s="4"/>
      <c r="E198" s="2"/>
      <c r="F198" s="5"/>
      <c r="G198" s="6"/>
      <c r="K198" s="8"/>
      <c r="L198" s="8"/>
      <c r="M198" s="8"/>
      <c r="N198" s="8"/>
      <c r="O198" s="1"/>
      <c r="W198" s="1"/>
      <c r="Z198" s="1"/>
      <c r="AL198" s="1"/>
      <c r="AM198" s="1"/>
      <c r="AN198" s="1"/>
    </row>
    <row r="199" spans="1:40" s="9" customFormat="1" x14ac:dyDescent="0.2">
      <c r="A199" s="1"/>
      <c r="B199" s="2"/>
      <c r="C199" s="3"/>
      <c r="D199" s="4"/>
      <c r="E199" s="2"/>
      <c r="F199" s="5"/>
      <c r="G199" s="6"/>
      <c r="K199" s="8"/>
      <c r="L199" s="8"/>
      <c r="M199" s="8"/>
      <c r="N199" s="8"/>
      <c r="O199" s="1"/>
      <c r="W199" s="1"/>
      <c r="Z199" s="1"/>
      <c r="AL199" s="1"/>
      <c r="AM199" s="1"/>
      <c r="AN199" s="1"/>
    </row>
    <row r="200" spans="1:40" s="9" customFormat="1" x14ac:dyDescent="0.2">
      <c r="A200" s="1"/>
      <c r="B200" s="2"/>
      <c r="C200" s="3"/>
      <c r="D200" s="4"/>
      <c r="E200" s="2"/>
      <c r="F200" s="5"/>
      <c r="G200" s="6"/>
      <c r="K200" s="8"/>
      <c r="L200" s="8"/>
      <c r="M200" s="8"/>
      <c r="N200" s="8"/>
      <c r="O200" s="1"/>
      <c r="W200" s="1"/>
      <c r="Z200" s="1"/>
      <c r="AL200" s="1"/>
      <c r="AM200" s="1"/>
      <c r="AN200" s="1"/>
    </row>
    <row r="201" spans="1:40" s="9" customFormat="1" x14ac:dyDescent="0.2">
      <c r="A201" s="1"/>
      <c r="B201" s="2"/>
      <c r="C201" s="3"/>
      <c r="D201" s="4"/>
      <c r="E201" s="2"/>
      <c r="F201" s="5"/>
      <c r="G201" s="6"/>
      <c r="K201" s="8"/>
      <c r="L201" s="8"/>
      <c r="M201" s="8"/>
      <c r="N201" s="8"/>
      <c r="O201" s="1"/>
      <c r="W201" s="1"/>
      <c r="Z201" s="1"/>
      <c r="AL201" s="1"/>
      <c r="AM201" s="1"/>
      <c r="AN201" s="1"/>
    </row>
    <row r="202" spans="1:40" s="9" customFormat="1" x14ac:dyDescent="0.2">
      <c r="A202" s="1"/>
      <c r="B202" s="2"/>
      <c r="C202" s="3"/>
      <c r="D202" s="4"/>
      <c r="E202" s="2"/>
      <c r="F202" s="5"/>
      <c r="G202" s="6"/>
      <c r="K202" s="8"/>
      <c r="L202" s="8"/>
      <c r="M202" s="8"/>
      <c r="N202" s="8"/>
      <c r="O202" s="1"/>
      <c r="W202" s="1"/>
      <c r="Z202" s="1"/>
      <c r="AL202" s="1"/>
      <c r="AM202" s="1"/>
      <c r="AN202" s="1"/>
    </row>
    <row r="203" spans="1:40" s="9" customFormat="1" x14ac:dyDescent="0.2">
      <c r="A203" s="1"/>
      <c r="B203" s="2"/>
      <c r="C203" s="3"/>
      <c r="D203" s="4"/>
      <c r="E203" s="2"/>
      <c r="F203" s="5"/>
      <c r="G203" s="6"/>
      <c r="K203" s="8"/>
      <c r="L203" s="8"/>
      <c r="M203" s="8"/>
      <c r="N203" s="8"/>
      <c r="O203" s="1"/>
      <c r="W203" s="1"/>
      <c r="Z203" s="1"/>
      <c r="AL203" s="1"/>
      <c r="AM203" s="1"/>
      <c r="AN203" s="1"/>
    </row>
    <row r="204" spans="1:40" s="9" customFormat="1" x14ac:dyDescent="0.2">
      <c r="A204" s="1"/>
      <c r="B204" s="2"/>
      <c r="C204" s="3"/>
      <c r="D204" s="4"/>
      <c r="E204" s="2"/>
      <c r="F204" s="5"/>
      <c r="G204" s="6"/>
      <c r="K204" s="8"/>
      <c r="L204" s="8"/>
      <c r="M204" s="8"/>
      <c r="N204" s="8"/>
      <c r="O204" s="1"/>
      <c r="W204" s="1"/>
      <c r="Z204" s="1"/>
      <c r="AL204" s="1"/>
      <c r="AM204" s="1"/>
      <c r="AN204" s="1"/>
    </row>
    <row r="205" spans="1:40" s="9" customFormat="1" x14ac:dyDescent="0.2">
      <c r="A205" s="1"/>
      <c r="B205" s="2"/>
      <c r="C205" s="3"/>
      <c r="D205" s="4"/>
      <c r="E205" s="2"/>
      <c r="F205" s="5"/>
      <c r="G205" s="6"/>
      <c r="K205" s="8"/>
      <c r="L205" s="8"/>
      <c r="M205" s="8"/>
      <c r="N205" s="8"/>
      <c r="O205" s="1"/>
      <c r="W205" s="1"/>
      <c r="Z205" s="1"/>
      <c r="AL205" s="1"/>
      <c r="AM205" s="1"/>
      <c r="AN205" s="1"/>
    </row>
    <row r="206" spans="1:40" s="9" customFormat="1" x14ac:dyDescent="0.2">
      <c r="A206" s="1"/>
      <c r="B206" s="2"/>
      <c r="C206" s="3"/>
      <c r="D206" s="4"/>
      <c r="E206" s="2"/>
      <c r="F206" s="5"/>
      <c r="G206" s="6"/>
      <c r="K206" s="8"/>
      <c r="L206" s="8"/>
      <c r="M206" s="8"/>
      <c r="N206" s="8"/>
      <c r="O206" s="1"/>
      <c r="W206" s="1"/>
      <c r="Z206" s="1"/>
      <c r="AL206" s="1"/>
      <c r="AM206" s="1"/>
      <c r="AN206" s="1"/>
    </row>
    <row r="207" spans="1:40" s="9" customFormat="1" x14ac:dyDescent="0.2">
      <c r="A207" s="1"/>
      <c r="B207" s="2"/>
      <c r="C207" s="3"/>
      <c r="D207" s="4"/>
      <c r="E207" s="2"/>
      <c r="F207" s="5"/>
      <c r="G207" s="6"/>
      <c r="K207" s="8"/>
      <c r="L207" s="8"/>
      <c r="M207" s="8"/>
      <c r="N207" s="8"/>
      <c r="O207" s="1"/>
      <c r="W207" s="1"/>
      <c r="Z207" s="1"/>
      <c r="AL207" s="1"/>
      <c r="AM207" s="1"/>
      <c r="AN207" s="1"/>
    </row>
    <row r="208" spans="1:40" s="9" customFormat="1" x14ac:dyDescent="0.2">
      <c r="A208" s="1"/>
      <c r="B208" s="2"/>
      <c r="C208" s="3"/>
      <c r="D208" s="4"/>
      <c r="E208" s="2"/>
      <c r="F208" s="5"/>
      <c r="G208" s="6"/>
      <c r="K208" s="8"/>
      <c r="L208" s="8"/>
      <c r="M208" s="8"/>
      <c r="N208" s="8"/>
      <c r="O208" s="1"/>
      <c r="W208" s="1"/>
      <c r="Z208" s="1"/>
      <c r="AL208" s="1"/>
      <c r="AM208" s="1"/>
      <c r="AN208" s="1"/>
    </row>
    <row r="209" spans="1:40" s="9" customFormat="1" x14ac:dyDescent="0.2">
      <c r="A209" s="1"/>
      <c r="B209" s="2"/>
      <c r="C209" s="3"/>
      <c r="D209" s="4"/>
      <c r="E209" s="2"/>
      <c r="F209" s="5"/>
      <c r="G209" s="6"/>
      <c r="K209" s="8"/>
      <c r="L209" s="8"/>
      <c r="M209" s="8"/>
      <c r="N209" s="8"/>
      <c r="O209" s="1"/>
      <c r="W209" s="1"/>
      <c r="Z209" s="1"/>
      <c r="AL209" s="1"/>
      <c r="AM209" s="1"/>
      <c r="AN209" s="1"/>
    </row>
    <row r="210" spans="1:40" s="9" customFormat="1" x14ac:dyDescent="0.2">
      <c r="A210" s="1"/>
      <c r="B210" s="2"/>
      <c r="C210" s="3"/>
      <c r="D210" s="4"/>
      <c r="E210" s="2"/>
      <c r="F210" s="5"/>
      <c r="G210" s="6"/>
      <c r="K210" s="8"/>
      <c r="L210" s="8"/>
      <c r="M210" s="8"/>
      <c r="N210" s="8"/>
      <c r="O210" s="1"/>
      <c r="W210" s="1"/>
      <c r="Z210" s="1"/>
      <c r="AL210" s="1"/>
      <c r="AM210" s="1"/>
      <c r="AN210" s="1"/>
    </row>
    <row r="211" spans="1:40" s="9" customFormat="1" x14ac:dyDescent="0.2">
      <c r="A211" s="1"/>
      <c r="B211" s="2"/>
      <c r="C211" s="3"/>
      <c r="D211" s="4"/>
      <c r="E211" s="2"/>
      <c r="F211" s="5"/>
      <c r="G211" s="6"/>
      <c r="K211" s="8"/>
      <c r="L211" s="8"/>
      <c r="M211" s="8"/>
      <c r="N211" s="8"/>
      <c r="O211" s="1"/>
      <c r="W211" s="1"/>
      <c r="Z211" s="1"/>
      <c r="AL211" s="1"/>
      <c r="AM211" s="1"/>
      <c r="AN211" s="1"/>
    </row>
    <row r="212" spans="1:40" s="9" customFormat="1" x14ac:dyDescent="0.2">
      <c r="A212" s="1"/>
      <c r="B212" s="2"/>
      <c r="C212" s="3"/>
      <c r="D212" s="4"/>
      <c r="E212" s="2"/>
      <c r="F212" s="5"/>
      <c r="G212" s="6"/>
      <c r="K212" s="8"/>
      <c r="L212" s="8"/>
      <c r="M212" s="8"/>
      <c r="N212" s="8"/>
      <c r="O212" s="1"/>
      <c r="W212" s="1"/>
      <c r="Z212" s="1"/>
      <c r="AL212" s="1"/>
      <c r="AM212" s="1"/>
      <c r="AN212" s="1"/>
    </row>
    <row r="213" spans="1:40" s="9" customFormat="1" x14ac:dyDescent="0.2">
      <c r="A213" s="1"/>
      <c r="B213" s="2"/>
      <c r="C213" s="3"/>
      <c r="D213" s="4"/>
      <c r="E213" s="2"/>
      <c r="F213" s="5"/>
      <c r="G213" s="6"/>
      <c r="K213" s="8"/>
      <c r="L213" s="8"/>
      <c r="M213" s="8"/>
      <c r="N213" s="8"/>
      <c r="O213" s="1"/>
      <c r="W213" s="1"/>
      <c r="Z213" s="1"/>
      <c r="AL213" s="1"/>
      <c r="AM213" s="1"/>
      <c r="AN213" s="1"/>
    </row>
    <row r="214" spans="1:40" s="9" customFormat="1" x14ac:dyDescent="0.2">
      <c r="A214" s="1"/>
      <c r="B214" s="2"/>
      <c r="C214" s="3"/>
      <c r="D214" s="4"/>
      <c r="E214" s="2"/>
      <c r="F214" s="5"/>
      <c r="G214" s="6"/>
      <c r="K214" s="8"/>
      <c r="L214" s="8"/>
      <c r="M214" s="8"/>
      <c r="N214" s="8"/>
      <c r="O214" s="1"/>
      <c r="W214" s="1"/>
      <c r="Z214" s="1"/>
      <c r="AL214" s="1"/>
      <c r="AM214" s="1"/>
      <c r="AN214" s="1"/>
    </row>
    <row r="215" spans="1:40" s="9" customFormat="1" x14ac:dyDescent="0.2">
      <c r="A215" s="1"/>
      <c r="B215" s="2"/>
      <c r="C215" s="3"/>
      <c r="D215" s="4"/>
      <c r="E215" s="2"/>
      <c r="F215" s="5"/>
      <c r="G215" s="6"/>
      <c r="K215" s="8"/>
      <c r="L215" s="8"/>
      <c r="M215" s="8"/>
      <c r="N215" s="8"/>
      <c r="O215" s="1"/>
      <c r="W215" s="1"/>
      <c r="Z215" s="1"/>
      <c r="AL215" s="1"/>
      <c r="AM215" s="1"/>
      <c r="AN215" s="1"/>
    </row>
    <row r="216" spans="1:40" s="9" customFormat="1" x14ac:dyDescent="0.2">
      <c r="A216" s="1"/>
      <c r="B216" s="2"/>
      <c r="C216" s="3"/>
      <c r="D216" s="4"/>
      <c r="E216" s="2"/>
      <c r="F216" s="5"/>
      <c r="G216" s="6"/>
      <c r="K216" s="8"/>
      <c r="L216" s="8"/>
      <c r="M216" s="8"/>
      <c r="N216" s="8"/>
      <c r="O216" s="1"/>
      <c r="W216" s="1"/>
      <c r="Z216" s="1"/>
      <c r="AL216" s="1"/>
      <c r="AM216" s="1"/>
      <c r="AN216" s="1"/>
    </row>
    <row r="217" spans="1:40" s="9" customFormat="1" x14ac:dyDescent="0.2">
      <c r="A217" s="1"/>
      <c r="B217" s="2"/>
      <c r="C217" s="3"/>
      <c r="D217" s="4"/>
      <c r="E217" s="2"/>
      <c r="F217" s="5"/>
      <c r="G217" s="6"/>
      <c r="K217" s="8"/>
      <c r="L217" s="8"/>
      <c r="M217" s="8"/>
      <c r="N217" s="8"/>
      <c r="O217" s="1"/>
      <c r="W217" s="1"/>
      <c r="Z217" s="1"/>
      <c r="AL217" s="1"/>
      <c r="AM217" s="1"/>
      <c r="AN217" s="1"/>
    </row>
    <row r="218" spans="1:40" s="9" customFormat="1" x14ac:dyDescent="0.2">
      <c r="A218" s="1"/>
      <c r="B218" s="2"/>
      <c r="C218" s="3"/>
      <c r="D218" s="4"/>
      <c r="E218" s="2"/>
      <c r="F218" s="5"/>
      <c r="G218" s="6"/>
      <c r="K218" s="8"/>
      <c r="L218" s="8"/>
      <c r="M218" s="8"/>
      <c r="N218" s="8"/>
      <c r="O218" s="1"/>
      <c r="W218" s="1"/>
      <c r="Z218" s="1"/>
      <c r="AL218" s="1"/>
      <c r="AM218" s="1"/>
      <c r="AN218" s="1"/>
    </row>
    <row r="219" spans="1:40" s="9" customFormat="1" x14ac:dyDescent="0.2">
      <c r="A219" s="1"/>
      <c r="B219" s="2"/>
      <c r="C219" s="3"/>
      <c r="D219" s="4"/>
      <c r="E219" s="2"/>
      <c r="F219" s="5"/>
      <c r="G219" s="6"/>
      <c r="K219" s="8"/>
      <c r="L219" s="8"/>
      <c r="M219" s="8"/>
      <c r="N219" s="8"/>
      <c r="O219" s="1"/>
      <c r="W219" s="1"/>
      <c r="Z219" s="1"/>
      <c r="AL219" s="1"/>
      <c r="AM219" s="1"/>
      <c r="AN219" s="1"/>
    </row>
    <row r="220" spans="1:40" s="9" customFormat="1" x14ac:dyDescent="0.2">
      <c r="A220" s="1"/>
      <c r="B220" s="2"/>
      <c r="C220" s="3"/>
      <c r="D220" s="4"/>
      <c r="E220" s="2"/>
      <c r="F220" s="5"/>
      <c r="G220" s="6"/>
      <c r="K220" s="8"/>
      <c r="L220" s="8"/>
      <c r="M220" s="8"/>
      <c r="N220" s="8"/>
      <c r="O220" s="1"/>
      <c r="W220" s="1"/>
      <c r="Z220" s="1"/>
      <c r="AL220" s="1"/>
      <c r="AM220" s="1"/>
      <c r="AN220" s="1"/>
    </row>
    <row r="221" spans="1:40" s="9" customFormat="1" x14ac:dyDescent="0.2">
      <c r="A221" s="1"/>
      <c r="B221" s="2"/>
      <c r="C221" s="3"/>
      <c r="D221" s="4"/>
      <c r="E221" s="2"/>
      <c r="F221" s="5"/>
      <c r="G221" s="6"/>
      <c r="K221" s="8"/>
      <c r="L221" s="8"/>
      <c r="M221" s="8"/>
      <c r="N221" s="8"/>
      <c r="O221" s="1"/>
      <c r="W221" s="1"/>
      <c r="Z221" s="1"/>
      <c r="AL221" s="1"/>
      <c r="AM221" s="1"/>
      <c r="AN221" s="1"/>
    </row>
    <row r="222" spans="1:40" s="9" customFormat="1" x14ac:dyDescent="0.2">
      <c r="A222" s="1"/>
      <c r="B222" s="2"/>
      <c r="C222" s="3"/>
      <c r="D222" s="4"/>
      <c r="E222" s="2"/>
      <c r="F222" s="5"/>
      <c r="G222" s="6"/>
      <c r="K222" s="8"/>
      <c r="L222" s="8"/>
      <c r="M222" s="8"/>
      <c r="N222" s="8"/>
      <c r="O222" s="1"/>
      <c r="W222" s="1"/>
      <c r="Z222" s="1"/>
      <c r="AL222" s="1"/>
      <c r="AM222" s="1"/>
      <c r="AN222" s="1"/>
    </row>
    <row r="223" spans="1:40" s="9" customFormat="1" x14ac:dyDescent="0.2">
      <c r="A223" s="1"/>
      <c r="B223" s="2"/>
      <c r="C223" s="3"/>
      <c r="D223" s="4"/>
      <c r="E223" s="2"/>
      <c r="F223" s="5"/>
      <c r="G223" s="6"/>
      <c r="K223" s="8"/>
      <c r="L223" s="8"/>
      <c r="M223" s="8"/>
      <c r="N223" s="8"/>
      <c r="O223" s="1"/>
      <c r="W223" s="1"/>
      <c r="Z223" s="1"/>
      <c r="AL223" s="1"/>
      <c r="AM223" s="1"/>
      <c r="AN223" s="1"/>
    </row>
    <row r="224" spans="1:40" s="9" customFormat="1" x14ac:dyDescent="0.2">
      <c r="A224" s="1"/>
      <c r="B224" s="2"/>
      <c r="C224" s="3"/>
      <c r="D224" s="4"/>
      <c r="E224" s="2"/>
      <c r="F224" s="5"/>
      <c r="G224" s="6"/>
      <c r="K224" s="8"/>
      <c r="L224" s="8"/>
      <c r="M224" s="8"/>
      <c r="N224" s="8"/>
      <c r="O224" s="1"/>
      <c r="W224" s="1"/>
      <c r="Z224" s="1"/>
      <c r="AL224" s="1"/>
      <c r="AM224" s="1"/>
      <c r="AN224" s="1"/>
    </row>
    <row r="225" spans="1:40" s="9" customFormat="1" x14ac:dyDescent="0.2">
      <c r="A225" s="1"/>
      <c r="B225" s="2"/>
      <c r="C225" s="3"/>
      <c r="D225" s="4"/>
      <c r="E225" s="2"/>
      <c r="F225" s="5"/>
      <c r="G225" s="6"/>
      <c r="K225" s="8"/>
      <c r="L225" s="8"/>
      <c r="M225" s="8"/>
      <c r="N225" s="8"/>
      <c r="O225" s="1"/>
      <c r="W225" s="1"/>
      <c r="Z225" s="1"/>
      <c r="AL225" s="1"/>
      <c r="AM225" s="1"/>
      <c r="AN225" s="1"/>
    </row>
    <row r="226" spans="1:40" s="9" customFormat="1" x14ac:dyDescent="0.2">
      <c r="A226" s="1"/>
      <c r="B226" s="2"/>
      <c r="C226" s="3"/>
      <c r="D226" s="4"/>
      <c r="E226" s="2"/>
      <c r="F226" s="5"/>
      <c r="G226" s="6"/>
      <c r="K226" s="8"/>
      <c r="L226" s="8"/>
      <c r="M226" s="8"/>
      <c r="N226" s="8"/>
      <c r="O226" s="1"/>
      <c r="W226" s="1"/>
      <c r="Z226" s="1"/>
      <c r="AL226" s="1"/>
      <c r="AM226" s="1"/>
      <c r="AN226" s="1"/>
    </row>
    <row r="227" spans="1:40" s="9" customFormat="1" x14ac:dyDescent="0.2">
      <c r="A227" s="1"/>
      <c r="B227" s="2"/>
      <c r="C227" s="3"/>
      <c r="D227" s="4"/>
      <c r="E227" s="2"/>
      <c r="F227" s="5"/>
      <c r="G227" s="6"/>
      <c r="K227" s="8"/>
      <c r="L227" s="8"/>
      <c r="M227" s="8"/>
      <c r="N227" s="8"/>
      <c r="O227" s="1"/>
      <c r="W227" s="1"/>
      <c r="Z227" s="1"/>
      <c r="AL227" s="1"/>
      <c r="AM227" s="1"/>
      <c r="AN227" s="1"/>
    </row>
    <row r="228" spans="1:40" s="9" customFormat="1" x14ac:dyDescent="0.2">
      <c r="A228" s="1"/>
      <c r="B228" s="2"/>
      <c r="C228" s="3"/>
      <c r="D228" s="4"/>
      <c r="E228" s="2"/>
      <c r="F228" s="5"/>
      <c r="G228" s="6"/>
      <c r="K228" s="8"/>
      <c r="L228" s="8"/>
      <c r="M228" s="8"/>
      <c r="N228" s="8"/>
      <c r="O228" s="1"/>
      <c r="W228" s="1"/>
      <c r="Z228" s="1"/>
      <c r="AL228" s="1"/>
      <c r="AM228" s="1"/>
      <c r="AN228" s="1"/>
    </row>
    <row r="229" spans="1:40" s="9" customFormat="1" x14ac:dyDescent="0.2">
      <c r="A229" s="1"/>
      <c r="B229" s="2"/>
      <c r="C229" s="3"/>
      <c r="D229" s="4"/>
      <c r="E229" s="2"/>
      <c r="F229" s="5"/>
      <c r="G229" s="6"/>
      <c r="K229" s="8"/>
      <c r="L229" s="8"/>
      <c r="M229" s="8"/>
      <c r="N229" s="8"/>
      <c r="O229" s="1"/>
      <c r="W229" s="1"/>
      <c r="Z229" s="1"/>
      <c r="AL229" s="1"/>
      <c r="AM229" s="1"/>
      <c r="AN229" s="1"/>
    </row>
    <row r="230" spans="1:40" s="9" customFormat="1" x14ac:dyDescent="0.2">
      <c r="A230" s="1"/>
      <c r="B230" s="2"/>
      <c r="C230" s="3"/>
      <c r="D230" s="4"/>
      <c r="E230" s="2"/>
      <c r="F230" s="5"/>
      <c r="G230" s="6"/>
      <c r="K230" s="8"/>
      <c r="L230" s="8"/>
      <c r="M230" s="8"/>
      <c r="N230" s="8"/>
      <c r="O230" s="1"/>
      <c r="W230" s="1"/>
      <c r="Z230" s="1"/>
      <c r="AL230" s="1"/>
      <c r="AM230" s="1"/>
      <c r="AN230" s="1"/>
    </row>
    <row r="231" spans="1:40" s="9" customFormat="1" x14ac:dyDescent="0.2">
      <c r="A231" s="1"/>
      <c r="B231" s="2"/>
      <c r="C231" s="3"/>
      <c r="D231" s="4"/>
      <c r="E231" s="2"/>
      <c r="F231" s="5"/>
      <c r="G231" s="6"/>
      <c r="K231" s="8"/>
      <c r="L231" s="8"/>
      <c r="M231" s="8"/>
      <c r="N231" s="8"/>
      <c r="O231" s="1"/>
      <c r="W231" s="1"/>
      <c r="Z231" s="1"/>
      <c r="AL231" s="1"/>
      <c r="AM231" s="1"/>
      <c r="AN231" s="1"/>
    </row>
    <row r="232" spans="1:40" s="9" customFormat="1" x14ac:dyDescent="0.2">
      <c r="A232" s="1"/>
      <c r="B232" s="2"/>
      <c r="C232" s="3"/>
      <c r="D232" s="4"/>
      <c r="E232" s="2"/>
      <c r="F232" s="5"/>
      <c r="G232" s="6"/>
      <c r="K232" s="8"/>
      <c r="L232" s="8"/>
      <c r="M232" s="8"/>
      <c r="N232" s="8"/>
      <c r="O232" s="1"/>
      <c r="W232" s="1"/>
      <c r="Z232" s="1"/>
      <c r="AL232" s="1"/>
      <c r="AM232" s="1"/>
      <c r="AN232" s="1"/>
    </row>
    <row r="233" spans="1:40" s="9" customFormat="1" x14ac:dyDescent="0.2">
      <c r="A233" s="1"/>
      <c r="B233" s="2"/>
      <c r="C233" s="3"/>
      <c r="D233" s="4"/>
      <c r="E233" s="2"/>
      <c r="F233" s="5"/>
      <c r="G233" s="6"/>
      <c r="K233" s="8"/>
      <c r="L233" s="8"/>
      <c r="M233" s="8"/>
      <c r="N233" s="8"/>
      <c r="O233" s="1"/>
      <c r="W233" s="1"/>
      <c r="Z233" s="1"/>
      <c r="AL233" s="1"/>
      <c r="AM233" s="1"/>
      <c r="AN233" s="1"/>
    </row>
    <row r="234" spans="1:40" s="9" customFormat="1" x14ac:dyDescent="0.2">
      <c r="A234" s="1"/>
      <c r="B234" s="2"/>
      <c r="C234" s="3"/>
      <c r="D234" s="4"/>
      <c r="E234" s="2"/>
      <c r="F234" s="5"/>
      <c r="G234" s="6"/>
      <c r="K234" s="8"/>
      <c r="L234" s="8"/>
      <c r="M234" s="8"/>
      <c r="N234" s="8"/>
      <c r="O234" s="1"/>
      <c r="W234" s="1"/>
      <c r="Z234" s="1"/>
      <c r="AL234" s="1"/>
      <c r="AM234" s="1"/>
      <c r="AN234" s="1"/>
    </row>
    <row r="235" spans="1:40" s="9" customFormat="1" x14ac:dyDescent="0.2">
      <c r="A235" s="1"/>
      <c r="B235" s="2"/>
      <c r="C235" s="3"/>
      <c r="D235" s="4"/>
      <c r="E235" s="2"/>
      <c r="F235" s="5"/>
      <c r="G235" s="6"/>
      <c r="K235" s="8"/>
      <c r="L235" s="8"/>
      <c r="M235" s="8"/>
      <c r="N235" s="8"/>
      <c r="O235" s="1"/>
      <c r="W235" s="1"/>
      <c r="Z235" s="1"/>
      <c r="AL235" s="1"/>
      <c r="AM235" s="1"/>
      <c r="AN235" s="1"/>
    </row>
    <row r="236" spans="1:40" s="9" customFormat="1" x14ac:dyDescent="0.2">
      <c r="A236" s="1"/>
      <c r="B236" s="2"/>
      <c r="C236" s="3"/>
      <c r="D236" s="4"/>
      <c r="E236" s="2"/>
      <c r="F236" s="5"/>
      <c r="G236" s="6"/>
      <c r="K236" s="8"/>
      <c r="L236" s="8"/>
      <c r="M236" s="8"/>
      <c r="N236" s="8"/>
      <c r="O236" s="1"/>
      <c r="W236" s="1"/>
      <c r="Z236" s="1"/>
      <c r="AL236" s="1"/>
      <c r="AM236" s="1"/>
      <c r="AN236" s="1"/>
    </row>
    <row r="237" spans="1:40" s="9" customFormat="1" x14ac:dyDescent="0.2">
      <c r="A237" s="1"/>
      <c r="B237" s="2"/>
      <c r="C237" s="3"/>
      <c r="D237" s="4"/>
      <c r="E237" s="2"/>
      <c r="F237" s="5"/>
      <c r="G237" s="6"/>
      <c r="K237" s="8"/>
      <c r="L237" s="8"/>
      <c r="M237" s="8"/>
      <c r="N237" s="8"/>
      <c r="O237" s="1"/>
      <c r="W237" s="1"/>
      <c r="Z237" s="1"/>
      <c r="AL237" s="1"/>
      <c r="AM237" s="1"/>
      <c r="AN237" s="1"/>
    </row>
    <row r="238" spans="1:40" s="9" customFormat="1" x14ac:dyDescent="0.2">
      <c r="A238" s="1"/>
      <c r="B238" s="2"/>
      <c r="C238" s="3"/>
      <c r="D238" s="4"/>
      <c r="E238" s="2"/>
      <c r="F238" s="5"/>
      <c r="G238" s="6"/>
      <c r="K238" s="8"/>
      <c r="L238" s="8"/>
      <c r="M238" s="8"/>
      <c r="N238" s="8"/>
      <c r="O238" s="1"/>
      <c r="W238" s="1"/>
      <c r="Z238" s="1"/>
      <c r="AL238" s="1"/>
      <c r="AM238" s="1"/>
      <c r="AN238" s="1"/>
    </row>
    <row r="239" spans="1:40" s="9" customFormat="1" x14ac:dyDescent="0.2">
      <c r="A239" s="1"/>
      <c r="B239" s="2"/>
      <c r="C239" s="3"/>
      <c r="D239" s="4"/>
      <c r="E239" s="2"/>
      <c r="F239" s="5"/>
      <c r="G239" s="6"/>
      <c r="K239" s="8"/>
      <c r="L239" s="8"/>
      <c r="M239" s="8"/>
      <c r="N239" s="8"/>
      <c r="O239" s="1"/>
      <c r="W239" s="1"/>
      <c r="Z239" s="1"/>
      <c r="AL239" s="1"/>
      <c r="AM239" s="1"/>
      <c r="AN239" s="1"/>
    </row>
    <row r="240" spans="1:40" s="9" customFormat="1" x14ac:dyDescent="0.2">
      <c r="A240" s="1"/>
      <c r="B240" s="2"/>
      <c r="C240" s="3"/>
      <c r="D240" s="4"/>
      <c r="E240" s="2"/>
      <c r="F240" s="5"/>
      <c r="G240" s="6"/>
      <c r="K240" s="8"/>
      <c r="L240" s="8"/>
      <c r="M240" s="8"/>
      <c r="N240" s="8"/>
      <c r="O240" s="1"/>
      <c r="W240" s="1"/>
      <c r="Z240" s="1"/>
      <c r="AL240" s="1"/>
      <c r="AM240" s="1"/>
      <c r="AN240" s="1"/>
    </row>
    <row r="241" spans="1:40" s="9" customFormat="1" x14ac:dyDescent="0.2">
      <c r="A241" s="1"/>
      <c r="B241" s="2"/>
      <c r="C241" s="3"/>
      <c r="D241" s="4"/>
      <c r="E241" s="2"/>
      <c r="F241" s="5"/>
      <c r="G241" s="6"/>
      <c r="K241" s="8"/>
      <c r="L241" s="8"/>
      <c r="M241" s="8"/>
      <c r="N241" s="8"/>
      <c r="O241" s="1"/>
      <c r="W241" s="1"/>
      <c r="Z241" s="1"/>
      <c r="AL241" s="1"/>
      <c r="AM241" s="1"/>
      <c r="AN241" s="1"/>
    </row>
    <row r="242" spans="1:40" s="9" customFormat="1" x14ac:dyDescent="0.2">
      <c r="A242" s="1"/>
      <c r="B242" s="2"/>
      <c r="C242" s="3"/>
      <c r="D242" s="4"/>
      <c r="E242" s="2"/>
      <c r="F242" s="5"/>
      <c r="G242" s="6"/>
      <c r="K242" s="8"/>
      <c r="L242" s="8"/>
      <c r="M242" s="8"/>
      <c r="N242" s="8"/>
      <c r="O242" s="1"/>
      <c r="W242" s="1"/>
      <c r="Z242" s="1"/>
      <c r="AL242" s="1"/>
      <c r="AM242" s="1"/>
      <c r="AN242" s="1"/>
    </row>
    <row r="243" spans="1:40" s="9" customFormat="1" x14ac:dyDescent="0.2">
      <c r="A243" s="1"/>
      <c r="B243" s="2"/>
      <c r="C243" s="3"/>
      <c r="D243" s="4"/>
      <c r="E243" s="2"/>
      <c r="F243" s="5"/>
      <c r="G243" s="6"/>
      <c r="K243" s="8"/>
      <c r="L243" s="8"/>
      <c r="M243" s="8"/>
      <c r="N243" s="8"/>
      <c r="O243" s="1"/>
      <c r="W243" s="1"/>
      <c r="Z243" s="1"/>
      <c r="AL243" s="1"/>
      <c r="AM243" s="1"/>
      <c r="AN243" s="1"/>
    </row>
    <row r="244" spans="1:40" s="9" customFormat="1" x14ac:dyDescent="0.2">
      <c r="A244" s="1"/>
      <c r="B244" s="2"/>
      <c r="C244" s="3"/>
      <c r="D244" s="4"/>
      <c r="E244" s="2"/>
      <c r="F244" s="5"/>
      <c r="G244" s="6"/>
      <c r="K244" s="8"/>
      <c r="L244" s="8"/>
      <c r="M244" s="8"/>
      <c r="N244" s="8"/>
      <c r="O244" s="1"/>
      <c r="W244" s="1"/>
      <c r="Z244" s="1"/>
      <c r="AL244" s="1"/>
      <c r="AM244" s="1"/>
      <c r="AN244" s="1"/>
    </row>
    <row r="245" spans="1:40" s="9" customFormat="1" x14ac:dyDescent="0.2">
      <c r="A245" s="1"/>
      <c r="B245" s="2"/>
      <c r="C245" s="3"/>
      <c r="D245" s="4"/>
      <c r="E245" s="2"/>
      <c r="F245" s="5"/>
      <c r="G245" s="6"/>
      <c r="K245" s="8"/>
      <c r="L245" s="8"/>
      <c r="M245" s="8"/>
      <c r="N245" s="8"/>
      <c r="O245" s="1"/>
      <c r="W245" s="1"/>
      <c r="Z245" s="1"/>
      <c r="AL245" s="1"/>
      <c r="AM245" s="1"/>
      <c r="AN245" s="1"/>
    </row>
    <row r="246" spans="1:40" s="9" customFormat="1" x14ac:dyDescent="0.2">
      <c r="A246" s="1"/>
      <c r="B246" s="2"/>
      <c r="C246" s="3"/>
      <c r="D246" s="4"/>
      <c r="E246" s="2"/>
      <c r="F246" s="5"/>
      <c r="G246" s="6"/>
      <c r="K246" s="8"/>
      <c r="L246" s="8"/>
      <c r="M246" s="8"/>
      <c r="N246" s="8"/>
      <c r="O246" s="1"/>
      <c r="W246" s="1"/>
      <c r="Z246" s="1"/>
      <c r="AL246" s="1"/>
      <c r="AM246" s="1"/>
      <c r="AN246" s="1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02E448-12BD-4724-8D5D-1AAED17ABCF7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15C03C-1090-408C-A978-397E4C84F5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F1BFCA-C66A-46EB-95E7-4D3016B3C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Assessment</vt:lpstr>
      <vt:lpstr>Assessment!Print_Area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Witcosky</dc:creator>
  <cp:lastModifiedBy>Nelson Solomon</cp:lastModifiedBy>
  <dcterms:created xsi:type="dcterms:W3CDTF">2017-12-15T20:01:01Z</dcterms:created>
  <dcterms:modified xsi:type="dcterms:W3CDTF">2018-01-04T20:56:13Z</dcterms:modified>
</cp:coreProperties>
</file>