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2995" windowHeight="9795"/>
  </bookViews>
  <sheets>
    <sheet name="FFY2013 Audit Reallocation" sheetId="1" r:id="rId1"/>
    <sheet name="Sheet1" sheetId="2" r:id="rId2"/>
    <sheet name="Sheet2" sheetId="3" r:id="rId3"/>
    <sheet name="Sheet4" sheetId="5" r:id="rId4"/>
  </sheets>
  <definedNames>
    <definedName name="_xlnm.Print_Titles" localSheetId="0">'FFY2013 Audit Reallocation'!$1:$1</definedName>
  </definedNames>
  <calcPr calcId="145621"/>
</workbook>
</file>

<file path=xl/calcChain.xml><?xml version="1.0" encoding="utf-8"?>
<calcChain xmlns="http://schemas.openxmlformats.org/spreadsheetml/2006/main">
  <c r="H8" i="1" l="1"/>
  <c r="H5" i="1"/>
  <c r="H6" i="1"/>
  <c r="H7" i="1"/>
  <c r="H9" i="1"/>
  <c r="H10" i="1"/>
  <c r="H11" i="1"/>
  <c r="H22" i="1"/>
  <c r="H23" i="1"/>
  <c r="H24" i="1"/>
  <c r="H25" i="1"/>
  <c r="H26" i="1"/>
  <c r="H27" i="1"/>
  <c r="H28" i="1"/>
  <c r="H29" i="1"/>
  <c r="H21" i="1"/>
  <c r="H36" i="1" l="1"/>
  <c r="H37" i="1"/>
  <c r="H38" i="1"/>
  <c r="H35" i="1"/>
  <c r="H18" i="1"/>
  <c r="H19" i="1"/>
  <c r="C38" i="5" l="1"/>
  <c r="F17" i="1" l="1"/>
  <c r="H17" i="1" s="1"/>
  <c r="F3" i="1"/>
  <c r="H3" i="1" s="1"/>
  <c r="E12" i="1" l="1"/>
  <c r="J30" i="1"/>
  <c r="F30" i="1"/>
  <c r="G22" i="1" s="1"/>
  <c r="K22" i="1" s="1"/>
  <c r="J12" i="1"/>
  <c r="J60" i="1"/>
  <c r="J67" i="1"/>
  <c r="F12" i="1"/>
  <c r="G5" i="1" s="1"/>
  <c r="F67" i="1"/>
  <c r="G66" i="1" s="1"/>
  <c r="H66" i="1" s="1"/>
  <c r="F60" i="1"/>
  <c r="G42" i="1" l="1"/>
  <c r="H42" i="1" s="1"/>
  <c r="K42" i="1" s="1"/>
  <c r="G58" i="1"/>
  <c r="H58" i="1" s="1"/>
  <c r="K58" i="1" s="1"/>
  <c r="G53" i="1"/>
  <c r="H53" i="1" s="1"/>
  <c r="K53" i="1" s="1"/>
  <c r="G65" i="1"/>
  <c r="H65" i="1" s="1"/>
  <c r="H67" i="1" s="1"/>
  <c r="G40" i="1"/>
  <c r="G41" i="1"/>
  <c r="H41" i="1" s="1"/>
  <c r="K41" i="1" s="1"/>
  <c r="G48" i="1"/>
  <c r="H48" i="1" s="1"/>
  <c r="K48" i="1" s="1"/>
  <c r="G51" i="1"/>
  <c r="H51" i="1" s="1"/>
  <c r="K51" i="1" s="1"/>
  <c r="G46" i="1"/>
  <c r="H46" i="1" s="1"/>
  <c r="K46" i="1" s="1"/>
  <c r="G56" i="1"/>
  <c r="H56" i="1" s="1"/>
  <c r="K56" i="1" s="1"/>
  <c r="G47" i="1"/>
  <c r="H47" i="1" s="1"/>
  <c r="K47" i="1" s="1"/>
  <c r="G50" i="1"/>
  <c r="H50" i="1" s="1"/>
  <c r="K50" i="1" s="1"/>
  <c r="G49" i="1"/>
  <c r="H49" i="1" s="1"/>
  <c r="K49" i="1" s="1"/>
  <c r="G10" i="1"/>
  <c r="K10" i="1" s="1"/>
  <c r="G28" i="1"/>
  <c r="K28" i="1" s="1"/>
  <c r="G25" i="1"/>
  <c r="K25" i="1" s="1"/>
  <c r="G43" i="1"/>
  <c r="H43" i="1" s="1"/>
  <c r="K43" i="1" s="1"/>
  <c r="G21" i="1"/>
  <c r="K21" i="1" s="1"/>
  <c r="G59" i="1"/>
  <c r="H59" i="1" s="1"/>
  <c r="K59" i="1" s="1"/>
  <c r="G54" i="1"/>
  <c r="H54" i="1" s="1"/>
  <c r="K54" i="1" s="1"/>
  <c r="G52" i="1"/>
  <c r="H52" i="1" s="1"/>
  <c r="K52" i="1" s="1"/>
  <c r="K5" i="1"/>
  <c r="G26" i="1"/>
  <c r="K26" i="1" s="1"/>
  <c r="G29" i="1"/>
  <c r="K29" i="1" s="1"/>
  <c r="G27" i="1"/>
  <c r="K27" i="1" s="1"/>
  <c r="G44" i="1"/>
  <c r="H44" i="1" s="1"/>
  <c r="K44" i="1" s="1"/>
  <c r="G55" i="1"/>
  <c r="H55" i="1" s="1"/>
  <c r="K55" i="1" s="1"/>
  <c r="G57" i="1"/>
  <c r="H57" i="1" s="1"/>
  <c r="K57" i="1" s="1"/>
  <c r="G45" i="1"/>
  <c r="H45" i="1" s="1"/>
  <c r="K45" i="1" s="1"/>
  <c r="G9" i="1"/>
  <c r="K9" i="1" s="1"/>
  <c r="G24" i="1"/>
  <c r="K24" i="1" s="1"/>
  <c r="G8" i="1"/>
  <c r="G7" i="1"/>
  <c r="G6" i="1"/>
  <c r="G11" i="1"/>
  <c r="G23" i="1"/>
  <c r="K23" i="1" s="1"/>
  <c r="G67" i="1" l="1"/>
  <c r="H40" i="1"/>
  <c r="K40" i="1" s="1"/>
  <c r="H30" i="1"/>
  <c r="K11" i="1"/>
  <c r="K8" i="1"/>
  <c r="G60" i="1"/>
  <c r="K6" i="1"/>
  <c r="G30" i="1"/>
  <c r="G12" i="1"/>
  <c r="H60" i="1" l="1"/>
  <c r="K7" i="1"/>
  <c r="H12" i="1"/>
</calcChain>
</file>

<file path=xl/sharedStrings.xml><?xml version="1.0" encoding="utf-8"?>
<sst xmlns="http://schemas.openxmlformats.org/spreadsheetml/2006/main" count="1770" uniqueCount="913">
  <si>
    <t>100699370A</t>
  </si>
  <si>
    <t>200044210A</t>
  </si>
  <si>
    <t>100806400C</t>
  </si>
  <si>
    <t>100700200A</t>
  </si>
  <si>
    <t>MERCY HEALTH CENTER</t>
  </si>
  <si>
    <t>100699390A</t>
  </si>
  <si>
    <t>NORMAN REGIONAL HOSPITAL</t>
  </si>
  <si>
    <t>100700690A</t>
  </si>
  <si>
    <t>100699570A</t>
  </si>
  <si>
    <t>100699540A</t>
  </si>
  <si>
    <t>100699400A</t>
  </si>
  <si>
    <t>100700120A</t>
  </si>
  <si>
    <t>100699440A</t>
  </si>
  <si>
    <t>100699500A</t>
  </si>
  <si>
    <t>100699490A</t>
  </si>
  <si>
    <t>100262320C</t>
  </si>
  <si>
    <t>100700490A</t>
  </si>
  <si>
    <t>100699420A</t>
  </si>
  <si>
    <t>100690020A</t>
  </si>
  <si>
    <t>100699950A</t>
  </si>
  <si>
    <t>100700680A</t>
  </si>
  <si>
    <t>100740840B</t>
  </si>
  <si>
    <t>200102450A</t>
  </si>
  <si>
    <t>CRAIG GENERAL HOSPITAL</t>
  </si>
  <si>
    <t>100261400B</t>
  </si>
  <si>
    <t>200044190A</t>
  </si>
  <si>
    <t>100700820A</t>
  </si>
  <si>
    <t>100699410A</t>
  </si>
  <si>
    <t>200045700C</t>
  </si>
  <si>
    <t>100700610A</t>
  </si>
  <si>
    <t>100699700A</t>
  </si>
  <si>
    <t>100700670A</t>
  </si>
  <si>
    <t>100745350B</t>
  </si>
  <si>
    <t>100774650D</t>
  </si>
  <si>
    <t>200106410A</t>
  </si>
  <si>
    <t>100699890A</t>
  </si>
  <si>
    <t>100690120A</t>
  </si>
  <si>
    <t>200231400B</t>
  </si>
  <si>
    <t>200031310A</t>
  </si>
  <si>
    <t>100699870E</t>
  </si>
  <si>
    <t>200019120A</t>
  </si>
  <si>
    <t>100700640A</t>
  </si>
  <si>
    <t>100690030A</t>
  </si>
  <si>
    <t>Beds &gt; 300</t>
  </si>
  <si>
    <t>Beds &gt; 100 &lt; 300</t>
  </si>
  <si>
    <t>Beds &lt; 100</t>
  </si>
  <si>
    <t>IMD</t>
  </si>
  <si>
    <t>PROVIDER NAME</t>
  </si>
  <si>
    <t>BEDS</t>
  </si>
  <si>
    <t>Total Uncompensated Care Costs for State Plan Rate Year</t>
  </si>
  <si>
    <t>DSH Payment for Medicaid State Plan Rate Year (In-State &amp; Out-of-State)</t>
  </si>
  <si>
    <t>DSH Payment Under or (Over) Total Uncompensated Care Costs (UCC)</t>
  </si>
  <si>
    <t>Group = Beds &gt; 300</t>
  </si>
  <si>
    <t>Group = Beds &gt; 100  &lt; 300</t>
  </si>
  <si>
    <t>Group = Beds &lt; 100</t>
  </si>
  <si>
    <t>DSH Reallocation Amount</t>
  </si>
  <si>
    <t>Exceeds UPL</t>
  </si>
  <si>
    <t>DSH Payment Under (Over) Total Uncompensated Care Costs (UCC) Divided by Sum Total</t>
  </si>
  <si>
    <t>100749570S</t>
  </si>
  <si>
    <t>Current PROVIDER ID</t>
  </si>
  <si>
    <t>200272140B</t>
  </si>
  <si>
    <t>Address</t>
  </si>
  <si>
    <t>City</t>
  </si>
  <si>
    <t>State</t>
  </si>
  <si>
    <t>Zip</t>
  </si>
  <si>
    <t>Amount</t>
  </si>
  <si>
    <t>Remit / Recovery Date</t>
  </si>
  <si>
    <t>HILLCREST MEDICAL CENTER</t>
  </si>
  <si>
    <t>INTEGRIS BAPTIST MEDICAL C</t>
  </si>
  <si>
    <t>INTEGRIS SOUTHWEST MEDICAL</t>
  </si>
  <si>
    <t>SAINT FRANCIS HOSPITAL</t>
  </si>
  <si>
    <t>ST ANTHONY HSP</t>
  </si>
  <si>
    <t>ST JOHN MED CTR</t>
  </si>
  <si>
    <t>CUSHING REGIONAL HOSPITAL</t>
  </si>
  <si>
    <t>INTEGRIS BAPTIST REGIONAL HEALTH CE</t>
  </si>
  <si>
    <t>INTEGRIS BASS MEM BAP</t>
  </si>
  <si>
    <t>JANE PHILLIPS EP HSP</t>
  </si>
  <si>
    <t>STILLWATER MEDICAL CENTER</t>
  </si>
  <si>
    <t>ST MARY'S REGIONAL CTR</t>
  </si>
  <si>
    <t>BAILEY MEDICAL CENTER LLC</t>
  </si>
  <si>
    <t>COAL COUNTY GENERAL HOSPITAL INC</t>
  </si>
  <si>
    <t>GRADY MEMORIAL HOSPITAL</t>
  </si>
  <si>
    <t>GREAT PLAINS REGIONAL MEDICAL CENTER</t>
  </si>
  <si>
    <t>HARMON MEM HSP</t>
  </si>
  <si>
    <t>HENRYETTA MEDICAL CENTER</t>
  </si>
  <si>
    <t>HOLDENVILLE GEN HSP</t>
  </si>
  <si>
    <t>INTEGRIS CANADIAN VALLEY HOSPITAL</t>
  </si>
  <si>
    <t>INTEGRIS GROVE HOSPITAL</t>
  </si>
  <si>
    <t>J D MCCARTY C P CTR</t>
  </si>
  <si>
    <t>PAWHUSKA HSP INC</t>
  </si>
  <si>
    <t>PRAGUE COMMUNITY HOSPITAL</t>
  </si>
  <si>
    <t>SAINT FRANCIS HOSPITAL SOUTH</t>
  </si>
  <si>
    <t>ST JOHN OWASSO</t>
  </si>
  <si>
    <t>WEATHERFORD HOSPITAL AUTHORITY</t>
  </si>
  <si>
    <t>CARL ALBERT COMM MHC</t>
  </si>
  <si>
    <t>GRIFFIN MEMORIAL HOSPITAL</t>
  </si>
  <si>
    <t>100700780B</t>
  </si>
  <si>
    <t>100699630A</t>
  </si>
  <si>
    <t xml:space="preserve">10502 N 110TH E AVE  </t>
  </si>
  <si>
    <t xml:space="preserve">OWASSO         </t>
  </si>
  <si>
    <t>OK</t>
  </si>
  <si>
    <t xml:space="preserve">COALGATE       </t>
  </si>
  <si>
    <t xml:space="preserve">OKMULGEE       </t>
  </si>
  <si>
    <t xml:space="preserve">CHICKASHA      </t>
  </si>
  <si>
    <t xml:space="preserve">ELK CITY       </t>
  </si>
  <si>
    <t>PO BOX 791  400 E CHESTNUT</t>
  </si>
  <si>
    <t xml:space="preserve">HOLLIS         </t>
  </si>
  <si>
    <t xml:space="preserve">100 MCDOUGAL DRIVE  </t>
  </si>
  <si>
    <t xml:space="preserve">HOLDENVILLE    </t>
  </si>
  <si>
    <t xml:space="preserve">OKLAHOMA CITY  </t>
  </si>
  <si>
    <t xml:space="preserve">2002 EAST ROBINSON  </t>
  </si>
  <si>
    <t xml:space="preserve">NORMAN         </t>
  </si>
  <si>
    <t xml:space="preserve">MUSKOGEE       </t>
  </si>
  <si>
    <t xml:space="preserve">1101 E 15TH ST  </t>
  </si>
  <si>
    <t xml:space="preserve">PAWHUSKA       </t>
  </si>
  <si>
    <t xml:space="preserve">PRAGUE         </t>
  </si>
  <si>
    <t xml:space="preserve">PO BOX 707001  </t>
  </si>
  <si>
    <t xml:space="preserve">TULSA          </t>
  </si>
  <si>
    <t xml:space="preserve">12451 E 100TH ST NORTH  </t>
  </si>
  <si>
    <t>200521810B</t>
  </si>
  <si>
    <t>100700010G</t>
  </si>
  <si>
    <t>200435950A</t>
  </si>
  <si>
    <t>200439230A</t>
  </si>
  <si>
    <t>200509290A</t>
  </si>
  <si>
    <t>ALLIANCEHEALTH DEACONESS</t>
  </si>
  <si>
    <t xml:space="preserve">5501 N PORTLAND  </t>
  </si>
  <si>
    <t xml:space="preserve">901 N PORTER  </t>
  </si>
  <si>
    <t xml:space="preserve">1923 S UTICA AVENUE  </t>
  </si>
  <si>
    <t>COMANCHE COUNTY MEMORIAL HOSPITAL</t>
  </si>
  <si>
    <t xml:space="preserve">PO BOX 129  </t>
  </si>
  <si>
    <t xml:space="preserve">LAWTON         </t>
  </si>
  <si>
    <t>ALLIANCEHEALTH PONCA CITY</t>
  </si>
  <si>
    <t xml:space="preserve">1900 N 14 STREET  </t>
  </si>
  <si>
    <t xml:space="preserve">PONCA CITY     </t>
  </si>
  <si>
    <t>NORTHEASTERN HEALTH SYSTEM</t>
  </si>
  <si>
    <t xml:space="preserve">PO BOX 1008  </t>
  </si>
  <si>
    <t xml:space="preserve">TAHLEQUAH      </t>
  </si>
  <si>
    <t>MERCY HOSPITAL ADA, INC.</t>
  </si>
  <si>
    <t xml:space="preserve">430 NORTH MONTE VISTA  </t>
  </si>
  <si>
    <t xml:space="preserve">ADA            </t>
  </si>
  <si>
    <t xml:space="preserve">CUSHING        </t>
  </si>
  <si>
    <t>DUNCAN REGIONAL HOSPITAL</t>
  </si>
  <si>
    <t xml:space="preserve">DUNCAN         </t>
  </si>
  <si>
    <t xml:space="preserve">BARTLESVILLE   </t>
  </si>
  <si>
    <t>MERCY HOSPITAL ARDMORE</t>
  </si>
  <si>
    <t xml:space="preserve">ARDMORE        </t>
  </si>
  <si>
    <t>AHS SOUTHCREST HOSPITAL, LLC</t>
  </si>
  <si>
    <t xml:space="preserve">8801 SOUTH 101ST EAST AVENUE  </t>
  </si>
  <si>
    <t xml:space="preserve">STILLWATER     </t>
  </si>
  <si>
    <t xml:space="preserve">ENID           </t>
  </si>
  <si>
    <t xml:space="preserve">1102 W MACARTHUR  </t>
  </si>
  <si>
    <t xml:space="preserve">SHAWNEE        </t>
  </si>
  <si>
    <t>BRISTOW MEDICAL CENTER</t>
  </si>
  <si>
    <t>700 W 7TH AVE  STE 6</t>
  </si>
  <si>
    <t xml:space="preserve">BRISTOW        </t>
  </si>
  <si>
    <t>MEMORIAL HOSPITAL OF TEXAS COUNTY</t>
  </si>
  <si>
    <t xml:space="preserve">520 MEDICAL DR  </t>
  </si>
  <si>
    <t xml:space="preserve">GUYMON         </t>
  </si>
  <si>
    <t xml:space="preserve">3701 E MAIN ST  </t>
  </si>
  <si>
    <t xml:space="preserve">WEATHERFORD    </t>
  </si>
  <si>
    <t>PAULS VALLEY GENERAL HOSPITAL</t>
  </si>
  <si>
    <t xml:space="preserve">PO BOX 368  </t>
  </si>
  <si>
    <t xml:space="preserve">PAULS VALLEY   </t>
  </si>
  <si>
    <t xml:space="preserve">735 N FOREMAN  </t>
  </si>
  <si>
    <t xml:space="preserve">VINITA         </t>
  </si>
  <si>
    <t xml:space="preserve">1202 NORTH MUSKOGEE PLACE  </t>
  </si>
  <si>
    <t xml:space="preserve">CLAREMORE      </t>
  </si>
  <si>
    <t>CLINTON HMA LLC</t>
  </si>
  <si>
    <t>MERCY HOSPITAL KINGFISHER, INC</t>
  </si>
  <si>
    <t xml:space="preserve">1000 KINGFISHER REGIONAL DR  </t>
  </si>
  <si>
    <t xml:space="preserve">KINGFISHER     </t>
  </si>
  <si>
    <t>WOODWARD HEALTH SYSTEM LLC</t>
  </si>
  <si>
    <t xml:space="preserve">MCALESTER      </t>
  </si>
  <si>
    <t xml:space="preserve">Recoup Amount </t>
  </si>
  <si>
    <t>recycle</t>
  </si>
  <si>
    <t>ATOKA MEMORIAL HOSPITAL</t>
  </si>
  <si>
    <t>CAH ACQUISITION COMPANY 12 LLC</t>
  </si>
  <si>
    <t>CLAREMORE REGIONAL HOSPIT</t>
  </si>
  <si>
    <t>COMANCHE CO MEM HSP</t>
  </si>
  <si>
    <t>DEACONESS HSP</t>
  </si>
  <si>
    <t>DRUMRIGHT REGIONAL HOSPITAL</t>
  </si>
  <si>
    <t>DUNCAN REGIONAL HOSP</t>
  </si>
  <si>
    <t>JACKSON CO MEM HOSP</t>
  </si>
  <si>
    <t>KINGFISHER REG HOSP</t>
  </si>
  <si>
    <t>MERCY MEMORIAL HEALTH CTR</t>
  </si>
  <si>
    <t>MIDWEST CITY REGIONAL HOSP</t>
  </si>
  <si>
    <t>PAULS VALLEY GEN HSP</t>
  </si>
  <si>
    <t>PONCA CITY MEDICAL CENTER</t>
  </si>
  <si>
    <t>SOUTHCREST HOSPITAL</t>
  </si>
  <si>
    <t>UNITY HEALTH CENTER</t>
  </si>
  <si>
    <t>VALLEY VIEW REG HOSP</t>
  </si>
  <si>
    <t>WOODWARD REGIONAL HOSPITAL</t>
  </si>
  <si>
    <t>100262850D</t>
  </si>
  <si>
    <t>200311270A</t>
  </si>
  <si>
    <t>200259440A</t>
  </si>
  <si>
    <t>100699350A</t>
  </si>
  <si>
    <t>Name</t>
  </si>
  <si>
    <t>Provider ID &amp; Service Location</t>
  </si>
  <si>
    <t>NPI Number</t>
  </si>
  <si>
    <t>Provider Type Code</t>
  </si>
  <si>
    <t>Specialty Primary Code</t>
  </si>
  <si>
    <t>Complete Street Address</t>
  </si>
  <si>
    <t>City/State/ Zip</t>
  </si>
  <si>
    <t>Zip Code</t>
  </si>
  <si>
    <t>Zip Code + 4</t>
  </si>
  <si>
    <t>Address Type</t>
  </si>
  <si>
    <t>AHS HENRYETTA HOSPITAL - PSYCH</t>
  </si>
  <si>
    <t>200045700D</t>
  </si>
  <si>
    <t xml:space="preserve">DEWEY BARTLETT AND MAIN  </t>
  </si>
  <si>
    <t>HENRYETTA,OK  74437-6908</t>
  </si>
  <si>
    <t xml:space="preserve">HENRYETTA      </t>
  </si>
  <si>
    <t>TULSA,OK  74133-5716</t>
  </si>
  <si>
    <t>ALLIANCE HEALTH DEACONESS-REHAB</t>
  </si>
  <si>
    <t>100699370E</t>
  </si>
  <si>
    <t xml:space="preserve">OKLAHOMA CITY,OK  73112-    </t>
  </si>
  <si>
    <t xml:space="preserve">    </t>
  </si>
  <si>
    <t>ALLIANCEHEALTH DURANT</t>
  </si>
  <si>
    <t>100696610B</t>
  </si>
  <si>
    <t>ALLIANCEHEALTH MADILL</t>
  </si>
  <si>
    <t>100700440A</t>
  </si>
  <si>
    <t>ALLIANCEHEALTH MIDWEST-PSY</t>
  </si>
  <si>
    <t>100700490I</t>
  </si>
  <si>
    <t>ARBUCKLE MEM HSP</t>
  </si>
  <si>
    <t>100700790A</t>
  </si>
  <si>
    <t>SULPHUR,OK  73086-8109</t>
  </si>
  <si>
    <t xml:space="preserve">SULPHUR        </t>
  </si>
  <si>
    <t xml:space="preserve">ATOKA          </t>
  </si>
  <si>
    <t>OWASSO,OK  74055-6655</t>
  </si>
  <si>
    <t>BEAVER COUNTY MEMORIAL HOSPITAL</t>
  </si>
  <si>
    <t>100700760A</t>
  </si>
  <si>
    <t>BEAVER,OK  73932-0640</t>
  </si>
  <si>
    <t xml:space="preserve">BEAVER         </t>
  </si>
  <si>
    <t>BLACKWELL REGIONAL HOSPITAL</t>
  </si>
  <si>
    <t>200668710A</t>
  </si>
  <si>
    <t xml:space="preserve">710 S 13TH ST  </t>
  </si>
  <si>
    <t>BLACKWELL,OK  74631-0000</t>
  </si>
  <si>
    <t xml:space="preserve">BLACKWELL      </t>
  </si>
  <si>
    <t>BRISTOW ENDEAVOR HEALTHCARE, LLC</t>
  </si>
  <si>
    <t>200573000A</t>
  </si>
  <si>
    <t>700 W. 7TH STREET  SUITE 6</t>
  </si>
  <si>
    <t>BRISTOW,OK  74010-2301</t>
  </si>
  <si>
    <t>CARNEGIE TRI-COUNTY MUNICI</t>
  </si>
  <si>
    <t>100699690A</t>
  </si>
  <si>
    <t xml:space="preserve">CARNEGIE       </t>
  </si>
  <si>
    <t>CHG CORNERSTONE HOSPITAL OF OKLAHOMA - SHAWNEE</t>
  </si>
  <si>
    <t>200080160A</t>
  </si>
  <si>
    <t>CHOCTAW MEMORIAL HOSPITAL</t>
  </si>
  <si>
    <t>100700720A</t>
  </si>
  <si>
    <t xml:space="preserve">1405 E KIRK ST  </t>
  </si>
  <si>
    <t>HUGO,OK  74743-0000</t>
  </si>
  <si>
    <t xml:space="preserve">HUGO           </t>
  </si>
  <si>
    <t>CIMARRON MEMORIAL HOSPITAL</t>
  </si>
  <si>
    <t>100700740A</t>
  </si>
  <si>
    <t xml:space="preserve">BOISE CITY,OK  73933-    </t>
  </si>
  <si>
    <t xml:space="preserve">BOISE CITY     </t>
  </si>
  <si>
    <t>CLAREMORE REGIONAL HOSPITAL-PSY</t>
  </si>
  <si>
    <t>100726280C</t>
  </si>
  <si>
    <t xml:space="preserve">1202 N MUSKOGEE PLACE  </t>
  </si>
  <si>
    <t>CLEVELAND AREA HOSPITAL</t>
  </si>
  <si>
    <t>200234090B</t>
  </si>
  <si>
    <t xml:space="preserve">1401 W PAWNEE ST  </t>
  </si>
  <si>
    <t xml:space="preserve">CLEVELAND      </t>
  </si>
  <si>
    <t>COMANCHE CO MEMORIAL HOSPITAL-PSY</t>
  </si>
  <si>
    <t>100749570Z</t>
  </si>
  <si>
    <t>COMANCHE CO MEMORIAL HOSPITAL- REHAB</t>
  </si>
  <si>
    <t>100749570Y</t>
  </si>
  <si>
    <t>COMMUNITY HOSPITAL</t>
  </si>
  <si>
    <t>100746230B</t>
  </si>
  <si>
    <t>COMMUNITY HOSPITAL, LLC</t>
  </si>
  <si>
    <t>100746230C</t>
  </si>
  <si>
    <t>CORDELL MEMORIAL HOSPITAL</t>
  </si>
  <si>
    <t>100819200B</t>
  </si>
  <si>
    <t xml:space="preserve">1220 N GLENN ENGLISH  </t>
  </si>
  <si>
    <t xml:space="preserve">CORDELL,OK  73632-    </t>
  </si>
  <si>
    <t xml:space="preserve">CORDELL        </t>
  </si>
  <si>
    <t>CORNERSTONE HOSPITAL OF OKLAHOMA - BROKEN ARROW</t>
  </si>
  <si>
    <t>200119790B</t>
  </si>
  <si>
    <t>CORNERSTONE HOSPITAL OF OKLAHOMA - MUSKOGEE</t>
  </si>
  <si>
    <t>200119790A</t>
  </si>
  <si>
    <t>CRAIG GENERAL HOSPITAL - PSY</t>
  </si>
  <si>
    <t>100261400G</t>
  </si>
  <si>
    <t>VINITA,OK  74301-1418</t>
  </si>
  <si>
    <t>CURAHEALTH OKLAHOMA CITY</t>
  </si>
  <si>
    <t>200693850A</t>
  </si>
  <si>
    <t xml:space="preserve">1407 NORTH ROBINSON AVENUE  </t>
  </si>
  <si>
    <t>CURAHEALTH OKLAHOMA, LLC</t>
  </si>
  <si>
    <t>200693850B</t>
  </si>
  <si>
    <t xml:space="preserve">OKLAHOMA CITY,OK  73119-    </t>
  </si>
  <si>
    <t>CUSHING REGIONAL HOSPITAL - PSY</t>
  </si>
  <si>
    <t>200044190D</t>
  </si>
  <si>
    <t xml:space="preserve">CUSHING,OK  74023-    </t>
  </si>
  <si>
    <t>DEACONESS HOSPITAL-PSY</t>
  </si>
  <si>
    <t>100699370F</t>
  </si>
  <si>
    <t xml:space="preserve">610 W BYPASS  </t>
  </si>
  <si>
    <t>DRUMRIGHT,OK  74030-5957</t>
  </si>
  <si>
    <t xml:space="preserve">DRUMRIGHT      </t>
  </si>
  <si>
    <t>DUNCAN REGIONAL HOSPITAL - PSYCH</t>
  </si>
  <si>
    <t>100700120N</t>
  </si>
  <si>
    <t xml:space="preserve">1407 N WHISENHANT DR  </t>
  </si>
  <si>
    <t xml:space="preserve">DUNCAN,OK  73533-    </t>
  </si>
  <si>
    <t xml:space="preserve">300 ROCKEFELLER DRIVE  </t>
  </si>
  <si>
    <t>MUSKOGEE,OK  74401-5075</t>
  </si>
  <si>
    <t>EASTERN OKLAHOMA MEDICAL CENTER</t>
  </si>
  <si>
    <t>100700730A</t>
  </si>
  <si>
    <t xml:space="preserve">POTEAU,OK  74953-    </t>
  </si>
  <si>
    <t xml:space="preserve">POTEAU         </t>
  </si>
  <si>
    <t>EASTERN OKLAHOMA MEDICAL CTR - PSYCH</t>
  </si>
  <si>
    <t>100700730K</t>
  </si>
  <si>
    <t>ELKVIEW GEN HSP</t>
  </si>
  <si>
    <t>100700880A</t>
  </si>
  <si>
    <t xml:space="preserve">429 W ELM  </t>
  </si>
  <si>
    <t xml:space="preserve">HOBART,OK  73651-    </t>
  </si>
  <si>
    <t xml:space="preserve">HOBART         </t>
  </si>
  <si>
    <t>FAIRFAX COMMUNITY HOSPITAL</t>
  </si>
  <si>
    <t xml:space="preserve">40 HOSPITAL ROAD  </t>
  </si>
  <si>
    <t>FAIRFAX,OK  74637-5084</t>
  </si>
  <si>
    <t xml:space="preserve">FAIRFAX        </t>
  </si>
  <si>
    <t>FAIRVIEW HSP</t>
  </si>
  <si>
    <t>100700800A</t>
  </si>
  <si>
    <t xml:space="preserve">FAIRVIEW,OK  73737-    </t>
  </si>
  <si>
    <t xml:space="preserve">FAIRVIEW       </t>
  </si>
  <si>
    <t>CHICKASHA,OK  73018-2738</t>
  </si>
  <si>
    <t>GREAT PLAINS REGIONAL MEDICAL CENTER-PSY</t>
  </si>
  <si>
    <t>100699410G</t>
  </si>
  <si>
    <t>GREAT PLAINS REGIONAL MEDICAL CENTER-REHAB</t>
  </si>
  <si>
    <t>100699410F</t>
  </si>
  <si>
    <t>HARPER CO COM HSP</t>
  </si>
  <si>
    <t>100699660A</t>
  </si>
  <si>
    <t xml:space="preserve">BUFFALO        </t>
  </si>
  <si>
    <t>HASKELL COUNTY COMMUNITY HOSPITAL</t>
  </si>
  <si>
    <t>200313370A</t>
  </si>
  <si>
    <t xml:space="preserve">401 NW H STREET  </t>
  </si>
  <si>
    <t>STIGLER,OK  74462-1625</t>
  </si>
  <si>
    <t xml:space="preserve">STIGLER        </t>
  </si>
  <si>
    <t>HILLCREST HOSPITAL CLAREMORE</t>
  </si>
  <si>
    <t>CLAREMORE,OK  74017-3058</t>
  </si>
  <si>
    <t>HILLCREST HOSPITAL CLAREMORE - PSYCH</t>
  </si>
  <si>
    <t>200435950B</t>
  </si>
  <si>
    <t>HILLCREST HOSPITAL CUSHING</t>
  </si>
  <si>
    <t>HILLCREST MEDICAL CENTER - REHAB</t>
  </si>
  <si>
    <t>200044210B</t>
  </si>
  <si>
    <t>HOLDENVILLE GENERAL HOSPITAL</t>
  </si>
  <si>
    <t>200539880B</t>
  </si>
  <si>
    <t>HOLDENVILLE,OK  74848-2822</t>
  </si>
  <si>
    <t>HP PRODUCTION TEST ID</t>
  </si>
  <si>
    <t>200064180C</t>
  </si>
  <si>
    <t xml:space="preserve">          </t>
  </si>
  <si>
    <t>OKLAHOMA CITY,OK  73107-2411</t>
  </si>
  <si>
    <t>INTEGRIS BAPTIST REGIONAL HEALTH CENTER-PSY</t>
  </si>
  <si>
    <t>100699440N</t>
  </si>
  <si>
    <t>INTEGRIS BASS BAPTIST HLTH CTR-PSYCH</t>
  </si>
  <si>
    <t>100699500R</t>
  </si>
  <si>
    <t>INTEGRIS HEALTH EDMOND, INC.</t>
  </si>
  <si>
    <t>200405550A</t>
  </si>
  <si>
    <t>INTEGRIS MIAMI HOSPITAL</t>
  </si>
  <si>
    <t>INTEGRIS SOUTHWEST MEDICAL CENTER-PSYCH</t>
  </si>
  <si>
    <t>100700200S</t>
  </si>
  <si>
    <t>INTEGRIS SOUTHWEST MEDICAL CENTER - REHAB</t>
  </si>
  <si>
    <t>100700200R</t>
  </si>
  <si>
    <t>JACKSON CO MEM HSP</t>
  </si>
  <si>
    <t xml:space="preserve">ALTUS          </t>
  </si>
  <si>
    <t xml:space="preserve">3500 E FRANK PHILLIPS BLVD  </t>
  </si>
  <si>
    <t xml:space="preserve">BARTLESVILLE,OK  74006-    </t>
  </si>
  <si>
    <t>JANE PHILLIPS MEMORIAL MED CTR - PSYCH</t>
  </si>
  <si>
    <t>100699490K</t>
  </si>
  <si>
    <t>JANE PHILLIPS MEMORIAL MED CTR - REHAB</t>
  </si>
  <si>
    <t>100699490J</t>
  </si>
  <si>
    <t>JANE PHILLIPS NOWATA</t>
  </si>
  <si>
    <t>100700460A</t>
  </si>
  <si>
    <t xml:space="preserve">237 S LOCUST STREET  </t>
  </si>
  <si>
    <t xml:space="preserve">NOWATA,OK  74048-    </t>
  </si>
  <si>
    <t xml:space="preserve">NOWATA         </t>
  </si>
  <si>
    <t xml:space="preserve">NORMAN,OK  73071-    </t>
  </si>
  <si>
    <t>KAY COUNTY OKLAHOMA HOSPITAL</t>
  </si>
  <si>
    <t xml:space="preserve">PONCA CITY,OK  74601-    </t>
  </si>
  <si>
    <t>LAKESIDE WOMENS CENTER OF</t>
  </si>
  <si>
    <t>LATIMER CO GEN HSP</t>
  </si>
  <si>
    <t>100700860A</t>
  </si>
  <si>
    <t xml:space="preserve">806 HWY 2 NORTH  </t>
  </si>
  <si>
    <t xml:space="preserve">WILBURTON,OK  74578-    </t>
  </si>
  <si>
    <t xml:space="preserve">WILBURTON      </t>
  </si>
  <si>
    <t>LINDSAY MUNICIPAL HOSPITAL</t>
  </si>
  <si>
    <t>100818200B</t>
  </si>
  <si>
    <t>LINDSAY,OK  73052-0888</t>
  </si>
  <si>
    <t xml:space="preserve">LINDSAY        </t>
  </si>
  <si>
    <t>LTAC HOSPITAL OF EDMOND, LLC</t>
  </si>
  <si>
    <t>200347120A</t>
  </si>
  <si>
    <t>MARSHALL COUNTY HMA LLC</t>
  </si>
  <si>
    <t>100700440F</t>
  </si>
  <si>
    <t>MARY HURLEY HOSPITAL</t>
  </si>
  <si>
    <t>MCALESTER REGIONAL</t>
  </si>
  <si>
    <t>100710530D</t>
  </si>
  <si>
    <t xml:space="preserve">MCALESTER,OK  74502-    </t>
  </si>
  <si>
    <t>MCBRIDE CLINIC ORTHOPEDIC HOSPITAL</t>
  </si>
  <si>
    <t>200069370A</t>
  </si>
  <si>
    <t xml:space="preserve">9600 BROADWAY EXTENSION  </t>
  </si>
  <si>
    <t>OKLAHOMA CITY,OK  73114-7408</t>
  </si>
  <si>
    <t>MCBRIDE CLINIC ORTHOPEDIC HOSPITAL-REHAB</t>
  </si>
  <si>
    <t>200069370C</t>
  </si>
  <si>
    <t>MCCURTAIN MEM HSP</t>
  </si>
  <si>
    <t>100700920A</t>
  </si>
  <si>
    <t xml:space="preserve">1301 E LINCOLN ROAD  </t>
  </si>
  <si>
    <t>IDABEL,OK  74745-7300</t>
  </si>
  <si>
    <t xml:space="preserve">IDABEL         </t>
  </si>
  <si>
    <t>MEMORIAL HOSPITAL</t>
  </si>
  <si>
    <t>100700030A</t>
  </si>
  <si>
    <t xml:space="preserve">STILWELL,OK  74960-    </t>
  </si>
  <si>
    <t xml:space="preserve">STILWELL       </t>
  </si>
  <si>
    <t>MEMORIAL HOSPITAL - PSYCH</t>
  </si>
  <si>
    <t>100700030I</t>
  </si>
  <si>
    <t xml:space="preserve">1401 W. LOCUST ST.  </t>
  </si>
  <si>
    <t>STILWELL,OK  74960-3217</t>
  </si>
  <si>
    <t>OKLAHOMA CITY,OK  73120-8362</t>
  </si>
  <si>
    <t>MERCY HEALTH CENTER - REHAB</t>
  </si>
  <si>
    <t>100699390K</t>
  </si>
  <si>
    <t xml:space="preserve">4300 WEST MEMORIAL ROAD  </t>
  </si>
  <si>
    <t xml:space="preserve">OKLAHOMA CITY,OK  73120-    </t>
  </si>
  <si>
    <t>MERCY HEALTH LOVE COUNTY</t>
  </si>
  <si>
    <t>100699960A</t>
  </si>
  <si>
    <t xml:space="preserve">300 WANDA ST  </t>
  </si>
  <si>
    <t>MARIETTA,OK  73448-1200</t>
  </si>
  <si>
    <t xml:space="preserve">MARIETTA       </t>
  </si>
  <si>
    <t>MERCY HOSPITAL ADA - PSYCH</t>
  </si>
  <si>
    <t>200509290D</t>
  </si>
  <si>
    <t xml:space="preserve">430 N MONTA VISTA  </t>
  </si>
  <si>
    <t xml:space="preserve">ADA,OK  74820-    </t>
  </si>
  <si>
    <t>MERCY HOSPITAL ADA - REHAB</t>
  </si>
  <si>
    <t>200509290E</t>
  </si>
  <si>
    <t xml:space="preserve">430 N MONTE VISTA  </t>
  </si>
  <si>
    <t>MERCY HOSPITAL ARDMORE - PSYCH</t>
  </si>
  <si>
    <t>100262320P</t>
  </si>
  <si>
    <t xml:space="preserve">1011 14H AVE NW  </t>
  </si>
  <si>
    <t xml:space="preserve">ARDMORE,OK  73401-    </t>
  </si>
  <si>
    <t>MERCY HOSPITAL EL RENO INC</t>
  </si>
  <si>
    <t>200320810D</t>
  </si>
  <si>
    <t>MERCY HOSPITAL HEALDTON INC</t>
  </si>
  <si>
    <t>200226190A</t>
  </si>
  <si>
    <t>KINGFISHER,OK  73750-0059</t>
  </si>
  <si>
    <t>MERCY HOSPITAL LOGAN COUNTY</t>
  </si>
  <si>
    <t>200425410C</t>
  </si>
  <si>
    <t xml:space="preserve">GUTHRIE        </t>
  </si>
  <si>
    <t>MERCY HOSPITAL TISHOMINGO</t>
  </si>
  <si>
    <t>200318440B</t>
  </si>
  <si>
    <t>MERCY HOSPITAL WATONGA INC</t>
  </si>
  <si>
    <t>200490030A</t>
  </si>
  <si>
    <t>MERCY MEMORIAL HEALTH CENTER - REHAB</t>
  </si>
  <si>
    <t>100262320G</t>
  </si>
  <si>
    <t xml:space="preserve">1011 14TH AVE NW  </t>
  </si>
  <si>
    <t>ARDMORE,OK  73401-1889</t>
  </si>
  <si>
    <t>MERCY REHABILITATION HOSPITAL, LLC</t>
  </si>
  <si>
    <t>200479750A</t>
  </si>
  <si>
    <t xml:space="preserve">5401 W. MEMORIAL ROAD  </t>
  </si>
  <si>
    <t xml:space="preserve">OKLAHOMA CITY,OK  73142-    </t>
  </si>
  <si>
    <t>MIDWEST REGIONAL MEDICAL</t>
  </si>
  <si>
    <t>NEWMAN MEMORIAL HSP</t>
  </si>
  <si>
    <t>100699360A</t>
  </si>
  <si>
    <t xml:space="preserve">905 S MAIN  </t>
  </si>
  <si>
    <t xml:space="preserve">SHATTUCK,OK  73858-    </t>
  </si>
  <si>
    <t xml:space="preserve">SHATTUCK       </t>
  </si>
  <si>
    <t>NORMAN REGIONAL HEALTH SYSTEM - PSY</t>
  </si>
  <si>
    <t>100700690Q</t>
  </si>
  <si>
    <t xml:space="preserve">901 NORTH PORTER  </t>
  </si>
  <si>
    <t>NORMAN,OK  73071-6404</t>
  </si>
  <si>
    <t>NORMAN REGIONAL HEALTH SYSTEM - REHAB</t>
  </si>
  <si>
    <t>100700690R</t>
  </si>
  <si>
    <t>NORTHEASTERN HEALTH SYSTEM PSYCH UNIT</t>
  </si>
  <si>
    <t>100700680I</t>
  </si>
  <si>
    <t>NORTHEAST OKLAHOMA EYE INSTITUTE LLC</t>
  </si>
  <si>
    <t>200265330A</t>
  </si>
  <si>
    <t xml:space="preserve">2408 E 81ST STE 600  </t>
  </si>
  <si>
    <t>TULSA,OK  74137-4200</t>
  </si>
  <si>
    <t>NORTHWEST SURGICAL HOSPITAL</t>
  </si>
  <si>
    <t>200035670C</t>
  </si>
  <si>
    <t>OAKWOOD SPRINGS</t>
  </si>
  <si>
    <t>200718040A</t>
  </si>
  <si>
    <t xml:space="preserve">13101 MEMORIAL SPRINGS  </t>
  </si>
  <si>
    <t>OKLAHOMA CITY,OK  73114-2226</t>
  </si>
  <si>
    <t>OKEENE MUN HSP</t>
  </si>
  <si>
    <t>100700250A</t>
  </si>
  <si>
    <t xml:space="preserve">OKEENE,OK  73763-    </t>
  </si>
  <si>
    <t xml:space="preserve">OKEENE         </t>
  </si>
  <si>
    <t>OKLAHOMA CENTER FOR ORTHOPAEDIC &amp; MULTI SPECIALTY</t>
  </si>
  <si>
    <t>200066700A</t>
  </si>
  <si>
    <t>OKLAHOMA HEART HOSPITAL</t>
  </si>
  <si>
    <t>200280620A</t>
  </si>
  <si>
    <t xml:space="preserve">5200 EAST I-240 SERVICE RD  </t>
  </si>
  <si>
    <t>OKLAHOMA CITY,OK  73135-2610</t>
  </si>
  <si>
    <t>OKLAHOMA HEART HOSPITAL LLC</t>
  </si>
  <si>
    <t>200009170A</t>
  </si>
  <si>
    <t>OKLAHOMA SPINE HOSPITAL</t>
  </si>
  <si>
    <t>100747140B</t>
  </si>
  <si>
    <t>200242900A</t>
  </si>
  <si>
    <t xml:space="preserve">744 W 9TH ST  </t>
  </si>
  <si>
    <t xml:space="preserve">TULSA,OK  74127-    </t>
  </si>
  <si>
    <t>OKMULGEE MEMORIAL HOSPITAL - PSY</t>
  </si>
  <si>
    <t>100700360F</t>
  </si>
  <si>
    <t>ONECORE HEALTH</t>
  </si>
  <si>
    <t>200108340A</t>
  </si>
  <si>
    <t xml:space="preserve">OKLAHOMA CITY,OK  73109-    </t>
  </si>
  <si>
    <t>ORTHOPEDIC HOSPITAL OF OKLAHOMA</t>
  </si>
  <si>
    <t>100748450B</t>
  </si>
  <si>
    <t xml:space="preserve">TULSA,OK  74137-    </t>
  </si>
  <si>
    <t>OU MEDICAL CENTER</t>
  </si>
  <si>
    <t>100689210U</t>
  </si>
  <si>
    <t>PAM REHABILITATION HOSPITAL OF TULSA</t>
  </si>
  <si>
    <t>200707260A</t>
  </si>
  <si>
    <t>PAM SPECIALTY HOSPITAL OF TULSA</t>
  </si>
  <si>
    <t>200518600A</t>
  </si>
  <si>
    <t xml:space="preserve">PAWHUSKA,OK  74056-    </t>
  </si>
  <si>
    <t>PERRY MEM HSP AUTH</t>
  </si>
  <si>
    <t>100700900A</t>
  </si>
  <si>
    <t xml:space="preserve">501 14TH ST  </t>
  </si>
  <si>
    <t>PERRY,OK  73077-5021</t>
  </si>
  <si>
    <t xml:space="preserve">PERRY          </t>
  </si>
  <si>
    <t>PRAGUE,OK  74864-1090</t>
  </si>
  <si>
    <t>PURCELL MUNICIPAL HOSPITAL</t>
  </si>
  <si>
    <t>100699900A</t>
  </si>
  <si>
    <t xml:space="preserve">PURCELL        </t>
  </si>
  <si>
    <t>PUSHMATAHA HSP</t>
  </si>
  <si>
    <t>100700770A</t>
  </si>
  <si>
    <t xml:space="preserve">ANTLERS,OK  74523-    </t>
  </si>
  <si>
    <t xml:space="preserve">ANTLERS        </t>
  </si>
  <si>
    <t>QUARTZ MOUNTAIN MEDICAL CENTER</t>
  </si>
  <si>
    <t>100699750A</t>
  </si>
  <si>
    <t xml:space="preserve">MANGUM         </t>
  </si>
  <si>
    <t>ROGER MILLS MEMORIAL HOSPITAL</t>
  </si>
  <si>
    <t>100699820A</t>
  </si>
  <si>
    <t xml:space="preserve">CHEYENNE,OK  73628-    </t>
  </si>
  <si>
    <t xml:space="preserve">CHEYENNE       </t>
  </si>
  <si>
    <t>SAINT FRANCIS HOSPITAL INC - REHAB</t>
  </si>
  <si>
    <t>100699570N</t>
  </si>
  <si>
    <t xml:space="preserve">6161 S YALE AVE  </t>
  </si>
  <si>
    <t>SAINT FRANCIS HOSPITAL VINITA</t>
  </si>
  <si>
    <t>200702430B</t>
  </si>
  <si>
    <t>SAINT FRANCIS HOSPITAL VINITA - PSYCH</t>
  </si>
  <si>
    <t>200702430C</t>
  </si>
  <si>
    <t>SAINT FRANCIS REGIONAL SERVICES INC</t>
  </si>
  <si>
    <t>200700900A</t>
  </si>
  <si>
    <t>SAINT FRANCIS REGIONAL SERVICES-PSYCH</t>
  </si>
  <si>
    <t>200700900B</t>
  </si>
  <si>
    <t>SAINT FRANCIS REGIONAL SERVICES-REHAB</t>
  </si>
  <si>
    <t>200700900C</t>
  </si>
  <si>
    <t>SAYRE MEMORIAL HOSPITAL - PSY</t>
  </si>
  <si>
    <t>100700160I</t>
  </si>
  <si>
    <t xml:space="preserve">SAYRE          </t>
  </si>
  <si>
    <t>SEILING MUNICIPAL HOSPITAL</t>
  </si>
  <si>
    <t>100700450A</t>
  </si>
  <si>
    <t xml:space="preserve">SEILING,OK  73663-    </t>
  </si>
  <si>
    <t xml:space="preserve">SEILING        </t>
  </si>
  <si>
    <t>SELECT SPECIALTY HOSPITAL - OK</t>
  </si>
  <si>
    <t>100689350A</t>
  </si>
  <si>
    <t>SELECT SPECIALTY HOSPITAL-TULSA MIDTOWN</t>
  </si>
  <si>
    <t>200224040B</t>
  </si>
  <si>
    <t>SEMINOLE HMA LLC</t>
  </si>
  <si>
    <t>200196450C</t>
  </si>
  <si>
    <t>SEQUOYAH COUNTY CITY OF SALLISAW HOSPITAL AUTHORIT</t>
  </si>
  <si>
    <t>100700190A</t>
  </si>
  <si>
    <t>213 E. REDWOOD  PO BOX 505</t>
  </si>
  <si>
    <t>SALLISAW,OK  74955-2811</t>
  </si>
  <si>
    <t xml:space="preserve">SALLISAW       </t>
  </si>
  <si>
    <t>SHARE MEMORIAL HOSPITAL</t>
  </si>
  <si>
    <t>100699830A</t>
  </si>
  <si>
    <t xml:space="preserve">ALVA           </t>
  </si>
  <si>
    <t>SOUTHWESTERN MEDICAL CENTER</t>
  </si>
  <si>
    <t>100697950B</t>
  </si>
  <si>
    <t xml:space="preserve">5602 SW LEE BLVD  </t>
  </si>
  <si>
    <t>LAWTON,OK  73505-9635</t>
  </si>
  <si>
    <t>SOUTHWESTERN MEDICAL CENTER - PSY</t>
  </si>
  <si>
    <t>100697950I</t>
  </si>
  <si>
    <t>SOUTHWESTERN MEDICAL CENTER - REHAB</t>
  </si>
  <si>
    <t>100697950H</t>
  </si>
  <si>
    <t>SPECIALTY HOSPITAL OF MIDWEST CITY OPERATOR, LLC</t>
  </si>
  <si>
    <t>200644000A</t>
  </si>
  <si>
    <t xml:space="preserve">8210 NATIONAL AVE.  </t>
  </si>
  <si>
    <t>MIDWEST CITY,OK  73110-8518</t>
  </si>
  <si>
    <t xml:space="preserve">MIDWEST CITY   </t>
  </si>
  <si>
    <t>ST ANTHONY HOSPITAL-PSY</t>
  </si>
  <si>
    <t>100699540T</t>
  </si>
  <si>
    <t xml:space="preserve">1000 N LEE  </t>
  </si>
  <si>
    <t>OKLAHOMA CITY,OK  73102-1080</t>
  </si>
  <si>
    <t>ST ANTHONY HOSPITAL-REHAB</t>
  </si>
  <si>
    <t>100699540U</t>
  </si>
  <si>
    <t xml:space="preserve">OKLAHOMA CITY,OK  73102-    </t>
  </si>
  <si>
    <t>ST ANTHONY SHAWNEE HOSPITAL</t>
  </si>
  <si>
    <t>SHAWNEE,OK  74804-1743</t>
  </si>
  <si>
    <t>ST ANTHONY SHAWNEE HOSPITAL - REHAB</t>
  </si>
  <si>
    <t>100740840I</t>
  </si>
  <si>
    <t xml:space="preserve">1102 WEST MACARTHUR  </t>
  </si>
  <si>
    <t xml:space="preserve">SHAWNEE,OK  74804-    </t>
  </si>
  <si>
    <t>ST JOHN BROKEN ARROW, INC</t>
  </si>
  <si>
    <t>200310990A</t>
  </si>
  <si>
    <t xml:space="preserve">1000 W BOISE CIRCLE  </t>
  </si>
  <si>
    <t>BROKEN ARROW,OK  74012-4900</t>
  </si>
  <si>
    <t xml:space="preserve">BROKEN ARROW   </t>
  </si>
  <si>
    <t>TULSA,OK  74104-6520</t>
  </si>
  <si>
    <t>ST JOHN MEDICAL CENTER-PSY</t>
  </si>
  <si>
    <t>100699400H</t>
  </si>
  <si>
    <t>ST JOHN MEDICAL CENTER-REHAB</t>
  </si>
  <si>
    <t>100699400I</t>
  </si>
  <si>
    <t>OWASSO,OK  74055-4600</t>
  </si>
  <si>
    <t>ST. JOHN REHAB HOSP, AFFILIATED WITH HEALTHSOUTH</t>
  </si>
  <si>
    <t>200682470A</t>
  </si>
  <si>
    <t xml:space="preserve">1200 WEST ALBANY DRIVE  </t>
  </si>
  <si>
    <t>BROKEN ARROW,OK  74012-8146</t>
  </si>
  <si>
    <t>ST JOHN SAPULPA INC</t>
  </si>
  <si>
    <t>100699550A</t>
  </si>
  <si>
    <t xml:space="preserve">1004 E BRYAN  </t>
  </si>
  <si>
    <t>SAPULPA,OK  74066-4513</t>
  </si>
  <si>
    <t xml:space="preserve">SAPULPA        </t>
  </si>
  <si>
    <t xml:space="preserve">ENID,OK  73701-    </t>
  </si>
  <si>
    <t>ST MARY'S REGIONAL MEDICAL CENTER - REHAB</t>
  </si>
  <si>
    <t>100690020C</t>
  </si>
  <si>
    <t>STROUD REGIONAL MEDICAL CENTER</t>
  </si>
  <si>
    <t>200125010B</t>
  </si>
  <si>
    <t xml:space="preserve">2308 W HIGHWAY 66  </t>
  </si>
  <si>
    <t xml:space="preserve">STROUD,OK  74079-    </t>
  </si>
  <si>
    <t xml:space="preserve">STROUD         </t>
  </si>
  <si>
    <t>SUMMIT MEDICAL CENTER, LLC</t>
  </si>
  <si>
    <t>200292720A</t>
  </si>
  <si>
    <t xml:space="preserve">1800 S RENAISSANCE BLVD  </t>
  </si>
  <si>
    <t>EDMOND,OK  73013-3023</t>
  </si>
  <si>
    <t xml:space="preserve">EDMOND         </t>
  </si>
  <si>
    <t>SURGICAL HOSPITAL OF OKLAHOMA LLC</t>
  </si>
  <si>
    <t>100700530A</t>
  </si>
  <si>
    <t xml:space="preserve">100 SE 59TH ST  </t>
  </si>
  <si>
    <t>TAHLEQUAH CITY HOSPITAL-REHAB</t>
  </si>
  <si>
    <t>100700680J</t>
  </si>
  <si>
    <t>THE PHYSICIANS HOSPITAL IN ANADARKO</t>
  </si>
  <si>
    <t>200125200B</t>
  </si>
  <si>
    <t>TULSA - AMG SPECIALTY HOSPITAL</t>
  </si>
  <si>
    <t>200530140A</t>
  </si>
  <si>
    <t>TULSA SPINE HOSPITAL</t>
  </si>
  <si>
    <t>200006260A</t>
  </si>
  <si>
    <t xml:space="preserve">6901 S OLYMPIA AVENUE  </t>
  </si>
  <si>
    <t xml:space="preserve">TULSA,OK  74132-    </t>
  </si>
  <si>
    <t>UNIVERSITY HOSPITAL AUTHOR</t>
  </si>
  <si>
    <t>100689130A</t>
  </si>
  <si>
    <t>DSH PAYMENT  940 NE 13 STREET</t>
  </si>
  <si>
    <t xml:space="preserve">OKLAHOMA CITY,OK  73104-    </t>
  </si>
  <si>
    <t>VALIR REHABILITATION HOSPITAL OF OKC</t>
  </si>
  <si>
    <t>200028650A</t>
  </si>
  <si>
    <t xml:space="preserve">700 NW 7TH ST  </t>
  </si>
  <si>
    <t>WAGONER COMMUNITY HOSPITAL</t>
  </si>
  <si>
    <t>200100890B</t>
  </si>
  <si>
    <t xml:space="preserve">1200 W CHEROKEE ST  </t>
  </si>
  <si>
    <t xml:space="preserve">WAGONER        </t>
  </si>
  <si>
    <t xml:space="preserve">WEATHERFORD,OK  73096-    </t>
  </si>
  <si>
    <t>WILLOW VIEW HOSP</t>
  </si>
  <si>
    <t>100806400X</t>
  </si>
  <si>
    <t>Count:</t>
  </si>
  <si>
    <t>S</t>
  </si>
  <si>
    <t>OKLAHOMA CITY,OK  73112-2099</t>
  </si>
  <si>
    <t xml:space="preserve">1800 UNIVERSITY  </t>
  </si>
  <si>
    <t xml:space="preserve">DURANT,OK  74701-    </t>
  </si>
  <si>
    <t xml:space="preserve">DURANT         </t>
  </si>
  <si>
    <t xml:space="preserve">901 S 5TH AVE.  </t>
  </si>
  <si>
    <t>MADILL,OK  73446-3640</t>
  </si>
  <si>
    <t xml:space="preserve">MADILL         </t>
  </si>
  <si>
    <t xml:space="preserve">2825 PARKLAWN DRIVE  </t>
  </si>
  <si>
    <t>MIDWEST CITY,OK  73110-4221</t>
  </si>
  <si>
    <t xml:space="preserve">2011 W BROADWAY  </t>
  </si>
  <si>
    <t xml:space="preserve">1200 WEST LIBERTY ROAD  </t>
  </si>
  <si>
    <t xml:space="preserve">ATOKA,OK  74525-    </t>
  </si>
  <si>
    <t xml:space="preserve">212 E. 8TH STREET  </t>
  </si>
  <si>
    <t>BETHANY BEHAVIORAL HEALTH-A UNIT OF CEDAR RIDGE</t>
  </si>
  <si>
    <t>200085660G</t>
  </si>
  <si>
    <t xml:space="preserve">7600 NW 23RD  </t>
  </si>
  <si>
    <t>BETHANY,OK  73008-4944</t>
  </si>
  <si>
    <t xml:space="preserve">BETHANY        </t>
  </si>
  <si>
    <t>100700640C</t>
  </si>
  <si>
    <t xml:space="preserve">1101 E MONROE  </t>
  </si>
  <si>
    <t>MCALESTER,OK  74501-0000</t>
  </si>
  <si>
    <t>MUNICIPAL HOSPITAL  102 N BROADWAY</t>
  </si>
  <si>
    <t xml:space="preserve">CARNEGIE,OK  73015-    </t>
  </si>
  <si>
    <t>CEDAR RIDGE PSYCHIATRIC HOSPITAL</t>
  </si>
  <si>
    <t>200085660H</t>
  </si>
  <si>
    <t xml:space="preserve">6501 NE 50TH  </t>
  </si>
  <si>
    <t>OKLAHOMA CITY,OK  73141-0001</t>
  </si>
  <si>
    <t xml:space="preserve">1900 GORDON COOPER DRIVE  </t>
  </si>
  <si>
    <t xml:space="preserve">SHAWNEE,OK  74801-    </t>
  </si>
  <si>
    <t xml:space="preserve">100 S ELLIS AVE  </t>
  </si>
  <si>
    <t>CLAREMORE,OK  74017-3036</t>
  </si>
  <si>
    <t>CLEVELAND,OK  74020-3020</t>
  </si>
  <si>
    <t xml:space="preserve">100 N 30TH ST  </t>
  </si>
  <si>
    <t>CLINTON,OK  73601-3117</t>
  </si>
  <si>
    <t xml:space="preserve">CLINTON        </t>
  </si>
  <si>
    <t>CLINTON HMA LLC - REHAB</t>
  </si>
  <si>
    <t>100700010H</t>
  </si>
  <si>
    <t xml:space="preserve">3401 GORE BLVD  </t>
  </si>
  <si>
    <t>LAWTON,OK  73505-6332</t>
  </si>
  <si>
    <t xml:space="preserve">3401 W GORE BLVD  </t>
  </si>
  <si>
    <t xml:space="preserve">3100 SW 89TH ST  </t>
  </si>
  <si>
    <t>OKLAHOMA CITY,OK  73159-7900</t>
  </si>
  <si>
    <t xml:space="preserve">9800 BROADWAY EXTENSION  </t>
  </si>
  <si>
    <t>OKLAHOMA CITY,OK  73114-6303</t>
  </si>
  <si>
    <t>1000 WEST BOISE CIRCLE  THIRD FLOOR</t>
  </si>
  <si>
    <t xml:space="preserve">BROKEN ARROW,OK  74012-    </t>
  </si>
  <si>
    <t xml:space="preserve">351 SOUTH 40TH STREET  </t>
  </si>
  <si>
    <t>MUSKOGEE,OK  74403-4916</t>
  </si>
  <si>
    <t xml:space="preserve">OKLAHOMA CITY,OK  75320-    </t>
  </si>
  <si>
    <t xml:space="preserve">2129 SW 59TH STREET  </t>
  </si>
  <si>
    <t xml:space="preserve">1027 E CHERRY  </t>
  </si>
  <si>
    <t>CUSHING,OK  74023-4101</t>
  </si>
  <si>
    <t xml:space="preserve">7600 NW 23RD ST  </t>
  </si>
  <si>
    <t xml:space="preserve">1407 N WHISENANT DR  </t>
  </si>
  <si>
    <t>DUNCAN REGIONAL HOSPITAL INC</t>
  </si>
  <si>
    <t>100700120Q</t>
  </si>
  <si>
    <t xml:space="preserve">U.S. HIGHWAYS 70 &amp; 81  </t>
  </si>
  <si>
    <t>WAURIKA,OK  73573-0090</t>
  </si>
  <si>
    <t xml:space="preserve">WAURIKA        </t>
  </si>
  <si>
    <t xml:space="preserve">105 WALL ST  </t>
  </si>
  <si>
    <t xml:space="preserve">523 STATE RD  </t>
  </si>
  <si>
    <t xml:space="preserve">2220 W IOWA AVENUE  </t>
  </si>
  <si>
    <t xml:space="preserve">1801 WEST THIRD  </t>
  </si>
  <si>
    <t>ELK CITY,OK  73644-5113</t>
  </si>
  <si>
    <t xml:space="preserve">1605 W THIRD ST  </t>
  </si>
  <si>
    <t>ELK CITY,OK  73644-5100</t>
  </si>
  <si>
    <t xml:space="preserve">100-198 WEST THIRD ST  </t>
  </si>
  <si>
    <t>ELK CITY,OK  73644-4722</t>
  </si>
  <si>
    <t>100690030B</t>
  </si>
  <si>
    <t xml:space="preserve">900 E MAIN  </t>
  </si>
  <si>
    <t>NORMAN,OK  73071-5305</t>
  </si>
  <si>
    <t>HOLLIS,OK  73550-2032</t>
  </si>
  <si>
    <t xml:space="preserve">1003 US HWY 64 NORTH  </t>
  </si>
  <si>
    <t>BUFFALO,OK  73834-0064</t>
  </si>
  <si>
    <t xml:space="preserve">2401 W. MAIN  </t>
  </si>
  <si>
    <t xml:space="preserve">1027 E CHERRY ST  </t>
  </si>
  <si>
    <t>HILLCREST HOSPITAL PRYOR</t>
  </si>
  <si>
    <t>200735850A</t>
  </si>
  <si>
    <t xml:space="preserve">111 N. BAILEY STREET  </t>
  </si>
  <si>
    <t xml:space="preserve">PRYOR,OK  74361-    </t>
  </si>
  <si>
    <t xml:space="preserve">PRYOR          </t>
  </si>
  <si>
    <t xml:space="preserve">1120 S UTICA  </t>
  </si>
  <si>
    <t>TULSA,OK  74104-4012</t>
  </si>
  <si>
    <t>TULSA,OK  74104-4090</t>
  </si>
  <si>
    <t>2401 NW 23RD  SUITE 11</t>
  </si>
  <si>
    <t xml:space="preserve">3300 NW EXPRESSWAY  </t>
  </si>
  <si>
    <t xml:space="preserve">200 2ND AVE SW  </t>
  </si>
  <si>
    <t>MIAMI,OK  74354-6830</t>
  </si>
  <si>
    <t xml:space="preserve">MIAMI          </t>
  </si>
  <si>
    <t xml:space="preserve">600 S MONROE  </t>
  </si>
  <si>
    <t>ENID,OK  73701-7211</t>
  </si>
  <si>
    <t xml:space="preserve">600 SOUTH MONROE  </t>
  </si>
  <si>
    <t xml:space="preserve">1201 HEALTH CENTER PARKWAY  </t>
  </si>
  <si>
    <t xml:space="preserve">YUKON,OK  73099-    </t>
  </si>
  <si>
    <t xml:space="preserve">YUKON          </t>
  </si>
  <si>
    <t xml:space="preserve">1001 E 18TH STREET  </t>
  </si>
  <si>
    <t>GROVE,OK  74344-5304</t>
  </si>
  <si>
    <t xml:space="preserve">GROVE          </t>
  </si>
  <si>
    <t xml:space="preserve">4801 INTEGRIS PARKWAY  </t>
  </si>
  <si>
    <t>EDMOND,OK  73034-8864</t>
  </si>
  <si>
    <t xml:space="preserve">200 SECOND AVE SW  </t>
  </si>
  <si>
    <t xml:space="preserve">MIAMI,OK  74354-    </t>
  </si>
  <si>
    <t xml:space="preserve">4401 S WESTERN  </t>
  </si>
  <si>
    <t>OKLAHOMA CITY,OK  73109-3413</t>
  </si>
  <si>
    <t xml:space="preserve">4400 S WESTERN  </t>
  </si>
  <si>
    <t>OKLAHOMA CITY,OK  73109-3410</t>
  </si>
  <si>
    <t xml:space="preserve">1200 E PECAN  </t>
  </si>
  <si>
    <t xml:space="preserve">ALTUS,OK  73521-    </t>
  </si>
  <si>
    <t>JIM TALIAFERRO MHC</t>
  </si>
  <si>
    <t>100700660B</t>
  </si>
  <si>
    <t xml:space="preserve">602 SW 38TH STREET  </t>
  </si>
  <si>
    <t>LAWTON,OK  73505-6912</t>
  </si>
  <si>
    <t xml:space="preserve">11200 N PORTLAND AVE  </t>
  </si>
  <si>
    <t>LAUREATE PSYCHIATRIC CLINIC &amp; HOSPITAL INC</t>
  </si>
  <si>
    <t>100700380P</t>
  </si>
  <si>
    <t xml:space="preserve">6655 SOUTH YALE  </t>
  </si>
  <si>
    <t>TULSA,OK  74136-3326</t>
  </si>
  <si>
    <t xml:space="preserve">1305 W CHEROKEE ST  </t>
  </si>
  <si>
    <t xml:space="preserve">1100 E. NINTH STREET  </t>
  </si>
  <si>
    <t>EDMOND,OK  73034-0000</t>
  </si>
  <si>
    <t xml:space="preserve">901 S 5TH AVE  </t>
  </si>
  <si>
    <t>MADILL,OK  73446-0604</t>
  </si>
  <si>
    <t>DBA MARY HURLEY HOSPITAL  6 N COVINGTON</t>
  </si>
  <si>
    <t>COALGATE,OK  74538-2002</t>
  </si>
  <si>
    <t xml:space="preserve">ONE CLARK BASS BOULEVARD  </t>
  </si>
  <si>
    <t>MEADOWLAKE CHILD/ADOLESCENT ACUTE LEVEL 2</t>
  </si>
  <si>
    <t>200285100B</t>
  </si>
  <si>
    <t xml:space="preserve">2216 S VAN BUREN  </t>
  </si>
  <si>
    <t>ENID,OK  73701-8217</t>
  </si>
  <si>
    <t>MEADOWLAKE CHILD/ADOLESCENT DUAL ACUTE LEVEL 2</t>
  </si>
  <si>
    <t>200285100C</t>
  </si>
  <si>
    <t>ENID,OK  73701-0000</t>
  </si>
  <si>
    <t xml:space="preserve">1401 WEST LOCUST  </t>
  </si>
  <si>
    <t>GUYMON,OK  73942-0520</t>
  </si>
  <si>
    <t xml:space="preserve">4300 WEST MEMORIAL RD  </t>
  </si>
  <si>
    <t>ADA,OK  74820-4610</t>
  </si>
  <si>
    <t xml:space="preserve">1011 14TH AVE NORTHWEST  </t>
  </si>
  <si>
    <t xml:space="preserve">2115 PARKVIEW DRIVE  </t>
  </si>
  <si>
    <t>EL RENO,OK  73036-2109</t>
  </si>
  <si>
    <t xml:space="preserve">EL RENO        </t>
  </si>
  <si>
    <t xml:space="preserve">3462 HOSPITAL ROAD  </t>
  </si>
  <si>
    <t>HEALDTON,OK  73438-6124</t>
  </si>
  <si>
    <t xml:space="preserve">HEALDTON       </t>
  </si>
  <si>
    <t xml:space="preserve">200 S ACADEMY RD  </t>
  </si>
  <si>
    <t>GUTHRIE,OK  73044-8727</t>
  </si>
  <si>
    <t xml:space="preserve">1000 S BYRD ST  </t>
  </si>
  <si>
    <t>TISHOMINGO,OK  73460-3265</t>
  </si>
  <si>
    <t xml:space="preserve">TISHOMINGO     </t>
  </si>
  <si>
    <t xml:space="preserve">500 N CLARENCE NASH BLVD  </t>
  </si>
  <si>
    <t xml:space="preserve">WATONGA,OK  73772-    </t>
  </si>
  <si>
    <t xml:space="preserve">WATONGA        </t>
  </si>
  <si>
    <t xml:space="preserve">2825 PARKLAWN DR  </t>
  </si>
  <si>
    <t xml:space="preserve">MIDWEST CITY,OK  73110-    </t>
  </si>
  <si>
    <t xml:space="preserve">1400 E DOWNING  </t>
  </si>
  <si>
    <t>TAHLEQUAH,OK  74464-1008</t>
  </si>
  <si>
    <t>TAHLEQUAH,OK  74464-3324</t>
  </si>
  <si>
    <t>NORTHWEST CENTER FOR BEHAVIORAL HEALTH</t>
  </si>
  <si>
    <t>100704080B</t>
  </si>
  <si>
    <t>193461 E. COUNTY RD. 304  PO BOX 1</t>
  </si>
  <si>
    <t>FORT SUPPLY,OK  73841-0000</t>
  </si>
  <si>
    <t xml:space="preserve">FORT SUPPLY    </t>
  </si>
  <si>
    <t xml:space="preserve">9204 N MAY AVE  </t>
  </si>
  <si>
    <t>OKLAHOMA CITY,OK  73120-4419</t>
  </si>
  <si>
    <t xml:space="preserve">207 EAST F STREET  </t>
  </si>
  <si>
    <t>8100 S WALKER AVE  BLDG C</t>
  </si>
  <si>
    <t xml:space="preserve">OKLAHOMA CITY,OK  73139-    </t>
  </si>
  <si>
    <t xml:space="preserve">4050 W MEMORIAL ROAD  </t>
  </si>
  <si>
    <t>OKLAHOMA CITY,OK  73120-8382</t>
  </si>
  <si>
    <t xml:space="preserve">14101 PARKWAY COMMONS DR  </t>
  </si>
  <si>
    <t>OKLAHOMA CITY,OK  73134-6012</t>
  </si>
  <si>
    <t>OKLAHOMA STATE UNIVERSITY MEDICAL TRUST</t>
  </si>
  <si>
    <t xml:space="preserve">1401 MORRIS DR  </t>
  </si>
  <si>
    <t>OKMULGEE,OK  74447-1038</t>
  </si>
  <si>
    <t>1044 SW 44TH ST  STE 350</t>
  </si>
  <si>
    <t xml:space="preserve">2408 E. 81ST STREET  </t>
  </si>
  <si>
    <t xml:space="preserve">940 NE 13 ST  </t>
  </si>
  <si>
    <t xml:space="preserve">10020 E. 91ST DR.  </t>
  </si>
  <si>
    <t>TULSA,OK  74133-5835</t>
  </si>
  <si>
    <t xml:space="preserve">3219 S 79TH E AVE  </t>
  </si>
  <si>
    <t xml:space="preserve">TULSA,OK  74145-    </t>
  </si>
  <si>
    <t>PARKSIDE PSYCHIATRIC HOSPITAL &amp; CLINIC</t>
  </si>
  <si>
    <t>100738360L</t>
  </si>
  <si>
    <t xml:space="preserve">1619 E 13TH ST  </t>
  </si>
  <si>
    <t>TULSA,OK  74120-0001</t>
  </si>
  <si>
    <t>100738360N</t>
  </si>
  <si>
    <t xml:space="preserve">1220 S. TRENTON AVE  </t>
  </si>
  <si>
    <t>TULSA,OK  74120-0000</t>
  </si>
  <si>
    <t xml:space="preserve">100 VALLEY DRIVE  </t>
  </si>
  <si>
    <t xml:space="preserve">PAULS VALLEY,OK  73075-    </t>
  </si>
  <si>
    <t xml:space="preserve">1322 KLABZUBA AVE  </t>
  </si>
  <si>
    <t xml:space="preserve">1500 N GREEN AVENUE  </t>
  </si>
  <si>
    <t>PURCELL,OK  73080-9998</t>
  </si>
  <si>
    <t xml:space="preserve">510 EAST MAIN STREET  </t>
  </si>
  <si>
    <t xml:space="preserve">1 WICKERSHAM DRIVE  </t>
  </si>
  <si>
    <t>MANGUM,OK  73554-9118</t>
  </si>
  <si>
    <t xml:space="preserve">501 S LL MALES  </t>
  </si>
  <si>
    <t>ROLLING HILLS HOSPITAL, LLC</t>
  </si>
  <si>
    <t>100701680L</t>
  </si>
  <si>
    <t xml:space="preserve">1000 ROLLING HILLS LANE  </t>
  </si>
  <si>
    <t>ADA,OK  74820-9415</t>
  </si>
  <si>
    <t xml:space="preserve">6161 S YALE  </t>
  </si>
  <si>
    <t>TULSA,OK  74136-0001</t>
  </si>
  <si>
    <t>TULSA,OK  74136-1992</t>
  </si>
  <si>
    <t xml:space="preserve">10501 E 91ST S  </t>
  </si>
  <si>
    <t xml:space="preserve">TULSA,OK  74133-    </t>
  </si>
  <si>
    <t xml:space="preserve">735 N FOREMAN ST  </t>
  </si>
  <si>
    <t>VINITA,OK  74301-1422</t>
  </si>
  <si>
    <t>200700900D</t>
  </si>
  <si>
    <t xml:space="preserve">2900 NORTH MAIN STREET  </t>
  </si>
  <si>
    <t xml:space="preserve">MUSKOGEE,OK  74403-    </t>
  </si>
  <si>
    <t xml:space="preserve">501 E WASHINGTON AVE  </t>
  </si>
  <si>
    <t>SAYRE,OK  73662-1337</t>
  </si>
  <si>
    <t xml:space="preserve">NE HWY 60  </t>
  </si>
  <si>
    <t xml:space="preserve">3524 NW 56 ST  </t>
  </si>
  <si>
    <t>1125 SOUTH TRENTON  2ND AND 3RD FLOOR</t>
  </si>
  <si>
    <t>TULSA,OK  74120-5418</t>
  </si>
  <si>
    <t xml:space="preserve">2401 WRANGLER BLVD  </t>
  </si>
  <si>
    <t>SEMINOLE,OK  74868-1917</t>
  </si>
  <si>
    <t xml:space="preserve">SEMINOLE       </t>
  </si>
  <si>
    <t xml:space="preserve">800 SHARE DRIVE  </t>
  </si>
  <si>
    <t>ALVA,OK  73717-3618</t>
  </si>
  <si>
    <t xml:space="preserve">1602 SW 82ND ST  </t>
  </si>
  <si>
    <t>LAWTON,OK  73505-9012</t>
  </si>
  <si>
    <t>LAWTON,OK  73505-9699</t>
  </si>
  <si>
    <t>SPENCER ACUTE LEVEL 2</t>
  </si>
  <si>
    <t>100689250A</t>
  </si>
  <si>
    <t xml:space="preserve">2601 N SPENCER ROAD  </t>
  </si>
  <si>
    <t>SPENCER,OK  73084-3649</t>
  </si>
  <si>
    <t xml:space="preserve">SPENCER        </t>
  </si>
  <si>
    <t>SPENCER STAR ACUTE LEVEL 2</t>
  </si>
  <si>
    <t>100689250B</t>
  </si>
  <si>
    <t>OKLAHOMA CITY,OK  73084-0001</t>
  </si>
  <si>
    <t xml:space="preserve">1000 N LEE AVE  </t>
  </si>
  <si>
    <t>OKLAHOMA CITY,OK  73102-1036</t>
  </si>
  <si>
    <t xml:space="preserve">1323 WEST 6TH AVENUE  </t>
  </si>
  <si>
    <t>STILLWATER,OK  74074-4399</t>
  </si>
  <si>
    <t xml:space="preserve">1923 S UTICA AVE  </t>
  </si>
  <si>
    <t>TULSA,OK  74104-6502</t>
  </si>
  <si>
    <t xml:space="preserve">305 S 5TH STREET  </t>
  </si>
  <si>
    <t xml:space="preserve">305 S FIFTH STREET  </t>
  </si>
  <si>
    <t>ENID,OK  73701-5899</t>
  </si>
  <si>
    <t>OKLAHOMA CITY,OK  73129-0000</t>
  </si>
  <si>
    <t xml:space="preserve">1002 E CENTRAL BLVD  </t>
  </si>
  <si>
    <t xml:space="preserve">ANADARKO,OK  73005-    </t>
  </si>
  <si>
    <t xml:space="preserve">ANADARKO       </t>
  </si>
  <si>
    <t>2408 E 81ST STREET  SUITE 2800</t>
  </si>
  <si>
    <t>TULSA CENTER FOR BEHAVIORAL HEALTH</t>
  </si>
  <si>
    <t>100707460F</t>
  </si>
  <si>
    <t xml:space="preserve">2323 S HARVARD AVE  </t>
  </si>
  <si>
    <t>TULSA,OK  74114-3301</t>
  </si>
  <si>
    <t>OKLAHOMA CITY,OK  73104-5099</t>
  </si>
  <si>
    <t>WAGONER,OK  74467-4624</t>
  </si>
  <si>
    <t>WILLOW CREST HOSPITAL</t>
  </si>
  <si>
    <t>200673510G</t>
  </si>
  <si>
    <t xml:space="preserve">130 A ST SW  </t>
  </si>
  <si>
    <t>MIAMI,OK  74354-0001</t>
  </si>
  <si>
    <t xml:space="preserve">2601 SPENCER ROAD  </t>
  </si>
  <si>
    <t xml:space="preserve">SPENCER,OK  73084-    </t>
  </si>
  <si>
    <t xml:space="preserve">900 17TH ST  </t>
  </si>
  <si>
    <t>WOODWARD,OK  73801-2448</t>
  </si>
  <si>
    <t xml:space="preserve">WOODWARD       </t>
  </si>
  <si>
    <t>DSH RECOUPMENT/ REALLOCATION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</si>
</sst>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0" fillId="25" borderId="10" xfId="0" applyFont="1" applyFill="1" applyBorder="1"/>
    <xf numFmtId="164" fontId="21" fillId="25" borderId="10" xfId="1" applyNumberFormat="1" applyFont="1" applyFill="1" applyBorder="1"/>
    <xf numFmtId="0" fontId="21" fillId="25" borderId="10" xfId="0" applyFont="1" applyFill="1" applyBorder="1"/>
    <xf numFmtId="0" fontId="21" fillId="0" borderId="0" xfId="0" applyFont="1" applyFill="1"/>
    <xf numFmtId="0" fontId="22" fillId="0" borderId="0" xfId="4" applyFont="1"/>
    <xf numFmtId="0" fontId="22" fillId="0" borderId="0" xfId="4" applyFont="1" applyBorder="1"/>
    <xf numFmtId="0" fontId="22" fillId="0" borderId="0" xfId="4" applyFont="1" applyFill="1"/>
    <xf numFmtId="0" fontId="22" fillId="0" borderId="0" xfId="4" applyFont="1" applyFill="1" applyBorder="1"/>
    <xf numFmtId="0" fontId="23" fillId="24" borderId="0" xfId="0" applyFont="1" applyFill="1" applyAlignment="1">
      <alignment wrapText="1"/>
    </xf>
    <xf numFmtId="0" fontId="23" fillId="0" borderId="0" xfId="0" applyFont="1" applyAlignment="1">
      <alignment wrapText="1"/>
    </xf>
    <xf numFmtId="0" fontId="24" fillId="0" borderId="0" xfId="0" applyFont="1"/>
    <xf numFmtId="165" fontId="24" fillId="0" borderId="0" xfId="2" applyNumberFormat="1" applyFont="1"/>
    <xf numFmtId="165" fontId="23" fillId="0" borderId="0" xfId="2" applyNumberFormat="1" applyFont="1"/>
    <xf numFmtId="165" fontId="24" fillId="0" borderId="0" xfId="2" applyNumberFormat="1" applyFont="1" applyBorder="1"/>
    <xf numFmtId="165" fontId="24" fillId="0" borderId="0" xfId="0" applyNumberFormat="1" applyFont="1" applyBorder="1"/>
    <xf numFmtId="0" fontId="24" fillId="0" borderId="0" xfId="0" applyFont="1" applyFill="1"/>
    <xf numFmtId="165" fontId="24" fillId="0" borderId="0" xfId="2" applyNumberFormat="1" applyFont="1" applyFill="1"/>
    <xf numFmtId="165" fontId="24" fillId="0" borderId="0" xfId="0" applyNumberFormat="1" applyFont="1" applyFill="1"/>
    <xf numFmtId="0" fontId="24" fillId="0" borderId="10" xfId="0" applyFont="1" applyBorder="1"/>
    <xf numFmtId="165" fontId="24" fillId="0" borderId="10" xfId="2" applyNumberFormat="1" applyFont="1" applyBorder="1"/>
    <xf numFmtId="165" fontId="24" fillId="0" borderId="10" xfId="0" applyNumberFormat="1" applyFont="1" applyBorder="1"/>
    <xf numFmtId="10" fontId="24" fillId="0" borderId="10" xfId="3" applyNumberFormat="1" applyFont="1" applyBorder="1"/>
    <xf numFmtId="0" fontId="24" fillId="24" borderId="10" xfId="0" applyFont="1" applyFill="1" applyBorder="1"/>
    <xf numFmtId="165" fontId="24" fillId="24" borderId="10" xfId="2" applyNumberFormat="1" applyFont="1" applyFill="1" applyBorder="1"/>
    <xf numFmtId="165" fontId="24" fillId="24" borderId="10" xfId="0" applyNumberFormat="1" applyFont="1" applyFill="1" applyBorder="1"/>
    <xf numFmtId="44" fontId="24" fillId="0" borderId="10" xfId="2" applyFont="1" applyBorder="1"/>
    <xf numFmtId="44" fontId="24" fillId="0" borderId="10" xfId="0" applyNumberFormat="1" applyFont="1" applyBorder="1"/>
    <xf numFmtId="0" fontId="24" fillId="0" borderId="11" xfId="0" applyFont="1" applyBorder="1"/>
    <xf numFmtId="165" fontId="24" fillId="0" borderId="11" xfId="2" applyNumberFormat="1" applyFont="1" applyBorder="1"/>
    <xf numFmtId="165" fontId="24" fillId="0" borderId="11" xfId="0" applyNumberFormat="1" applyFont="1" applyBorder="1"/>
    <xf numFmtId="10" fontId="24" fillId="0" borderId="11" xfId="3" applyNumberFormat="1" applyFont="1" applyBorder="1"/>
    <xf numFmtId="0" fontId="25" fillId="24" borderId="12" xfId="4" applyFont="1" applyFill="1" applyBorder="1"/>
    <xf numFmtId="44" fontId="25" fillId="24" borderId="13" xfId="2" applyFont="1" applyFill="1" applyBorder="1"/>
    <xf numFmtId="0" fontId="24" fillId="24" borderId="13" xfId="0" applyFont="1" applyFill="1" applyBorder="1"/>
    <xf numFmtId="165" fontId="23" fillId="24" borderId="13" xfId="2" applyNumberFormat="1" applyFont="1" applyFill="1" applyBorder="1"/>
    <xf numFmtId="10" fontId="23" fillId="24" borderId="13" xfId="0" applyNumberFormat="1" applyFont="1" applyFill="1" applyBorder="1"/>
    <xf numFmtId="44" fontId="23" fillId="24" borderId="13" xfId="0" applyNumberFormat="1" applyFont="1" applyFill="1" applyBorder="1"/>
    <xf numFmtId="0" fontId="24" fillId="24" borderId="14" xfId="0" applyFont="1" applyFill="1" applyBorder="1"/>
    <xf numFmtId="165" fontId="25" fillId="24" borderId="13" xfId="4" applyNumberFormat="1" applyFont="1" applyFill="1" applyBorder="1"/>
    <xf numFmtId="165" fontId="24" fillId="24" borderId="13" xfId="2" applyNumberFormat="1" applyFont="1" applyFill="1" applyBorder="1"/>
    <xf numFmtId="10" fontId="23" fillId="24" borderId="13" xfId="3" applyNumberFormat="1" applyFont="1" applyFill="1" applyBorder="1"/>
    <xf numFmtId="44" fontId="23" fillId="24" borderId="13" xfId="2" applyFont="1" applyFill="1" applyBorder="1"/>
    <xf numFmtId="165" fontId="23" fillId="24" borderId="13" xfId="0" applyNumberFormat="1" applyFont="1" applyFill="1" applyBorder="1"/>
    <xf numFmtId="44" fontId="24" fillId="0" borderId="0" xfId="0" applyNumberFormat="1" applyFont="1"/>
    <xf numFmtId="44" fontId="23" fillId="24" borderId="15" xfId="0" applyNumberFormat="1" applyFont="1" applyFill="1" applyBorder="1"/>
    <xf numFmtId="44" fontId="23" fillId="24" borderId="15" xfId="2" applyFont="1" applyFill="1" applyBorder="1"/>
    <xf numFmtId="44" fontId="24" fillId="24" borderId="10" xfId="0" applyNumberFormat="1" applyFont="1" applyFill="1" applyBorder="1"/>
    <xf numFmtId="14" fontId="24" fillId="0" borderId="10" xfId="2" applyNumberFormat="1" applyFont="1" applyBorder="1"/>
    <xf numFmtId="0" fontId="26" fillId="0" borderId="10" xfId="0" applyFont="1" applyFill="1" applyBorder="1" applyAlignment="1">
      <alignment horizontal="right"/>
    </xf>
    <xf numFmtId="0" fontId="27" fillId="0" borderId="10" xfId="0" applyFont="1" applyFill="1" applyBorder="1" applyAlignment="1">
      <alignment horizontal="right"/>
    </xf>
    <xf numFmtId="0" fontId="26" fillId="24" borderId="10" xfId="0" applyFont="1" applyFill="1" applyBorder="1" applyAlignment="1">
      <alignment horizontal="right"/>
    </xf>
    <xf numFmtId="0" fontId="27" fillId="24" borderId="10" xfId="0" applyFont="1" applyFill="1" applyBorder="1" applyAlignment="1">
      <alignment horizontal="right"/>
    </xf>
    <xf numFmtId="10" fontId="24" fillId="24" borderId="10" xfId="3" applyNumberFormat="1" applyFont="1" applyFill="1" applyBorder="1"/>
    <xf numFmtId="14" fontId="24" fillId="24" borderId="10" xfId="2" applyNumberFormat="1" applyFont="1" applyFill="1" applyBorder="1"/>
    <xf numFmtId="0" fontId="22" fillId="24" borderId="10" xfId="4" applyFont="1" applyFill="1" applyBorder="1" applyAlignment="1">
      <alignment horizontal="right"/>
    </xf>
    <xf numFmtId="0" fontId="22" fillId="0" borderId="10" xfId="4" applyFont="1" applyFill="1" applyBorder="1"/>
    <xf numFmtId="44" fontId="24" fillId="0" borderId="10" xfId="0" applyNumberFormat="1" applyFont="1" applyFill="1" applyBorder="1"/>
    <xf numFmtId="0" fontId="23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right"/>
    </xf>
    <xf numFmtId="44" fontId="24" fillId="0" borderId="10" xfId="2" applyFont="1" applyFill="1" applyBorder="1"/>
    <xf numFmtId="0" fontId="22" fillId="0" borderId="10" xfId="4" applyFont="1" applyFill="1" applyBorder="1" applyAlignment="1">
      <alignment horizontal="left"/>
    </xf>
    <xf numFmtId="0" fontId="22" fillId="0" borderId="10" xfId="0" applyFont="1" applyFill="1" applyBorder="1" applyAlignment="1">
      <alignment horizontal="left"/>
    </xf>
    <xf numFmtId="14" fontId="24" fillId="24" borderId="10" xfId="0" applyNumberFormat="1" applyFont="1" applyFill="1" applyBorder="1"/>
    <xf numFmtId="0" fontId="24" fillId="0" borderId="0" xfId="0" applyNumberFormat="1" applyFont="1" applyFill="1"/>
    <xf numFmtId="14" fontId="24" fillId="0" borderId="10" xfId="0" applyNumberFormat="1" applyFont="1" applyFill="1" applyBorder="1"/>
    <xf numFmtId="0" fontId="26" fillId="0" borderId="0" xfId="0" applyFont="1" applyFill="1" applyBorder="1" applyAlignment="1">
      <alignment horizontal="right"/>
    </xf>
    <xf numFmtId="44" fontId="24" fillId="24" borderId="10" xfId="2" applyNumberFormat="1" applyFont="1" applyFill="1" applyBorder="1"/>
    <xf numFmtId="44" fontId="24" fillId="0" borderId="0" xfId="2" applyFont="1" applyFill="1"/>
    <xf numFmtId="44" fontId="24" fillId="0" borderId="0" xfId="0" applyNumberFormat="1" applyFont="1" applyFill="1"/>
    <xf numFmtId="164" fontId="27" fillId="0" borderId="0" xfId="1" applyNumberFormat="1" applyFont="1" applyFill="1" applyBorder="1"/>
    <xf numFmtId="0" fontId="24" fillId="0" borderId="0" xfId="0" applyFont="1" applyFill="1" applyBorder="1"/>
    <xf numFmtId="0" fontId="21" fillId="0" borderId="0" xfId="0" applyFont="1"/>
    <xf numFmtId="2" fontId="21" fillId="0" borderId="0" xfId="0" applyNumberFormat="1" applyFont="1"/>
    <xf numFmtId="44" fontId="0" fillId="0" borderId="0" xfId="2" applyFont="1"/>
    <xf numFmtId="44" fontId="28" fillId="0" borderId="0" xfId="2" applyFont="1"/>
  </cellXfs>
  <cellStyles count="53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" xfId="1" builtinId="3"/>
    <cellStyle name="Comma 2" xfId="32"/>
    <cellStyle name="Comma 3" xfId="49"/>
    <cellStyle name="Comma 6" xfId="52"/>
    <cellStyle name="Currency" xfId="2" builtinId="4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Input 2" xfId="39"/>
    <cellStyle name="Linked Cell 2" xfId="40"/>
    <cellStyle name="Neutral 2" xfId="41"/>
    <cellStyle name="Normal" xfId="0" builtinId="0"/>
    <cellStyle name="Normal 13" xfId="51"/>
    <cellStyle name="Normal 2" xfId="4"/>
    <cellStyle name="Normal 5" xfId="48"/>
    <cellStyle name="Note 2" xfId="42"/>
    <cellStyle name="Output 2" xfId="43"/>
    <cellStyle name="Percent" xfId="3" builtinId="5"/>
    <cellStyle name="Percent 2" xfId="44"/>
    <cellStyle name="Percent 3" xfId="50"/>
    <cellStyle name="Title 2" xfId="45"/>
    <cellStyle name="Total 2" xfId="46"/>
    <cellStyle name="Warning Text 2" xfId="47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5"/>
  <sheetViews>
    <sheetView tabSelected="1" zoomScale="90" zoomScaleNormal="9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J3" sqref="J3"/>
    </sheetView>
  </sheetViews>
  <sheetFormatPr defaultRowHeight="12.75" x14ac:dyDescent="0.2"/>
  <cols>
    <col min="1" max="1" width="33.140625" style="16" bestFit="1" customWidth="1"/>
    <col min="2" max="2" width="11.5703125" style="16" bestFit="1" customWidth="1"/>
    <col min="3" max="3" width="15" style="16" bestFit="1" customWidth="1"/>
    <col min="4" max="4" width="17.85546875" style="16" bestFit="1" customWidth="1"/>
    <col min="5" max="5" width="18.42578125" style="16" bestFit="1" customWidth="1"/>
    <col min="6" max="6" width="19.7109375" style="16" bestFit="1" customWidth="1"/>
    <col min="7" max="7" width="23.28515625" style="16" bestFit="1" customWidth="1"/>
    <col min="8" max="8" width="17.28515625" style="16" bestFit="1" customWidth="1"/>
    <col min="9" max="9" width="10.42578125" style="16" bestFit="1" customWidth="1"/>
    <col min="10" max="10" width="14.140625" style="16" bestFit="1" customWidth="1"/>
    <col min="11" max="11" width="7.42578125" style="11" bestFit="1" customWidth="1"/>
    <col min="12" max="16384" width="9.140625" style="11"/>
  </cols>
  <sheetData>
    <row r="1" spans="1:11" s="10" customFormat="1" ht="51" x14ac:dyDescent="0.2">
      <c r="A1" s="9" t="s">
        <v>47</v>
      </c>
      <c r="B1" s="9" t="s">
        <v>59</v>
      </c>
      <c r="C1" s="9" t="s">
        <v>48</v>
      </c>
      <c r="D1" s="9" t="s">
        <v>50</v>
      </c>
      <c r="E1" s="9" t="s">
        <v>49</v>
      </c>
      <c r="F1" s="9" t="s">
        <v>51</v>
      </c>
      <c r="G1" s="9" t="s">
        <v>57</v>
      </c>
      <c r="H1" s="9" t="s">
        <v>912</v>
      </c>
      <c r="I1" s="9" t="s">
        <v>66</v>
      </c>
      <c r="J1" s="9" t="s">
        <v>65</v>
      </c>
      <c r="K1" s="9" t="s">
        <v>56</v>
      </c>
    </row>
    <row r="2" spans="1:11" s="4" customFormat="1" x14ac:dyDescent="0.2">
      <c r="A2" s="1" t="s">
        <v>52</v>
      </c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55" t="s">
        <v>70</v>
      </c>
      <c r="B3" s="52" t="s">
        <v>8</v>
      </c>
      <c r="C3" s="23" t="s">
        <v>43</v>
      </c>
      <c r="D3" s="68">
        <v>5047806.572297941</v>
      </c>
      <c r="E3" s="68">
        <v>555831</v>
      </c>
      <c r="F3" s="47">
        <f>E3-D3</f>
        <v>-4491975.572297941</v>
      </c>
      <c r="G3" s="53"/>
      <c r="H3" s="47">
        <f>ROUND(F3,2)</f>
        <v>-4491975.57</v>
      </c>
      <c r="I3" s="64">
        <v>43035</v>
      </c>
      <c r="J3" s="47">
        <v>-4491975.57</v>
      </c>
      <c r="K3" s="23"/>
    </row>
    <row r="4" spans="1:11" x14ac:dyDescent="0.2">
      <c r="A4" s="49"/>
      <c r="B4" s="50"/>
      <c r="C4" s="19"/>
      <c r="D4" s="20"/>
      <c r="E4" s="20"/>
      <c r="F4" s="21"/>
      <c r="G4" s="22"/>
      <c r="H4" s="27"/>
      <c r="I4" s="27"/>
      <c r="J4" s="27"/>
      <c r="K4" s="19"/>
    </row>
    <row r="5" spans="1:11" x14ac:dyDescent="0.2">
      <c r="A5" s="49" t="s">
        <v>67</v>
      </c>
      <c r="B5" s="50" t="s">
        <v>1</v>
      </c>
      <c r="C5" s="19" t="s">
        <v>43</v>
      </c>
      <c r="D5" s="20">
        <v>4283252.0823943624</v>
      </c>
      <c r="E5" s="20">
        <v>18809755</v>
      </c>
      <c r="F5" s="21">
        <v>14526502.917605639</v>
      </c>
      <c r="G5" s="22">
        <f t="shared" ref="G5:G11" si="0">F5/$F$12</f>
        <v>0.21166472060986585</v>
      </c>
      <c r="H5" s="57">
        <f>ROUND(-G5*$H$3+$H$13,2)</f>
        <v>950792.75</v>
      </c>
      <c r="I5" s="66">
        <v>43096</v>
      </c>
      <c r="J5" s="27">
        <v>950792.75</v>
      </c>
      <c r="K5" s="19">
        <f t="shared" ref="K5:K11" si="1">IF(H5&gt;F5,1,0)</f>
        <v>0</v>
      </c>
    </row>
    <row r="6" spans="1:11" x14ac:dyDescent="0.2">
      <c r="A6" s="49" t="s">
        <v>68</v>
      </c>
      <c r="B6" s="50" t="s">
        <v>2</v>
      </c>
      <c r="C6" s="19" t="s">
        <v>43</v>
      </c>
      <c r="D6" s="20">
        <v>3723399.222875915</v>
      </c>
      <c r="E6" s="20">
        <v>4772425</v>
      </c>
      <c r="F6" s="21">
        <v>1049025.777124085</v>
      </c>
      <c r="G6" s="22">
        <f t="shared" si="0"/>
        <v>1.5285285748878325E-2</v>
      </c>
      <c r="H6" s="57">
        <f t="shared" ref="H6:H11" si="2">ROUND(-G6*$H$3+$H$13,2)</f>
        <v>68661.13</v>
      </c>
      <c r="I6" s="66">
        <v>43096</v>
      </c>
      <c r="J6" s="27">
        <v>68661.13</v>
      </c>
      <c r="K6" s="19">
        <f t="shared" si="1"/>
        <v>0</v>
      </c>
    </row>
    <row r="7" spans="1:11" x14ac:dyDescent="0.2">
      <c r="A7" s="49" t="s">
        <v>69</v>
      </c>
      <c r="B7" s="50" t="s">
        <v>3</v>
      </c>
      <c r="C7" s="19" t="s">
        <v>43</v>
      </c>
      <c r="D7" s="20">
        <v>2531491.6068006591</v>
      </c>
      <c r="E7" s="20">
        <v>16815893</v>
      </c>
      <c r="F7" s="21">
        <v>14284401.393199341</v>
      </c>
      <c r="G7" s="22">
        <f t="shared" si="0"/>
        <v>0.2081370751873344</v>
      </c>
      <c r="H7" s="57">
        <f t="shared" si="2"/>
        <v>934946.66</v>
      </c>
      <c r="I7" s="66">
        <v>43096</v>
      </c>
      <c r="J7" s="27">
        <v>934946.66</v>
      </c>
      <c r="K7" s="19">
        <f t="shared" si="1"/>
        <v>0</v>
      </c>
    </row>
    <row r="8" spans="1:11" x14ac:dyDescent="0.2">
      <c r="A8" s="49" t="s">
        <v>4</v>
      </c>
      <c r="B8" s="50" t="s">
        <v>5</v>
      </c>
      <c r="C8" s="19" t="s">
        <v>43</v>
      </c>
      <c r="D8" s="20">
        <v>1961666.5249388092</v>
      </c>
      <c r="E8" s="20">
        <v>10817495</v>
      </c>
      <c r="F8" s="21">
        <v>8855828.4750611912</v>
      </c>
      <c r="G8" s="22">
        <f t="shared" si="0"/>
        <v>0.1290376954849147</v>
      </c>
      <c r="H8" s="57">
        <f>ROUND(-G8*$H$3+$H$13,2)-0.01</f>
        <v>579634.17000000004</v>
      </c>
      <c r="I8" s="66">
        <v>43096</v>
      </c>
      <c r="J8" s="27">
        <v>579634.17000000004</v>
      </c>
      <c r="K8" s="19">
        <f t="shared" si="1"/>
        <v>0</v>
      </c>
    </row>
    <row r="9" spans="1:11" x14ac:dyDescent="0.2">
      <c r="A9" s="49" t="s">
        <v>6</v>
      </c>
      <c r="B9" s="50" t="s">
        <v>7</v>
      </c>
      <c r="C9" s="19" t="s">
        <v>43</v>
      </c>
      <c r="D9" s="20">
        <v>2279191.1145626944</v>
      </c>
      <c r="E9" s="20">
        <v>4959400</v>
      </c>
      <c r="F9" s="21">
        <v>2680208.8854373056</v>
      </c>
      <c r="G9" s="22">
        <f t="shared" si="0"/>
        <v>3.9053147762398592E-2</v>
      </c>
      <c r="H9" s="57">
        <f t="shared" si="2"/>
        <v>175425.79</v>
      </c>
      <c r="I9" s="66">
        <v>43096</v>
      </c>
      <c r="J9" s="27">
        <v>175425.79</v>
      </c>
      <c r="K9" s="19">
        <f t="shared" si="1"/>
        <v>0</v>
      </c>
    </row>
    <row r="10" spans="1:11" x14ac:dyDescent="0.2">
      <c r="A10" s="49" t="s">
        <v>71</v>
      </c>
      <c r="B10" s="50" t="s">
        <v>9</v>
      </c>
      <c r="C10" s="19" t="s">
        <v>43</v>
      </c>
      <c r="D10" s="20">
        <v>2473488.1419892809</v>
      </c>
      <c r="E10" s="20">
        <v>14982468</v>
      </c>
      <c r="F10" s="21">
        <v>12508979.858010719</v>
      </c>
      <c r="G10" s="22">
        <f t="shared" si="0"/>
        <v>0.18226752452246039</v>
      </c>
      <c r="H10" s="57">
        <f t="shared" si="2"/>
        <v>818741.27</v>
      </c>
      <c r="I10" s="66">
        <v>43096</v>
      </c>
      <c r="J10" s="27">
        <v>818741.27</v>
      </c>
      <c r="K10" s="19">
        <f t="shared" si="1"/>
        <v>0</v>
      </c>
    </row>
    <row r="11" spans="1:11" ht="13.5" thickBot="1" x14ac:dyDescent="0.25">
      <c r="A11" s="49" t="s">
        <v>72</v>
      </c>
      <c r="B11" s="50" t="s">
        <v>10</v>
      </c>
      <c r="C11" s="19" t="s">
        <v>43</v>
      </c>
      <c r="D11" s="20">
        <v>4155915.6841403381</v>
      </c>
      <c r="E11" s="20">
        <v>18880747</v>
      </c>
      <c r="F11" s="21">
        <v>14724831.315859662</v>
      </c>
      <c r="G11" s="22">
        <f t="shared" si="0"/>
        <v>0.21455455068414772</v>
      </c>
      <c r="H11" s="57">
        <f t="shared" si="2"/>
        <v>963773.8</v>
      </c>
      <c r="I11" s="66">
        <v>43096</v>
      </c>
      <c r="J11" s="27">
        <v>963773.8</v>
      </c>
      <c r="K11" s="19">
        <f t="shared" si="1"/>
        <v>0</v>
      </c>
    </row>
    <row r="12" spans="1:11" ht="13.5" thickBot="1" x14ac:dyDescent="0.25">
      <c r="A12" s="32" t="s">
        <v>55</v>
      </c>
      <c r="B12" s="33"/>
      <c r="C12" s="34"/>
      <c r="D12" s="35"/>
      <c r="E12" s="35">
        <f>SUM(E5:E11)</f>
        <v>90038183</v>
      </c>
      <c r="F12" s="35">
        <f>SUM(F5:F11)</f>
        <v>68629778.622297943</v>
      </c>
      <c r="G12" s="36">
        <f>SUM(G5:G11)</f>
        <v>1</v>
      </c>
      <c r="H12" s="37">
        <f>SUM(H5:H11)</f>
        <v>4491975.57</v>
      </c>
      <c r="I12" s="45"/>
      <c r="J12" s="45">
        <f>SUM(J5:J11)</f>
        <v>4491975.57</v>
      </c>
      <c r="K12" s="38"/>
    </row>
    <row r="13" spans="1:11" x14ac:dyDescent="0.2">
      <c r="A13" s="5"/>
      <c r="B13" s="6"/>
      <c r="C13" s="11"/>
      <c r="D13" s="13"/>
      <c r="E13" s="13"/>
      <c r="F13" s="13"/>
      <c r="G13" s="16" t="s">
        <v>174</v>
      </c>
      <c r="H13" s="73"/>
      <c r="I13" s="11"/>
      <c r="J13" s="11"/>
    </row>
    <row r="14" spans="1:11" x14ac:dyDescent="0.2">
      <c r="A14" s="5"/>
      <c r="B14" s="6"/>
      <c r="C14" s="11"/>
      <c r="D14" s="12"/>
      <c r="E14" s="12"/>
      <c r="F14" s="11"/>
      <c r="G14" s="11"/>
      <c r="H14" s="11"/>
      <c r="I14" s="11"/>
      <c r="J14" s="11"/>
    </row>
    <row r="15" spans="1:11" x14ac:dyDescent="0.2">
      <c r="A15" s="5"/>
      <c r="B15" s="6"/>
      <c r="C15" s="11"/>
      <c r="D15" s="12"/>
      <c r="E15" s="12"/>
      <c r="F15" s="11"/>
      <c r="G15" s="11"/>
      <c r="H15" s="11"/>
      <c r="I15" s="11"/>
      <c r="J15" s="11"/>
    </row>
    <row r="16" spans="1:11" s="4" customFormat="1" x14ac:dyDescent="0.2">
      <c r="A16" s="1" t="s">
        <v>53</v>
      </c>
      <c r="B16" s="2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51" t="s">
        <v>75</v>
      </c>
      <c r="B17" s="52" t="s">
        <v>13</v>
      </c>
      <c r="C17" s="23" t="s">
        <v>44</v>
      </c>
      <c r="D17" s="68">
        <v>812601.49753803154</v>
      </c>
      <c r="E17" s="24">
        <v>712707</v>
      </c>
      <c r="F17" s="25">
        <f>E17-D17</f>
        <v>-99894.497538031545</v>
      </c>
      <c r="G17" s="53"/>
      <c r="H17" s="47">
        <f>ROUND(F17,2)</f>
        <v>-99894.5</v>
      </c>
      <c r="I17" s="54">
        <v>43035</v>
      </c>
      <c r="J17" s="47">
        <v>-99894.5</v>
      </c>
      <c r="K17" s="23"/>
    </row>
    <row r="18" spans="1:11" x14ac:dyDescent="0.2">
      <c r="A18" s="51" t="s">
        <v>187</v>
      </c>
      <c r="B18" s="52" t="s">
        <v>17</v>
      </c>
      <c r="C18" s="23" t="s">
        <v>44</v>
      </c>
      <c r="D18" s="68">
        <v>449072.17490066751</v>
      </c>
      <c r="E18" s="24">
        <v>-594357</v>
      </c>
      <c r="F18" s="25">
        <v>-449072.17490066751</v>
      </c>
      <c r="G18" s="53"/>
      <c r="H18" s="47">
        <f t="shared" ref="H18:H19" si="3">ROUND(F18,2)</f>
        <v>-449072.17</v>
      </c>
      <c r="I18" s="54">
        <v>43080</v>
      </c>
      <c r="J18" s="47">
        <v>-449072.17</v>
      </c>
      <c r="K18" s="23"/>
    </row>
    <row r="19" spans="1:11" x14ac:dyDescent="0.2">
      <c r="A19" s="51" t="s">
        <v>190</v>
      </c>
      <c r="B19" s="52" t="s">
        <v>123</v>
      </c>
      <c r="C19" s="23" t="s">
        <v>44</v>
      </c>
      <c r="D19" s="68">
        <v>623155.10701790254</v>
      </c>
      <c r="E19" s="24">
        <v>-963387</v>
      </c>
      <c r="F19" s="25">
        <v>-623155.10701790254</v>
      </c>
      <c r="G19" s="53"/>
      <c r="H19" s="47">
        <f t="shared" si="3"/>
        <v>-623155.11</v>
      </c>
      <c r="I19" s="54">
        <v>43089</v>
      </c>
      <c r="J19" s="47">
        <v>-623155.11</v>
      </c>
      <c r="K19" s="23"/>
    </row>
    <row r="20" spans="1:11" x14ac:dyDescent="0.2">
      <c r="A20" s="49"/>
      <c r="B20" s="8"/>
      <c r="C20" s="11"/>
      <c r="D20" s="14"/>
      <c r="E20" s="14"/>
      <c r="F20" s="15"/>
      <c r="G20" s="11"/>
      <c r="H20" s="44"/>
      <c r="I20" s="11"/>
      <c r="J20" s="11"/>
    </row>
    <row r="21" spans="1:11" x14ac:dyDescent="0.2">
      <c r="A21" s="49" t="s">
        <v>178</v>
      </c>
      <c r="B21" s="50" t="s">
        <v>58</v>
      </c>
      <c r="C21" s="19" t="s">
        <v>44</v>
      </c>
      <c r="D21" s="20">
        <v>1483275.3159913614</v>
      </c>
      <c r="E21" s="20">
        <v>3163206</v>
      </c>
      <c r="F21" s="21">
        <v>1679930.6840086386</v>
      </c>
      <c r="G21" s="22">
        <f t="shared" ref="G21:G29" si="4">F21/$F$30</f>
        <v>4.3131484498284516E-2</v>
      </c>
      <c r="H21" s="26">
        <f>ROUND(-G21*($H$17+$H$18+$H$19+$H$31),2)</f>
        <v>50555.35</v>
      </c>
      <c r="I21" s="66">
        <v>43096</v>
      </c>
      <c r="J21" s="26">
        <v>50555.35</v>
      </c>
      <c r="K21" s="19">
        <f>IF(H21&gt;F21,1,0)</f>
        <v>0</v>
      </c>
    </row>
    <row r="22" spans="1:11" x14ac:dyDescent="0.2">
      <c r="A22" s="49" t="s">
        <v>179</v>
      </c>
      <c r="B22" s="50" t="s">
        <v>0</v>
      </c>
      <c r="C22" s="19" t="s">
        <v>44</v>
      </c>
      <c r="D22" s="20">
        <v>878168.74374520278</v>
      </c>
      <c r="E22" s="20">
        <v>7405962</v>
      </c>
      <c r="F22" s="21">
        <v>6527793.2562547969</v>
      </c>
      <c r="G22" s="22">
        <f t="shared" si="4"/>
        <v>0.16759823266536167</v>
      </c>
      <c r="H22" s="26">
        <f t="shared" ref="H22:H29" si="5">ROUND(-G22*($H$17+$H$18+$H$19+$H$31),2)</f>
        <v>196445.54</v>
      </c>
      <c r="I22" s="66">
        <v>43096</v>
      </c>
      <c r="J22" s="26">
        <v>196445.54</v>
      </c>
      <c r="K22" s="19">
        <f t="shared" ref="K22:K29" si="6">IF(H22&gt;F22,1,0)</f>
        <v>0</v>
      </c>
    </row>
    <row r="23" spans="1:11" x14ac:dyDescent="0.2">
      <c r="A23" s="49" t="s">
        <v>181</v>
      </c>
      <c r="B23" s="50" t="s">
        <v>11</v>
      </c>
      <c r="C23" s="19" t="s">
        <v>44</v>
      </c>
      <c r="D23" s="20">
        <v>559389.84043092397</v>
      </c>
      <c r="E23" s="20">
        <v>856651</v>
      </c>
      <c r="F23" s="21">
        <v>297261.15956907603</v>
      </c>
      <c r="G23" s="22">
        <f t="shared" si="4"/>
        <v>7.6320500708407521E-3</v>
      </c>
      <c r="H23" s="26">
        <f t="shared" si="5"/>
        <v>8945.69</v>
      </c>
      <c r="I23" s="66">
        <v>43096</v>
      </c>
      <c r="J23" s="26">
        <v>8945.69</v>
      </c>
      <c r="K23" s="19">
        <f t="shared" si="6"/>
        <v>0</v>
      </c>
    </row>
    <row r="24" spans="1:11" x14ac:dyDescent="0.2">
      <c r="A24" s="49" t="s">
        <v>74</v>
      </c>
      <c r="B24" s="50" t="s">
        <v>12</v>
      </c>
      <c r="C24" s="19" t="s">
        <v>44</v>
      </c>
      <c r="D24" s="20">
        <v>466769.05969880515</v>
      </c>
      <c r="E24" s="20">
        <v>3720105</v>
      </c>
      <c r="F24" s="21">
        <v>3253335.9403011948</v>
      </c>
      <c r="G24" s="22">
        <f t="shared" si="4"/>
        <v>8.3527975298349461E-2</v>
      </c>
      <c r="H24" s="26">
        <f t="shared" si="5"/>
        <v>97904.960000000006</v>
      </c>
      <c r="I24" s="66">
        <v>43096</v>
      </c>
      <c r="J24" s="26">
        <v>97904.960000000006</v>
      </c>
      <c r="K24" s="19">
        <f t="shared" si="6"/>
        <v>0</v>
      </c>
    </row>
    <row r="25" spans="1:11" x14ac:dyDescent="0.2">
      <c r="A25" s="49" t="s">
        <v>76</v>
      </c>
      <c r="B25" s="50" t="s">
        <v>14</v>
      </c>
      <c r="C25" s="19" t="s">
        <v>44</v>
      </c>
      <c r="D25" s="20">
        <v>553573.50289842277</v>
      </c>
      <c r="E25" s="20">
        <v>5170443</v>
      </c>
      <c r="F25" s="21">
        <v>4616869.497101577</v>
      </c>
      <c r="G25" s="22">
        <f t="shared" si="4"/>
        <v>0.11853610213825663</v>
      </c>
      <c r="H25" s="26">
        <f t="shared" si="5"/>
        <v>138938.75</v>
      </c>
      <c r="I25" s="66">
        <v>43096</v>
      </c>
      <c r="J25" s="26">
        <v>138938.75</v>
      </c>
      <c r="K25" s="19">
        <f t="shared" si="6"/>
        <v>0</v>
      </c>
    </row>
    <row r="26" spans="1:11" x14ac:dyDescent="0.2">
      <c r="A26" s="49" t="s">
        <v>184</v>
      </c>
      <c r="B26" s="50" t="s">
        <v>15</v>
      </c>
      <c r="C26" s="19" t="s">
        <v>44</v>
      </c>
      <c r="D26" s="20">
        <v>1192199.6473503246</v>
      </c>
      <c r="E26" s="20">
        <v>8594500</v>
      </c>
      <c r="F26" s="21">
        <v>7402300.3526496757</v>
      </c>
      <c r="G26" s="22">
        <f t="shared" si="4"/>
        <v>0.19005081932911091</v>
      </c>
      <c r="H26" s="26">
        <f t="shared" si="5"/>
        <v>222762.7</v>
      </c>
      <c r="I26" s="66">
        <v>43096</v>
      </c>
      <c r="J26" s="26">
        <v>222762.7</v>
      </c>
      <c r="K26" s="19">
        <f t="shared" si="6"/>
        <v>0</v>
      </c>
    </row>
    <row r="27" spans="1:11" x14ac:dyDescent="0.2">
      <c r="A27" s="49" t="s">
        <v>185</v>
      </c>
      <c r="B27" s="50" t="s">
        <v>16</v>
      </c>
      <c r="C27" s="19" t="s">
        <v>44</v>
      </c>
      <c r="D27" s="20">
        <v>1206574.7971829288</v>
      </c>
      <c r="E27" s="20">
        <v>8903704</v>
      </c>
      <c r="F27" s="21">
        <v>7697129.2028170712</v>
      </c>
      <c r="G27" s="22">
        <f t="shared" si="4"/>
        <v>0.19762042092142085</v>
      </c>
      <c r="H27" s="26">
        <f t="shared" si="5"/>
        <v>231635.20000000001</v>
      </c>
      <c r="I27" s="66">
        <v>43096</v>
      </c>
      <c r="J27" s="26">
        <v>231635.20000000001</v>
      </c>
      <c r="K27" s="19">
        <f t="shared" si="6"/>
        <v>0</v>
      </c>
    </row>
    <row r="28" spans="1:11" x14ac:dyDescent="0.2">
      <c r="A28" s="49" t="s">
        <v>188</v>
      </c>
      <c r="B28" s="50" t="s">
        <v>122</v>
      </c>
      <c r="C28" s="19" t="s">
        <v>44</v>
      </c>
      <c r="D28" s="20">
        <v>850421.24059074163</v>
      </c>
      <c r="E28" s="20">
        <v>5165024</v>
      </c>
      <c r="F28" s="21">
        <v>4314602.7594092581</v>
      </c>
      <c r="G28" s="22">
        <f t="shared" si="4"/>
        <v>0.11077553604155675</v>
      </c>
      <c r="H28" s="26">
        <f t="shared" si="5"/>
        <v>129842.42</v>
      </c>
      <c r="I28" s="66">
        <v>43096</v>
      </c>
      <c r="J28" s="26">
        <v>129842.42</v>
      </c>
      <c r="K28" s="19">
        <f t="shared" si="6"/>
        <v>0</v>
      </c>
    </row>
    <row r="29" spans="1:11" ht="13.5" thickBot="1" x14ac:dyDescent="0.25">
      <c r="A29" s="49" t="s">
        <v>189</v>
      </c>
      <c r="B29" s="50" t="s">
        <v>21</v>
      </c>
      <c r="C29" s="19" t="s">
        <v>44</v>
      </c>
      <c r="D29" s="20">
        <v>800899.02231517038</v>
      </c>
      <c r="E29" s="20">
        <v>3960734</v>
      </c>
      <c r="F29" s="21">
        <v>3159834.9776848294</v>
      </c>
      <c r="G29" s="22">
        <f t="shared" si="4"/>
        <v>8.1127379036818395E-2</v>
      </c>
      <c r="H29" s="26">
        <f t="shared" si="5"/>
        <v>95091.17</v>
      </c>
      <c r="I29" s="66">
        <v>43096</v>
      </c>
      <c r="J29" s="26">
        <v>95091.17</v>
      </c>
      <c r="K29" s="19">
        <f t="shared" si="6"/>
        <v>0</v>
      </c>
    </row>
    <row r="30" spans="1:11" s="16" customFormat="1" ht="13.5" thickBot="1" x14ac:dyDescent="0.25">
      <c r="A30" s="32" t="s">
        <v>55</v>
      </c>
      <c r="B30" s="39"/>
      <c r="C30" s="34"/>
      <c r="D30" s="40"/>
      <c r="E30" s="40"/>
      <c r="F30" s="35">
        <f>SUM(F21:F29)</f>
        <v>38949057.829796121</v>
      </c>
      <c r="G30" s="41">
        <f>SUM(G21:G29)</f>
        <v>1</v>
      </c>
      <c r="H30" s="42">
        <f>SUM(H21:H29)</f>
        <v>1172121.7799999998</v>
      </c>
      <c r="I30" s="46"/>
      <c r="J30" s="46">
        <f>SUM(J21:J29)</f>
        <v>1172121.7799999998</v>
      </c>
      <c r="K30" s="38"/>
    </row>
    <row r="31" spans="1:11" s="16" customFormat="1" x14ac:dyDescent="0.2">
      <c r="A31" s="7"/>
      <c r="B31" s="8"/>
      <c r="D31" s="17"/>
      <c r="E31" s="17"/>
    </row>
    <row r="32" spans="1:11" s="16" customFormat="1" x14ac:dyDescent="0.2">
      <c r="A32" s="7"/>
      <c r="B32" s="8"/>
      <c r="D32" s="17"/>
      <c r="E32" s="17"/>
    </row>
    <row r="33" spans="1:11" s="16" customFormat="1" x14ac:dyDescent="0.2">
      <c r="A33" s="7"/>
      <c r="B33" s="8"/>
      <c r="D33" s="17"/>
      <c r="E33" s="17"/>
    </row>
    <row r="34" spans="1:11" s="4" customFormat="1" x14ac:dyDescent="0.2">
      <c r="A34" s="1" t="s">
        <v>54</v>
      </c>
      <c r="B34" s="2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51" t="s">
        <v>82</v>
      </c>
      <c r="B35" s="52" t="s">
        <v>27</v>
      </c>
      <c r="C35" s="23" t="s">
        <v>45</v>
      </c>
      <c r="D35" s="24">
        <v>213502.37688309065</v>
      </c>
      <c r="E35" s="24">
        <v>0</v>
      </c>
      <c r="F35" s="25">
        <v>-213502.37688309065</v>
      </c>
      <c r="G35" s="53"/>
      <c r="H35" s="47">
        <f>ROUND(F35,2)</f>
        <v>-213502.38</v>
      </c>
      <c r="I35" s="54">
        <v>43084</v>
      </c>
      <c r="J35" s="47">
        <v>-213502.38</v>
      </c>
      <c r="K35" s="23"/>
    </row>
    <row r="36" spans="1:11" x14ac:dyDescent="0.2">
      <c r="A36" s="51" t="s">
        <v>83</v>
      </c>
      <c r="B36" s="52" t="s">
        <v>96</v>
      </c>
      <c r="C36" s="23" t="s">
        <v>45</v>
      </c>
      <c r="D36" s="24">
        <v>50381.899831827875</v>
      </c>
      <c r="E36" s="24">
        <v>-38559</v>
      </c>
      <c r="F36" s="25">
        <v>-50381.899831827875</v>
      </c>
      <c r="G36" s="53"/>
      <c r="H36" s="47">
        <f t="shared" ref="H36:H38" si="7">ROUND(F36,2)</f>
        <v>-50381.9</v>
      </c>
      <c r="I36" s="54">
        <v>43075</v>
      </c>
      <c r="J36" s="47">
        <v>-50381.9</v>
      </c>
      <c r="K36" s="23"/>
    </row>
    <row r="37" spans="1:11" x14ac:dyDescent="0.2">
      <c r="A37" s="51" t="s">
        <v>85</v>
      </c>
      <c r="B37" s="52" t="s">
        <v>342</v>
      </c>
      <c r="C37" s="23" t="s">
        <v>45</v>
      </c>
      <c r="D37" s="24">
        <v>83791.590695915875</v>
      </c>
      <c r="E37" s="24">
        <v>0</v>
      </c>
      <c r="F37" s="25">
        <v>-83791.590695915875</v>
      </c>
      <c r="G37" s="53"/>
      <c r="H37" s="47">
        <f t="shared" si="7"/>
        <v>-83791.59</v>
      </c>
      <c r="I37" s="54">
        <v>43075</v>
      </c>
      <c r="J37" s="47">
        <v>-83791.59</v>
      </c>
      <c r="K37" s="23"/>
    </row>
    <row r="38" spans="1:11" x14ac:dyDescent="0.2">
      <c r="A38" s="51" t="s">
        <v>88</v>
      </c>
      <c r="B38" s="52" t="s">
        <v>31</v>
      </c>
      <c r="C38" s="23" t="s">
        <v>45</v>
      </c>
      <c r="D38" s="24">
        <v>427414.33820680383</v>
      </c>
      <c r="E38" s="24">
        <v>-103798</v>
      </c>
      <c r="F38" s="25">
        <v>-427414.33820680383</v>
      </c>
      <c r="G38" s="53"/>
      <c r="H38" s="47">
        <f t="shared" si="7"/>
        <v>-427414.34</v>
      </c>
      <c r="I38" s="54">
        <v>43088</v>
      </c>
      <c r="J38" s="47">
        <v>-427414.34</v>
      </c>
      <c r="K38" s="23"/>
    </row>
    <row r="39" spans="1:11" x14ac:dyDescent="0.2">
      <c r="A39" s="7"/>
      <c r="B39" s="7"/>
      <c r="D39" s="17"/>
      <c r="E39" s="17"/>
      <c r="F39" s="18"/>
      <c r="H39" s="70"/>
      <c r="K39" s="16"/>
    </row>
    <row r="40" spans="1:11" x14ac:dyDescent="0.2">
      <c r="A40" s="49" t="s">
        <v>175</v>
      </c>
      <c r="B40" s="50" t="s">
        <v>192</v>
      </c>
      <c r="C40" s="19" t="s">
        <v>45</v>
      </c>
      <c r="D40" s="20">
        <v>82013.578738180964</v>
      </c>
      <c r="E40" s="20">
        <v>700159</v>
      </c>
      <c r="F40" s="21">
        <v>618145.42126181908</v>
      </c>
      <c r="G40" s="22">
        <f t="shared" ref="G40:G59" si="8">F40/$F$60</f>
        <v>2.5147635039738908E-2</v>
      </c>
      <c r="H40" s="57">
        <f t="shared" ref="H40:H59" si="9">ROUND(-G40*(H$35+H$36+H$37+H$38+H$61),2)</f>
        <v>19491.689999999999</v>
      </c>
      <c r="I40" s="66">
        <v>43096</v>
      </c>
      <c r="J40" s="26">
        <v>19491.689999999999</v>
      </c>
      <c r="K40" s="19">
        <f t="shared" ref="K40:K59" si="10">IF(H40&gt;F40,1,0)</f>
        <v>0</v>
      </c>
    </row>
    <row r="41" spans="1:11" x14ac:dyDescent="0.2">
      <c r="A41" s="49" t="s">
        <v>79</v>
      </c>
      <c r="B41" s="50" t="s">
        <v>22</v>
      </c>
      <c r="C41" s="19" t="s">
        <v>45</v>
      </c>
      <c r="D41" s="20">
        <v>223812.43779306221</v>
      </c>
      <c r="E41" s="20">
        <v>2020829</v>
      </c>
      <c r="F41" s="21">
        <v>1797016.5622069377</v>
      </c>
      <c r="G41" s="22">
        <f t="shared" si="8"/>
        <v>7.3106934246149752E-2</v>
      </c>
      <c r="H41" s="57">
        <f t="shared" si="9"/>
        <v>56664.47</v>
      </c>
      <c r="I41" s="66">
        <v>43096</v>
      </c>
      <c r="J41" s="26">
        <v>56664.47</v>
      </c>
      <c r="K41" s="19">
        <f t="shared" si="10"/>
        <v>0</v>
      </c>
    </row>
    <row r="42" spans="1:11" x14ac:dyDescent="0.2">
      <c r="A42" s="49" t="s">
        <v>176</v>
      </c>
      <c r="B42" s="50" t="s">
        <v>193</v>
      </c>
      <c r="C42" s="19" t="s">
        <v>45</v>
      </c>
      <c r="D42" s="20">
        <v>29507.155647868043</v>
      </c>
      <c r="E42" s="20">
        <v>218979</v>
      </c>
      <c r="F42" s="21">
        <v>189471.84435213194</v>
      </c>
      <c r="G42" s="22">
        <f t="shared" si="8"/>
        <v>7.7081680591394117E-3</v>
      </c>
      <c r="H42" s="57">
        <f t="shared" si="9"/>
        <v>5974.53</v>
      </c>
      <c r="I42" s="66">
        <v>43096</v>
      </c>
      <c r="J42" s="26">
        <v>5974.53</v>
      </c>
      <c r="K42" s="19">
        <f t="shared" si="10"/>
        <v>0</v>
      </c>
    </row>
    <row r="43" spans="1:11" x14ac:dyDescent="0.2">
      <c r="A43" s="49" t="s">
        <v>177</v>
      </c>
      <c r="B43" s="50" t="s">
        <v>121</v>
      </c>
      <c r="C43" s="19" t="s">
        <v>45</v>
      </c>
      <c r="D43" s="20">
        <v>307546.31966228364</v>
      </c>
      <c r="E43" s="20">
        <v>2256746</v>
      </c>
      <c r="F43" s="21">
        <v>1949199.6803377164</v>
      </c>
      <c r="G43" s="22">
        <f t="shared" si="8"/>
        <v>7.9298107685807612E-2</v>
      </c>
      <c r="H43" s="57">
        <f t="shared" si="9"/>
        <v>61463.19</v>
      </c>
      <c r="I43" s="66">
        <v>43096</v>
      </c>
      <c r="J43" s="26">
        <v>61463.19</v>
      </c>
      <c r="K43" s="19">
        <f t="shared" si="10"/>
        <v>0</v>
      </c>
    </row>
    <row r="44" spans="1:11" x14ac:dyDescent="0.2">
      <c r="A44" s="49" t="s">
        <v>80</v>
      </c>
      <c r="B44" s="50" t="s">
        <v>33</v>
      </c>
      <c r="C44" s="19" t="s">
        <v>45</v>
      </c>
      <c r="D44" s="20">
        <v>29904.280522830635</v>
      </c>
      <c r="E44" s="20">
        <v>182734</v>
      </c>
      <c r="F44" s="21">
        <v>152829.71947716936</v>
      </c>
      <c r="G44" s="22">
        <f t="shared" si="8"/>
        <v>6.2174787298305938E-3</v>
      </c>
      <c r="H44" s="57">
        <f t="shared" si="9"/>
        <v>4819.1099999999997</v>
      </c>
      <c r="I44" s="66">
        <v>43096</v>
      </c>
      <c r="J44" s="26">
        <v>4819.1099999999997</v>
      </c>
      <c r="K44" s="19">
        <f t="shared" si="10"/>
        <v>0</v>
      </c>
    </row>
    <row r="45" spans="1:11" x14ac:dyDescent="0.2">
      <c r="A45" s="49" t="s">
        <v>23</v>
      </c>
      <c r="B45" s="50" t="s">
        <v>533</v>
      </c>
      <c r="C45" s="19" t="s">
        <v>45</v>
      </c>
      <c r="D45" s="20">
        <v>198467.92209143194</v>
      </c>
      <c r="E45" s="20">
        <v>317532</v>
      </c>
      <c r="F45" s="21">
        <v>119064.07790856806</v>
      </c>
      <c r="G45" s="22">
        <f t="shared" si="8"/>
        <v>4.8438116252251702E-3</v>
      </c>
      <c r="H45" s="57">
        <f t="shared" si="9"/>
        <v>3754.39</v>
      </c>
      <c r="I45" s="66">
        <v>43096</v>
      </c>
      <c r="J45" s="26">
        <v>3754.39</v>
      </c>
      <c r="K45" s="19">
        <f t="shared" si="10"/>
        <v>0</v>
      </c>
    </row>
    <row r="46" spans="1:11" x14ac:dyDescent="0.2">
      <c r="A46" s="49" t="s">
        <v>73</v>
      </c>
      <c r="B46" s="50" t="s">
        <v>25</v>
      </c>
      <c r="C46" s="19" t="s">
        <v>45</v>
      </c>
      <c r="D46" s="20">
        <v>233458.08701452095</v>
      </c>
      <c r="E46" s="20">
        <v>1961660</v>
      </c>
      <c r="F46" s="21">
        <v>1728201.912985479</v>
      </c>
      <c r="G46" s="22">
        <f t="shared" si="8"/>
        <v>7.0307389633368536E-2</v>
      </c>
      <c r="H46" s="57">
        <f t="shared" si="9"/>
        <v>54494.57</v>
      </c>
      <c r="I46" s="66">
        <v>43096</v>
      </c>
      <c r="J46" s="26">
        <v>54494.57</v>
      </c>
      <c r="K46" s="19">
        <f t="shared" si="10"/>
        <v>0</v>
      </c>
    </row>
    <row r="47" spans="1:11" x14ac:dyDescent="0.2">
      <c r="A47" s="49" t="s">
        <v>180</v>
      </c>
      <c r="B47" s="50" t="s">
        <v>194</v>
      </c>
      <c r="C47" s="19" t="s">
        <v>45</v>
      </c>
      <c r="D47" s="20">
        <v>46401.463182236417</v>
      </c>
      <c r="E47" s="20">
        <v>392610</v>
      </c>
      <c r="F47" s="21">
        <v>346208.53681776358</v>
      </c>
      <c r="G47" s="22">
        <f t="shared" si="8"/>
        <v>1.4084591800037802E-2</v>
      </c>
      <c r="H47" s="57">
        <f t="shared" si="9"/>
        <v>10916.83</v>
      </c>
      <c r="I47" s="66">
        <v>43096</v>
      </c>
      <c r="J47" s="26">
        <v>10916.83</v>
      </c>
      <c r="K47" s="19">
        <f t="shared" si="10"/>
        <v>0</v>
      </c>
    </row>
    <row r="48" spans="1:11" x14ac:dyDescent="0.2">
      <c r="A48" s="49" t="s">
        <v>81</v>
      </c>
      <c r="B48" s="50" t="s">
        <v>26</v>
      </c>
      <c r="C48" s="19" t="s">
        <v>45</v>
      </c>
      <c r="D48" s="20">
        <v>163488.91685586327</v>
      </c>
      <c r="E48" s="20">
        <v>763605</v>
      </c>
      <c r="F48" s="21">
        <v>600116.0831441367</v>
      </c>
      <c r="G48" s="22">
        <f t="shared" si="8"/>
        <v>2.4414158418548357E-2</v>
      </c>
      <c r="H48" s="57">
        <f t="shared" si="9"/>
        <v>18923.169999999998</v>
      </c>
      <c r="I48" s="66">
        <v>43096</v>
      </c>
      <c r="J48" s="26">
        <v>18923.169999999998</v>
      </c>
      <c r="K48" s="19">
        <f t="shared" si="10"/>
        <v>0</v>
      </c>
    </row>
    <row r="49" spans="1:11" x14ac:dyDescent="0.2">
      <c r="A49" s="49" t="s">
        <v>84</v>
      </c>
      <c r="B49" s="50" t="s">
        <v>28</v>
      </c>
      <c r="C49" s="19" t="s">
        <v>45</v>
      </c>
      <c r="D49" s="20">
        <v>159494.53142522436</v>
      </c>
      <c r="E49" s="20">
        <v>1059216</v>
      </c>
      <c r="F49" s="21">
        <v>899721.46857477562</v>
      </c>
      <c r="G49" s="22">
        <f t="shared" si="8"/>
        <v>3.6602822492723862E-2</v>
      </c>
      <c r="H49" s="57">
        <f t="shared" si="9"/>
        <v>28370.49</v>
      </c>
      <c r="I49" s="66">
        <v>43096</v>
      </c>
      <c r="J49" s="26">
        <v>28370.49</v>
      </c>
      <c r="K49" s="19">
        <f t="shared" si="10"/>
        <v>0</v>
      </c>
    </row>
    <row r="50" spans="1:11" x14ac:dyDescent="0.2">
      <c r="A50" s="49" t="s">
        <v>86</v>
      </c>
      <c r="B50" s="50" t="s">
        <v>29</v>
      </c>
      <c r="C50" s="19" t="s">
        <v>45</v>
      </c>
      <c r="D50" s="20">
        <v>313137.93112574838</v>
      </c>
      <c r="E50" s="20">
        <v>3605938</v>
      </c>
      <c r="F50" s="21">
        <v>3292800.0688742516</v>
      </c>
      <c r="G50" s="22">
        <f t="shared" si="8"/>
        <v>0.13395898690286312</v>
      </c>
      <c r="H50" s="57">
        <f t="shared" si="9"/>
        <v>103830.3</v>
      </c>
      <c r="I50" s="66">
        <v>43096</v>
      </c>
      <c r="J50" s="26">
        <v>103830.3</v>
      </c>
      <c r="K50" s="19">
        <f t="shared" si="10"/>
        <v>0</v>
      </c>
    </row>
    <row r="51" spans="1:11" x14ac:dyDescent="0.2">
      <c r="A51" s="49" t="s">
        <v>87</v>
      </c>
      <c r="B51" s="50" t="s">
        <v>30</v>
      </c>
      <c r="C51" s="19" t="s">
        <v>45</v>
      </c>
      <c r="D51" s="20">
        <v>379384.67934931704</v>
      </c>
      <c r="E51" s="20">
        <v>2528936</v>
      </c>
      <c r="F51" s="21">
        <v>2149551.3206506828</v>
      </c>
      <c r="G51" s="22">
        <f t="shared" si="8"/>
        <v>8.7448891881407906E-2</v>
      </c>
      <c r="H51" s="57">
        <f t="shared" si="9"/>
        <v>67780.78</v>
      </c>
      <c r="I51" s="66">
        <v>43096</v>
      </c>
      <c r="J51" s="26">
        <v>67780.78</v>
      </c>
      <c r="K51" s="19">
        <f t="shared" si="10"/>
        <v>0</v>
      </c>
    </row>
    <row r="52" spans="1:11" x14ac:dyDescent="0.2">
      <c r="A52" s="49" t="s">
        <v>182</v>
      </c>
      <c r="B52" s="50" t="s">
        <v>195</v>
      </c>
      <c r="C52" s="19" t="s">
        <v>45</v>
      </c>
      <c r="D52" s="20">
        <v>425783.94780555286</v>
      </c>
      <c r="E52" s="20">
        <v>941165</v>
      </c>
      <c r="F52" s="21">
        <v>515381.05219444714</v>
      </c>
      <c r="G52" s="22">
        <f t="shared" si="8"/>
        <v>2.0966934577507843E-2</v>
      </c>
      <c r="H52" s="57">
        <f t="shared" si="9"/>
        <v>16251.27</v>
      </c>
      <c r="I52" s="66">
        <v>43096</v>
      </c>
      <c r="J52" s="26">
        <v>16251.27</v>
      </c>
      <c r="K52" s="19">
        <f t="shared" si="10"/>
        <v>0</v>
      </c>
    </row>
    <row r="53" spans="1:11" x14ac:dyDescent="0.2">
      <c r="A53" s="49" t="s">
        <v>183</v>
      </c>
      <c r="B53" s="50" t="s">
        <v>119</v>
      </c>
      <c r="C53" s="19" t="s">
        <v>45</v>
      </c>
      <c r="D53" s="20">
        <v>110621.07259546447</v>
      </c>
      <c r="E53" s="20">
        <v>651039</v>
      </c>
      <c r="F53" s="21">
        <v>540417.92740453547</v>
      </c>
      <c r="G53" s="22">
        <f t="shared" si="8"/>
        <v>2.1985494577569882E-2</v>
      </c>
      <c r="H53" s="57">
        <f t="shared" si="9"/>
        <v>17040.740000000002</v>
      </c>
      <c r="I53" s="66">
        <v>43096</v>
      </c>
      <c r="J53" s="26">
        <v>17040.740000000002</v>
      </c>
      <c r="K53" s="19">
        <f t="shared" si="10"/>
        <v>0</v>
      </c>
    </row>
    <row r="54" spans="1:11" x14ac:dyDescent="0.2">
      <c r="A54" s="49" t="s">
        <v>186</v>
      </c>
      <c r="B54" s="50" t="s">
        <v>35</v>
      </c>
      <c r="C54" s="19" t="s">
        <v>45</v>
      </c>
      <c r="D54" s="20">
        <v>78897.136813947451</v>
      </c>
      <c r="E54" s="20">
        <v>507629</v>
      </c>
      <c r="F54" s="21">
        <v>428731.86318605253</v>
      </c>
      <c r="G54" s="22">
        <f t="shared" si="8"/>
        <v>1.7441838205808722E-2</v>
      </c>
      <c r="H54" s="57">
        <f t="shared" si="9"/>
        <v>13519</v>
      </c>
      <c r="I54" s="66">
        <v>43096</v>
      </c>
      <c r="J54" s="26">
        <v>13519</v>
      </c>
      <c r="K54" s="19">
        <f t="shared" si="10"/>
        <v>0</v>
      </c>
    </row>
    <row r="55" spans="1:11" x14ac:dyDescent="0.2">
      <c r="A55" s="49" t="s">
        <v>90</v>
      </c>
      <c r="B55" s="50" t="s">
        <v>37</v>
      </c>
      <c r="C55" s="19" t="s">
        <v>45</v>
      </c>
      <c r="D55" s="20">
        <v>26141.06432656094</v>
      </c>
      <c r="E55" s="20">
        <v>407890</v>
      </c>
      <c r="F55" s="21">
        <v>381748.93567343906</v>
      </c>
      <c r="G55" s="22">
        <f t="shared" si="8"/>
        <v>1.5530460278307619E-2</v>
      </c>
      <c r="H55" s="57">
        <f t="shared" si="9"/>
        <v>12037.51</v>
      </c>
      <c r="I55" s="66">
        <v>43096</v>
      </c>
      <c r="J55" s="26">
        <v>12037.51</v>
      </c>
      <c r="K55" s="19">
        <f t="shared" si="10"/>
        <v>0</v>
      </c>
    </row>
    <row r="56" spans="1:11" x14ac:dyDescent="0.2">
      <c r="A56" s="49" t="s">
        <v>91</v>
      </c>
      <c r="B56" s="50" t="s">
        <v>38</v>
      </c>
      <c r="C56" s="19" t="s">
        <v>45</v>
      </c>
      <c r="D56" s="20">
        <v>225108.40339139377</v>
      </c>
      <c r="E56" s="20">
        <v>3669068</v>
      </c>
      <c r="F56" s="21">
        <v>3443959.5966086062</v>
      </c>
      <c r="G56" s="22">
        <f t="shared" si="8"/>
        <v>0.1401085182356088</v>
      </c>
      <c r="H56" s="57">
        <f t="shared" si="9"/>
        <v>108596.74</v>
      </c>
      <c r="I56" s="66">
        <v>43096</v>
      </c>
      <c r="J56" s="26">
        <v>108596.74</v>
      </c>
      <c r="K56" s="19">
        <f t="shared" si="10"/>
        <v>0</v>
      </c>
    </row>
    <row r="57" spans="1:11" x14ac:dyDescent="0.2">
      <c r="A57" s="49" t="s">
        <v>92</v>
      </c>
      <c r="B57" s="50" t="s">
        <v>34</v>
      </c>
      <c r="C57" s="19" t="s">
        <v>45</v>
      </c>
      <c r="D57" s="20">
        <v>211603.03266254341</v>
      </c>
      <c r="E57" s="20">
        <v>2580278</v>
      </c>
      <c r="F57" s="21">
        <v>2368674.9673374565</v>
      </c>
      <c r="G57" s="22">
        <f t="shared" si="8"/>
        <v>9.6363366220160146E-2</v>
      </c>
      <c r="H57" s="57">
        <f t="shared" si="9"/>
        <v>74690.3</v>
      </c>
      <c r="I57" s="66">
        <v>43096</v>
      </c>
      <c r="J57" s="26">
        <v>74690.3</v>
      </c>
      <c r="K57" s="19">
        <f t="shared" si="10"/>
        <v>0</v>
      </c>
    </row>
    <row r="58" spans="1:11" x14ac:dyDescent="0.2">
      <c r="A58" s="49" t="s">
        <v>93</v>
      </c>
      <c r="B58" s="50" t="s">
        <v>39</v>
      </c>
      <c r="C58" s="19" t="s">
        <v>45</v>
      </c>
      <c r="D58" s="20">
        <v>131921.44691333105</v>
      </c>
      <c r="E58" s="20">
        <v>588070</v>
      </c>
      <c r="F58" s="21">
        <v>456148.55308666895</v>
      </c>
      <c r="G58" s="22">
        <f t="shared" si="8"/>
        <v>1.855721476268913E-2</v>
      </c>
      <c r="H58" s="57">
        <f t="shared" si="9"/>
        <v>14383.52</v>
      </c>
      <c r="I58" s="66">
        <v>43096</v>
      </c>
      <c r="J58" s="26">
        <v>14383.52</v>
      </c>
      <c r="K58" s="19">
        <f t="shared" si="10"/>
        <v>0</v>
      </c>
    </row>
    <row r="59" spans="1:11" ht="13.5" thickBot="1" x14ac:dyDescent="0.25">
      <c r="A59" s="49" t="s">
        <v>191</v>
      </c>
      <c r="B59" s="50" t="s">
        <v>40</v>
      </c>
      <c r="C59" s="19" t="s">
        <v>45</v>
      </c>
      <c r="D59" s="20">
        <v>184474.39957226688</v>
      </c>
      <c r="E59" s="20">
        <v>2787743</v>
      </c>
      <c r="F59" s="21">
        <v>2603268.6004277333</v>
      </c>
      <c r="G59" s="22">
        <f t="shared" si="8"/>
        <v>0.10590719662750686</v>
      </c>
      <c r="H59" s="57">
        <f t="shared" si="9"/>
        <v>82087.63</v>
      </c>
      <c r="I59" s="66">
        <v>43096</v>
      </c>
      <c r="J59" s="26">
        <v>82087.63</v>
      </c>
      <c r="K59" s="19">
        <f t="shared" si="10"/>
        <v>0</v>
      </c>
    </row>
    <row r="60" spans="1:11" ht="13.5" thickBot="1" x14ac:dyDescent="0.25">
      <c r="A60" s="32" t="s">
        <v>55</v>
      </c>
      <c r="B60" s="39"/>
      <c r="C60" s="34"/>
      <c r="D60" s="40"/>
      <c r="E60" s="40"/>
      <c r="F60" s="35">
        <f>SUM(F40:F59)</f>
        <v>24580658.19251037</v>
      </c>
      <c r="G60" s="41">
        <f>SUM(G40:G59)</f>
        <v>1</v>
      </c>
      <c r="H60" s="37">
        <f>SUM(H40:H59)</f>
        <v>775090.2300000001</v>
      </c>
      <c r="I60" s="37"/>
      <c r="J60" s="37">
        <f>SUM(J40:J59)</f>
        <v>775090.2300000001</v>
      </c>
      <c r="K60" s="38"/>
    </row>
    <row r="61" spans="1:11" x14ac:dyDescent="0.2">
      <c r="A61" s="5"/>
      <c r="B61" s="6"/>
      <c r="C61" s="11"/>
      <c r="D61" s="12"/>
      <c r="E61" s="12"/>
      <c r="F61" s="11"/>
      <c r="G61" s="11" t="s">
        <v>174</v>
      </c>
      <c r="H61" s="74">
        <v>0.01</v>
      </c>
      <c r="I61" s="11"/>
      <c r="J61" s="11"/>
    </row>
    <row r="62" spans="1:11" x14ac:dyDescent="0.2">
      <c r="A62" s="5"/>
      <c r="B62" s="6"/>
      <c r="C62" s="11"/>
      <c r="D62" s="12"/>
      <c r="E62" s="12"/>
      <c r="F62" s="11"/>
      <c r="G62" s="11"/>
      <c r="H62" s="11"/>
      <c r="I62" s="11"/>
      <c r="J62" s="11"/>
    </row>
    <row r="63" spans="1:11" x14ac:dyDescent="0.2">
      <c r="A63" s="5"/>
      <c r="B63" s="6"/>
      <c r="C63" s="11"/>
      <c r="D63" s="12"/>
      <c r="E63" s="12"/>
      <c r="F63" s="11"/>
      <c r="G63" s="11"/>
      <c r="H63" s="11"/>
      <c r="I63" s="11"/>
      <c r="J63" s="11"/>
    </row>
    <row r="64" spans="1:11" s="4" customFormat="1" x14ac:dyDescent="0.2">
      <c r="A64" s="1" t="s">
        <v>46</v>
      </c>
      <c r="B64" s="2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49" t="s">
        <v>94</v>
      </c>
      <c r="B65" s="50" t="s">
        <v>41</v>
      </c>
      <c r="C65" s="19" t="s">
        <v>46</v>
      </c>
      <c r="D65" s="20">
        <v>379403</v>
      </c>
      <c r="E65" s="20">
        <v>2660681</v>
      </c>
      <c r="F65" s="21">
        <v>2281278</v>
      </c>
      <c r="G65" s="22">
        <f>F65/$F$67</f>
        <v>0.11620359751225223</v>
      </c>
      <c r="H65" s="27">
        <f>ROUND(-G65*0,0)</f>
        <v>0</v>
      </c>
      <c r="I65" s="48"/>
      <c r="J65" s="26"/>
      <c r="K65" s="19"/>
    </row>
    <row r="66" spans="1:11" ht="13.5" thickBot="1" x14ac:dyDescent="0.25">
      <c r="A66" s="49" t="s">
        <v>95</v>
      </c>
      <c r="B66" s="50" t="s">
        <v>42</v>
      </c>
      <c r="C66" s="28" t="s">
        <v>46</v>
      </c>
      <c r="D66" s="29">
        <v>678385</v>
      </c>
      <c r="E66" s="29">
        <v>18028840</v>
      </c>
      <c r="F66" s="30">
        <v>17350455</v>
      </c>
      <c r="G66" s="31">
        <f>F66/$F$67</f>
        <v>0.88379640248774782</v>
      </c>
      <c r="H66" s="27">
        <f>ROUND(-G66*0,0)</f>
        <v>0</v>
      </c>
      <c r="I66" s="48"/>
      <c r="J66" s="26"/>
      <c r="K66" s="19"/>
    </row>
    <row r="67" spans="1:11" ht="13.5" thickBot="1" x14ac:dyDescent="0.25">
      <c r="A67" s="32" t="s">
        <v>55</v>
      </c>
      <c r="B67" s="43"/>
      <c r="C67" s="34"/>
      <c r="D67" s="34"/>
      <c r="E67" s="34"/>
      <c r="F67" s="43">
        <f>SUM(F65:F66)</f>
        <v>19631733</v>
      </c>
      <c r="G67" s="41">
        <f>SUM(G65:G66)</f>
        <v>1</v>
      </c>
      <c r="H67" s="37">
        <f>SUM(H65:H66)</f>
        <v>0</v>
      </c>
      <c r="I67" s="37"/>
      <c r="J67" s="37">
        <f>SUM(J65:J66)</f>
        <v>0</v>
      </c>
      <c r="K67" s="38"/>
    </row>
    <row r="69" spans="1:11" x14ac:dyDescent="0.2">
      <c r="H69" s="69"/>
      <c r="I69" s="69"/>
      <c r="J69" s="69"/>
    </row>
    <row r="70" spans="1:11" x14ac:dyDescent="0.2">
      <c r="H70" s="70"/>
      <c r="I70" s="70"/>
      <c r="J70" s="70"/>
    </row>
    <row r="77" spans="1:11" x14ac:dyDescent="0.2">
      <c r="C77" s="72"/>
    </row>
    <row r="79" spans="1:11" x14ac:dyDescent="0.2">
      <c r="I79" s="65"/>
    </row>
    <row r="80" spans="1:11" x14ac:dyDescent="0.2">
      <c r="I80" s="65"/>
    </row>
    <row r="81" spans="2:9" x14ac:dyDescent="0.2">
      <c r="I81" s="65"/>
    </row>
    <row r="82" spans="2:9" x14ac:dyDescent="0.2">
      <c r="I82" s="65"/>
    </row>
    <row r="83" spans="2:9" x14ac:dyDescent="0.2">
      <c r="I83" s="65"/>
    </row>
    <row r="84" spans="2:9" x14ac:dyDescent="0.2">
      <c r="I84" s="65"/>
    </row>
    <row r="85" spans="2:9" x14ac:dyDescent="0.2">
      <c r="I85" s="65"/>
    </row>
    <row r="86" spans="2:9" x14ac:dyDescent="0.2">
      <c r="I86" s="65"/>
    </row>
    <row r="87" spans="2:9" x14ac:dyDescent="0.2">
      <c r="B87" s="71"/>
      <c r="I87" s="65"/>
    </row>
    <row r="88" spans="2:9" x14ac:dyDescent="0.2">
      <c r="B88" s="71"/>
      <c r="I88" s="65"/>
    </row>
    <row r="89" spans="2:9" x14ac:dyDescent="0.2">
      <c r="B89" s="71"/>
      <c r="I89" s="65"/>
    </row>
    <row r="90" spans="2:9" x14ac:dyDescent="0.2">
      <c r="B90" s="71"/>
      <c r="I90" s="65"/>
    </row>
    <row r="91" spans="2:9" x14ac:dyDescent="0.2">
      <c r="B91" s="71"/>
      <c r="I91" s="65"/>
    </row>
    <row r="92" spans="2:9" x14ac:dyDescent="0.2">
      <c r="B92" s="71"/>
      <c r="I92" s="65"/>
    </row>
    <row r="93" spans="2:9" x14ac:dyDescent="0.2">
      <c r="B93" s="71"/>
      <c r="I93" s="65"/>
    </row>
    <row r="94" spans="2:9" x14ac:dyDescent="0.2">
      <c r="B94" s="71"/>
      <c r="I94" s="65"/>
    </row>
    <row r="95" spans="2:9" x14ac:dyDescent="0.2">
      <c r="B95" s="71"/>
      <c r="I95" s="65"/>
    </row>
    <row r="96" spans="2:9" x14ac:dyDescent="0.2">
      <c r="B96" s="71"/>
      <c r="I96" s="65"/>
    </row>
    <row r="97" spans="2:9" x14ac:dyDescent="0.2">
      <c r="B97" s="71"/>
      <c r="I97" s="65"/>
    </row>
    <row r="98" spans="2:9" x14ac:dyDescent="0.2">
      <c r="B98" s="71"/>
      <c r="I98" s="65"/>
    </row>
    <row r="99" spans="2:9" x14ac:dyDescent="0.2">
      <c r="B99" s="71"/>
      <c r="I99" s="65"/>
    </row>
    <row r="100" spans="2:9" x14ac:dyDescent="0.2">
      <c r="B100" s="71"/>
      <c r="I100" s="65"/>
    </row>
    <row r="101" spans="2:9" x14ac:dyDescent="0.2">
      <c r="B101" s="71"/>
      <c r="I101" s="65"/>
    </row>
    <row r="102" spans="2:9" x14ac:dyDescent="0.2">
      <c r="B102" s="71"/>
      <c r="I102" s="65"/>
    </row>
    <row r="103" spans="2:9" x14ac:dyDescent="0.2">
      <c r="B103" s="71"/>
      <c r="I103" s="65"/>
    </row>
    <row r="104" spans="2:9" x14ac:dyDescent="0.2">
      <c r="B104" s="71"/>
      <c r="I104" s="65"/>
    </row>
    <row r="105" spans="2:9" x14ac:dyDescent="0.2">
      <c r="B105" s="71"/>
      <c r="I105" s="65"/>
    </row>
    <row r="106" spans="2:9" x14ac:dyDescent="0.2">
      <c r="B106" s="71"/>
      <c r="I106" s="65"/>
    </row>
    <row r="107" spans="2:9" x14ac:dyDescent="0.2">
      <c r="B107" s="71"/>
      <c r="I107" s="65"/>
    </row>
    <row r="108" spans="2:9" x14ac:dyDescent="0.2">
      <c r="B108" s="71"/>
      <c r="I108" s="65"/>
    </row>
    <row r="109" spans="2:9" x14ac:dyDescent="0.2">
      <c r="B109" s="71"/>
      <c r="I109" s="65"/>
    </row>
    <row r="110" spans="2:9" x14ac:dyDescent="0.2">
      <c r="B110" s="71"/>
      <c r="I110" s="65"/>
    </row>
    <row r="111" spans="2:9" x14ac:dyDescent="0.2">
      <c r="B111" s="67"/>
      <c r="I111" s="65"/>
    </row>
    <row r="112" spans="2:9" x14ac:dyDescent="0.2">
      <c r="B112" s="67"/>
      <c r="I112" s="65"/>
    </row>
    <row r="113" spans="2:9" x14ac:dyDescent="0.2">
      <c r="B113" s="71"/>
      <c r="I113" s="65"/>
    </row>
    <row r="114" spans="2:9" x14ac:dyDescent="0.2">
      <c r="B114" s="71"/>
      <c r="I114" s="65"/>
    </row>
    <row r="115" spans="2:9" x14ac:dyDescent="0.2">
      <c r="B115" s="71"/>
      <c r="I115" s="65"/>
    </row>
    <row r="116" spans="2:9" x14ac:dyDescent="0.2">
      <c r="B116" s="71"/>
      <c r="I116" s="65"/>
    </row>
    <row r="117" spans="2:9" x14ac:dyDescent="0.2">
      <c r="B117" s="71"/>
      <c r="I117" s="65"/>
    </row>
    <row r="118" spans="2:9" x14ac:dyDescent="0.2">
      <c r="B118" s="71"/>
      <c r="I118" s="65"/>
    </row>
    <row r="119" spans="2:9" x14ac:dyDescent="0.2">
      <c r="B119" s="71"/>
      <c r="I119" s="65"/>
    </row>
    <row r="120" spans="2:9" x14ac:dyDescent="0.2">
      <c r="B120" s="71"/>
      <c r="I120" s="65"/>
    </row>
    <row r="121" spans="2:9" x14ac:dyDescent="0.2">
      <c r="B121" s="71"/>
      <c r="I121" s="65"/>
    </row>
    <row r="122" spans="2:9" x14ac:dyDescent="0.2">
      <c r="B122" s="71"/>
      <c r="I122" s="65"/>
    </row>
    <row r="123" spans="2:9" x14ac:dyDescent="0.2">
      <c r="B123" s="71"/>
      <c r="I123" s="65"/>
    </row>
    <row r="124" spans="2:9" x14ac:dyDescent="0.2">
      <c r="B124" s="71"/>
      <c r="I124" s="65"/>
    </row>
    <row r="125" spans="2:9" x14ac:dyDescent="0.2">
      <c r="B125" s="71"/>
      <c r="I125" s="65"/>
    </row>
  </sheetData>
  <sortState ref="A40:X60">
    <sortCondition ref="A40:A60"/>
  </sortState>
  <conditionalFormatting sqref="K3:K11 K17:K19 K35:K38 K21:K29 K40:K59">
    <cfRule type="cellIs" dxfId="12" priority="127" operator="equal">
      <formula>1</formula>
    </cfRule>
  </conditionalFormatting>
  <conditionalFormatting sqref="K65">
    <cfRule type="cellIs" dxfId="11" priority="81" operator="equal">
      <formula>1</formula>
    </cfRule>
  </conditionalFormatting>
  <conditionalFormatting sqref="K66">
    <cfRule type="cellIs" dxfId="10" priority="80" operator="equal">
      <formula>1</formula>
    </cfRule>
  </conditionalFormatting>
  <conditionalFormatting sqref="J21:J29 J40:J59 J6:J11">
    <cfRule type="cellIs" dxfId="9" priority="63" operator="equal">
      <formula>H6</formula>
    </cfRule>
  </conditionalFormatting>
  <conditionalFormatting sqref="J5">
    <cfRule type="cellIs" dxfId="8" priority="45" operator="equal">
      <formula>H5</formula>
    </cfRule>
  </conditionalFormatting>
  <conditionalFormatting sqref="J3">
    <cfRule type="cellIs" dxfId="7" priority="8" operator="equal">
      <formula>H3</formula>
    </cfRule>
  </conditionalFormatting>
  <conditionalFormatting sqref="J17">
    <cfRule type="cellIs" dxfId="6" priority="7" operator="equal">
      <formula>H17</formula>
    </cfRule>
  </conditionalFormatting>
  <conditionalFormatting sqref="J18">
    <cfRule type="cellIs" dxfId="5" priority="6" operator="equal">
      <formula>H18</formula>
    </cfRule>
  </conditionalFormatting>
  <conditionalFormatting sqref="J19">
    <cfRule type="cellIs" dxfId="4" priority="5" operator="equal">
      <formula>H19</formula>
    </cfRule>
  </conditionalFormatting>
  <conditionalFormatting sqref="J35">
    <cfRule type="cellIs" dxfId="3" priority="4" operator="equal">
      <formula>H35</formula>
    </cfRule>
  </conditionalFormatting>
  <conditionalFormatting sqref="J36">
    <cfRule type="cellIs" dxfId="2" priority="3" operator="equal">
      <formula>H36</formula>
    </cfRule>
  </conditionalFormatting>
  <conditionalFormatting sqref="J37">
    <cfRule type="cellIs" dxfId="1" priority="2" operator="equal">
      <formula>H37</formula>
    </cfRule>
  </conditionalFormatting>
  <conditionalFormatting sqref="J38">
    <cfRule type="cellIs" dxfId="0" priority="1" operator="equal">
      <formula>H38</formula>
    </cfRule>
  </conditionalFormatting>
  <pageMargins left="0.25" right="0.25" top="0.25" bottom="0.25" header="0.3" footer="0.3"/>
  <pageSetup paperSize="5" scale="91" fitToHeight="0" orientation="landscape" r:id="rId1"/>
  <headerFooter>
    <oddFooter>&amp;CPage &amp;P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workbookViewId="0">
      <selection activeCell="A7" sqref="A7"/>
    </sheetView>
  </sheetViews>
  <sheetFormatPr defaultRowHeight="12.75" x14ac:dyDescent="0.2"/>
  <cols>
    <col min="1" max="1" width="87.5703125" style="16" customWidth="1"/>
    <col min="2" max="2" width="11.140625" style="16" bestFit="1" customWidth="1"/>
    <col min="3" max="3" width="20.7109375" style="16" customWidth="1"/>
    <col min="4" max="4" width="14.7109375" style="16" bestFit="1" customWidth="1"/>
    <col min="5" max="5" width="5.140625" style="16" bestFit="1" customWidth="1"/>
    <col min="6" max="6" width="6" style="16" bestFit="1" customWidth="1"/>
    <col min="7" max="7" width="15" style="16" bestFit="1" customWidth="1"/>
    <col min="8" max="16384" width="9.140625" style="16"/>
  </cols>
  <sheetData>
    <row r="1" spans="1:7" ht="25.5" x14ac:dyDescent="0.2">
      <c r="A1" s="58" t="s">
        <v>47</v>
      </c>
      <c r="B1" s="58" t="s">
        <v>59</v>
      </c>
      <c r="C1" s="58" t="s">
        <v>61</v>
      </c>
      <c r="D1" s="58" t="s">
        <v>62</v>
      </c>
      <c r="E1" s="58" t="s">
        <v>63</v>
      </c>
      <c r="F1" s="58" t="s">
        <v>64</v>
      </c>
      <c r="G1" s="59" t="s">
        <v>173</v>
      </c>
    </row>
    <row r="2" spans="1:7" ht="19.5" customHeight="1" x14ac:dyDescent="0.2">
      <c r="A2" s="62" t="s">
        <v>70</v>
      </c>
      <c r="B2" s="60" t="s">
        <v>8</v>
      </c>
      <c r="C2" s="56" t="s">
        <v>116</v>
      </c>
      <c r="D2" s="56" t="s">
        <v>117</v>
      </c>
      <c r="E2" s="56" t="s">
        <v>100</v>
      </c>
      <c r="F2" s="56">
        <v>74170</v>
      </c>
      <c r="G2" s="61">
        <v>-4471514</v>
      </c>
    </row>
    <row r="3" spans="1:7" ht="19.5" customHeight="1" x14ac:dyDescent="0.2">
      <c r="A3" s="63" t="s">
        <v>128</v>
      </c>
      <c r="B3" s="60" t="s">
        <v>58</v>
      </c>
      <c r="C3" s="56" t="s">
        <v>129</v>
      </c>
      <c r="D3" s="56" t="s">
        <v>130</v>
      </c>
      <c r="E3" s="56" t="s">
        <v>100</v>
      </c>
      <c r="F3" s="56">
        <v>73502</v>
      </c>
      <c r="G3" s="61">
        <v>-390769</v>
      </c>
    </row>
    <row r="4" spans="1:7" ht="19.5" customHeight="1" x14ac:dyDescent="0.2">
      <c r="A4" s="63" t="s">
        <v>131</v>
      </c>
      <c r="B4" s="60" t="s">
        <v>17</v>
      </c>
      <c r="C4" s="56" t="s">
        <v>132</v>
      </c>
      <c r="D4" s="56" t="s">
        <v>133</v>
      </c>
      <c r="E4" s="56" t="s">
        <v>100</v>
      </c>
      <c r="F4" s="56">
        <v>74601</v>
      </c>
      <c r="G4" s="61">
        <v>-454296</v>
      </c>
    </row>
    <row r="5" spans="1:7" ht="19.5" customHeight="1" x14ac:dyDescent="0.2">
      <c r="A5" s="63" t="s">
        <v>134</v>
      </c>
      <c r="B5" s="60" t="s">
        <v>20</v>
      </c>
      <c r="C5" s="56" t="s">
        <v>135</v>
      </c>
      <c r="D5" s="56" t="s">
        <v>136</v>
      </c>
      <c r="E5" s="56" t="s">
        <v>100</v>
      </c>
      <c r="F5" s="56">
        <v>74465</v>
      </c>
      <c r="G5" s="61">
        <v>-455204</v>
      </c>
    </row>
    <row r="6" spans="1:7" ht="19.5" customHeight="1" x14ac:dyDescent="0.2">
      <c r="A6" s="63" t="s">
        <v>137</v>
      </c>
      <c r="B6" s="60" t="s">
        <v>123</v>
      </c>
      <c r="C6" s="56" t="s">
        <v>138</v>
      </c>
      <c r="D6" s="56" t="s">
        <v>139</v>
      </c>
      <c r="E6" s="56" t="s">
        <v>100</v>
      </c>
      <c r="F6" s="56">
        <v>74820</v>
      </c>
      <c r="G6" s="61">
        <v>-511515</v>
      </c>
    </row>
    <row r="7" spans="1:7" ht="19.5" customHeight="1" x14ac:dyDescent="0.2">
      <c r="A7" s="63" t="s">
        <v>152</v>
      </c>
      <c r="B7" s="60" t="s">
        <v>60</v>
      </c>
      <c r="C7" s="56" t="s">
        <v>153</v>
      </c>
      <c r="D7" s="56" t="s">
        <v>154</v>
      </c>
      <c r="E7" s="56" t="s">
        <v>100</v>
      </c>
      <c r="F7" s="56">
        <v>74010</v>
      </c>
      <c r="G7" s="57">
        <v>-48745</v>
      </c>
    </row>
    <row r="8" spans="1:7" ht="19.5" customHeight="1" x14ac:dyDescent="0.2">
      <c r="A8" s="63" t="s">
        <v>155</v>
      </c>
      <c r="B8" s="60" t="s">
        <v>97</v>
      </c>
      <c r="C8" s="56" t="s">
        <v>156</v>
      </c>
      <c r="D8" s="56" t="s">
        <v>157</v>
      </c>
      <c r="E8" s="56" t="s">
        <v>100</v>
      </c>
      <c r="F8" s="56">
        <v>73942</v>
      </c>
      <c r="G8" s="57">
        <v>-41818</v>
      </c>
    </row>
    <row r="9" spans="1:7" ht="19.5" customHeight="1" x14ac:dyDescent="0.2">
      <c r="A9" s="63" t="s">
        <v>93</v>
      </c>
      <c r="B9" s="60" t="s">
        <v>39</v>
      </c>
      <c r="C9" s="56" t="s">
        <v>158</v>
      </c>
      <c r="D9" s="56" t="s">
        <v>159</v>
      </c>
      <c r="E9" s="56" t="s">
        <v>100</v>
      </c>
      <c r="F9" s="56">
        <v>73096</v>
      </c>
      <c r="G9" s="57">
        <v>-104982</v>
      </c>
    </row>
    <row r="10" spans="1:7" ht="19.5" customHeight="1" x14ac:dyDescent="0.2">
      <c r="A10" s="63" t="s">
        <v>160</v>
      </c>
      <c r="B10" s="60" t="s">
        <v>35</v>
      </c>
      <c r="C10" s="56" t="s">
        <v>161</v>
      </c>
      <c r="D10" s="56" t="s">
        <v>162</v>
      </c>
      <c r="E10" s="56" t="s">
        <v>100</v>
      </c>
      <c r="F10" s="56">
        <v>73075</v>
      </c>
      <c r="G10" s="57">
        <v>-3677</v>
      </c>
    </row>
    <row r="11" spans="1:7" ht="19.5" customHeight="1" x14ac:dyDescent="0.2">
      <c r="A11" s="63" t="s">
        <v>23</v>
      </c>
      <c r="B11" s="60" t="s">
        <v>24</v>
      </c>
      <c r="C11" s="56" t="s">
        <v>163</v>
      </c>
      <c r="D11" s="56" t="s">
        <v>164</v>
      </c>
      <c r="E11" s="56" t="s">
        <v>100</v>
      </c>
      <c r="F11" s="56">
        <v>74301</v>
      </c>
      <c r="G11" s="57">
        <v>-182942</v>
      </c>
    </row>
    <row r="12" spans="1:7" ht="19.5" customHeight="1" x14ac:dyDescent="0.2"/>
  </sheetData>
  <pageMargins left="0.5" right="0.5" top="0.5" bottom="0.5" header="0.3" footer="0.3"/>
  <pageSetup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54.5703125" bestFit="1" customWidth="1"/>
    <col min="2" max="2" width="28" bestFit="1" customWidth="1"/>
    <col min="3" max="3" width="11.85546875" bestFit="1" customWidth="1"/>
    <col min="4" max="4" width="18.5703125" bestFit="1" customWidth="1"/>
    <col min="5" max="5" width="21.7109375" bestFit="1" customWidth="1"/>
    <col min="6" max="6" width="42.5703125" bestFit="1" customWidth="1"/>
    <col min="7" max="7" width="30" bestFit="1" customWidth="1"/>
    <col min="8" max="8" width="17" bestFit="1" customWidth="1"/>
    <col min="9" max="9" width="5.5703125" bestFit="1" customWidth="1"/>
    <col min="10" max="10" width="8.7109375" bestFit="1" customWidth="1"/>
    <col min="11" max="11" width="11.5703125" bestFit="1" customWidth="1"/>
    <col min="12" max="12" width="12.85546875" bestFit="1" customWidth="1"/>
  </cols>
  <sheetData>
    <row r="1" spans="1:12" x14ac:dyDescent="0.25">
      <c r="A1" t="s">
        <v>196</v>
      </c>
      <c r="B1" t="s">
        <v>197</v>
      </c>
      <c r="C1" t="s">
        <v>198</v>
      </c>
      <c r="D1" t="s">
        <v>199</v>
      </c>
      <c r="E1" t="s">
        <v>200</v>
      </c>
      <c r="F1" t="s">
        <v>201</v>
      </c>
      <c r="G1" t="s">
        <v>202</v>
      </c>
      <c r="H1" t="s">
        <v>62</v>
      </c>
      <c r="I1" t="s">
        <v>63</v>
      </c>
      <c r="J1" t="s">
        <v>203</v>
      </c>
      <c r="K1" t="s">
        <v>204</v>
      </c>
      <c r="L1" t="s">
        <v>205</v>
      </c>
    </row>
    <row r="2" spans="1:12" x14ac:dyDescent="0.25">
      <c r="A2" t="s">
        <v>206</v>
      </c>
      <c r="B2" t="s">
        <v>207</v>
      </c>
      <c r="C2">
        <v>1497824742</v>
      </c>
      <c r="D2">
        <v>1</v>
      </c>
      <c r="E2">
        <v>10</v>
      </c>
      <c r="F2" t="s">
        <v>208</v>
      </c>
      <c r="G2" t="s">
        <v>209</v>
      </c>
      <c r="H2" t="s">
        <v>210</v>
      </c>
      <c r="I2" t="s">
        <v>100</v>
      </c>
      <c r="J2">
        <v>74437</v>
      </c>
      <c r="K2">
        <v>6908</v>
      </c>
      <c r="L2" t="s">
        <v>650</v>
      </c>
    </row>
    <row r="3" spans="1:12" x14ac:dyDescent="0.25">
      <c r="A3" t="s">
        <v>146</v>
      </c>
      <c r="B3" t="s">
        <v>122</v>
      </c>
      <c r="C3">
        <v>1750661534</v>
      </c>
      <c r="D3">
        <v>1</v>
      </c>
      <c r="E3">
        <v>10</v>
      </c>
      <c r="F3" t="s">
        <v>147</v>
      </c>
      <c r="G3" t="s">
        <v>211</v>
      </c>
      <c r="H3" t="s">
        <v>117</v>
      </c>
      <c r="I3" t="s">
        <v>100</v>
      </c>
      <c r="J3">
        <v>74133</v>
      </c>
      <c r="K3">
        <v>5716</v>
      </c>
      <c r="L3" t="s">
        <v>650</v>
      </c>
    </row>
    <row r="4" spans="1:12" x14ac:dyDescent="0.25">
      <c r="A4" t="s">
        <v>124</v>
      </c>
      <c r="B4" t="s">
        <v>0</v>
      </c>
      <c r="C4">
        <v>1740231752</v>
      </c>
      <c r="D4">
        <v>1</v>
      </c>
      <c r="E4">
        <v>10</v>
      </c>
      <c r="F4" t="s">
        <v>125</v>
      </c>
      <c r="G4" t="s">
        <v>214</v>
      </c>
      <c r="H4" t="s">
        <v>109</v>
      </c>
      <c r="I4" t="s">
        <v>100</v>
      </c>
      <c r="J4">
        <v>73112</v>
      </c>
      <c r="K4" t="s">
        <v>215</v>
      </c>
      <c r="L4" t="s">
        <v>650</v>
      </c>
    </row>
    <row r="5" spans="1:12" x14ac:dyDescent="0.25">
      <c r="A5" t="s">
        <v>212</v>
      </c>
      <c r="B5" t="s">
        <v>213</v>
      </c>
      <c r="C5">
        <v>1356393110</v>
      </c>
      <c r="D5">
        <v>1</v>
      </c>
      <c r="E5">
        <v>10</v>
      </c>
      <c r="F5" t="s">
        <v>125</v>
      </c>
      <c r="G5" t="s">
        <v>651</v>
      </c>
      <c r="H5" t="s">
        <v>109</v>
      </c>
      <c r="I5" t="s">
        <v>100</v>
      </c>
      <c r="J5">
        <v>73112</v>
      </c>
      <c r="K5">
        <v>2099</v>
      </c>
      <c r="L5" t="s">
        <v>650</v>
      </c>
    </row>
    <row r="6" spans="1:12" x14ac:dyDescent="0.25">
      <c r="A6" t="s">
        <v>216</v>
      </c>
      <c r="B6" t="s">
        <v>217</v>
      </c>
      <c r="C6">
        <v>1770522906</v>
      </c>
      <c r="D6">
        <v>1</v>
      </c>
      <c r="E6">
        <v>10</v>
      </c>
      <c r="F6" t="s">
        <v>652</v>
      </c>
      <c r="G6" t="s">
        <v>653</v>
      </c>
      <c r="H6" t="s">
        <v>654</v>
      </c>
      <c r="I6" t="s">
        <v>100</v>
      </c>
      <c r="J6">
        <v>74701</v>
      </c>
      <c r="K6" t="s">
        <v>215</v>
      </c>
      <c r="L6" t="s">
        <v>650</v>
      </c>
    </row>
    <row r="7" spans="1:12" x14ac:dyDescent="0.25">
      <c r="A7" t="s">
        <v>218</v>
      </c>
      <c r="B7" t="s">
        <v>219</v>
      </c>
      <c r="C7">
        <v>1467476556</v>
      </c>
      <c r="D7">
        <v>1</v>
      </c>
      <c r="E7">
        <v>14</v>
      </c>
      <c r="F7" t="s">
        <v>655</v>
      </c>
      <c r="G7" t="s">
        <v>656</v>
      </c>
      <c r="H7" t="s">
        <v>657</v>
      </c>
      <c r="I7" t="s">
        <v>100</v>
      </c>
      <c r="J7">
        <v>73446</v>
      </c>
      <c r="K7">
        <v>3640</v>
      </c>
      <c r="L7" t="s">
        <v>650</v>
      </c>
    </row>
    <row r="8" spans="1:12" x14ac:dyDescent="0.25">
      <c r="A8" t="s">
        <v>220</v>
      </c>
      <c r="B8" t="s">
        <v>221</v>
      </c>
      <c r="C8">
        <v>1417998691</v>
      </c>
      <c r="D8">
        <v>1</v>
      </c>
      <c r="E8">
        <v>10</v>
      </c>
      <c r="F8" t="s">
        <v>658</v>
      </c>
      <c r="G8" t="s">
        <v>659</v>
      </c>
      <c r="H8" t="s">
        <v>575</v>
      </c>
      <c r="I8" t="s">
        <v>100</v>
      </c>
      <c r="J8">
        <v>73110</v>
      </c>
      <c r="K8">
        <v>4221</v>
      </c>
      <c r="L8" t="s">
        <v>650</v>
      </c>
    </row>
    <row r="9" spans="1:12" x14ac:dyDescent="0.25">
      <c r="A9" t="s">
        <v>222</v>
      </c>
      <c r="B9" t="s">
        <v>223</v>
      </c>
      <c r="C9">
        <v>1700869492</v>
      </c>
      <c r="D9">
        <v>1</v>
      </c>
      <c r="E9">
        <v>14</v>
      </c>
      <c r="F9" t="s">
        <v>660</v>
      </c>
      <c r="G9" t="s">
        <v>224</v>
      </c>
      <c r="H9" t="s">
        <v>225</v>
      </c>
      <c r="I9" t="s">
        <v>100</v>
      </c>
      <c r="J9">
        <v>73086</v>
      </c>
      <c r="K9">
        <v>8109</v>
      </c>
      <c r="L9" t="s">
        <v>650</v>
      </c>
    </row>
    <row r="10" spans="1:12" x14ac:dyDescent="0.25">
      <c r="A10" t="s">
        <v>175</v>
      </c>
      <c r="B10" t="s">
        <v>192</v>
      </c>
      <c r="C10">
        <v>1508896499</v>
      </c>
      <c r="D10">
        <v>1</v>
      </c>
      <c r="E10">
        <v>14</v>
      </c>
      <c r="F10" t="s">
        <v>661</v>
      </c>
      <c r="G10" t="s">
        <v>662</v>
      </c>
      <c r="H10" t="s">
        <v>226</v>
      </c>
      <c r="I10" t="s">
        <v>100</v>
      </c>
      <c r="J10">
        <v>74525</v>
      </c>
      <c r="K10" t="s">
        <v>215</v>
      </c>
      <c r="L10" t="s">
        <v>650</v>
      </c>
    </row>
    <row r="11" spans="1:12" x14ac:dyDescent="0.25">
      <c r="A11" t="s">
        <v>79</v>
      </c>
      <c r="B11" t="s">
        <v>22</v>
      </c>
      <c r="C11">
        <v>1205846037</v>
      </c>
      <c r="D11">
        <v>1</v>
      </c>
      <c r="E11">
        <v>10</v>
      </c>
      <c r="F11" t="s">
        <v>98</v>
      </c>
      <c r="G11" t="s">
        <v>227</v>
      </c>
      <c r="H11" t="s">
        <v>99</v>
      </c>
      <c r="I11" t="s">
        <v>100</v>
      </c>
      <c r="J11">
        <v>74055</v>
      </c>
      <c r="K11">
        <v>6655</v>
      </c>
      <c r="L11" t="s">
        <v>650</v>
      </c>
    </row>
    <row r="12" spans="1:12" x14ac:dyDescent="0.25">
      <c r="A12" t="s">
        <v>228</v>
      </c>
      <c r="B12" t="s">
        <v>229</v>
      </c>
      <c r="C12">
        <v>1578540274</v>
      </c>
      <c r="D12">
        <v>1</v>
      </c>
      <c r="E12">
        <v>14</v>
      </c>
      <c r="F12" t="s">
        <v>663</v>
      </c>
      <c r="G12" t="s">
        <v>230</v>
      </c>
      <c r="H12" t="s">
        <v>231</v>
      </c>
      <c r="I12" t="s">
        <v>100</v>
      </c>
      <c r="J12">
        <v>73932</v>
      </c>
      <c r="K12">
        <v>640</v>
      </c>
      <c r="L12" t="s">
        <v>650</v>
      </c>
    </row>
    <row r="13" spans="1:12" x14ac:dyDescent="0.25">
      <c r="A13" t="s">
        <v>664</v>
      </c>
      <c r="B13" t="s">
        <v>665</v>
      </c>
      <c r="C13">
        <v>1598716490</v>
      </c>
      <c r="D13">
        <v>63</v>
      </c>
      <c r="E13">
        <v>634</v>
      </c>
      <c r="F13" t="s">
        <v>666</v>
      </c>
      <c r="G13" t="s">
        <v>667</v>
      </c>
      <c r="H13" t="s">
        <v>668</v>
      </c>
      <c r="I13" t="s">
        <v>100</v>
      </c>
      <c r="J13">
        <v>73008</v>
      </c>
      <c r="K13">
        <v>4944</v>
      </c>
      <c r="L13" t="s">
        <v>650</v>
      </c>
    </row>
    <row r="14" spans="1:12" x14ac:dyDescent="0.25">
      <c r="A14" t="s">
        <v>232</v>
      </c>
      <c r="B14" t="s">
        <v>233</v>
      </c>
      <c r="C14">
        <v>1104375237</v>
      </c>
      <c r="D14">
        <v>1</v>
      </c>
      <c r="E14">
        <v>10</v>
      </c>
      <c r="F14" t="s">
        <v>234</v>
      </c>
      <c r="G14" t="s">
        <v>235</v>
      </c>
      <c r="H14" t="s">
        <v>236</v>
      </c>
      <c r="I14" t="s">
        <v>100</v>
      </c>
      <c r="J14">
        <v>74631</v>
      </c>
      <c r="K14">
        <v>0</v>
      </c>
      <c r="L14" t="s">
        <v>650</v>
      </c>
    </row>
    <row r="15" spans="1:12" x14ac:dyDescent="0.25">
      <c r="A15" t="s">
        <v>237</v>
      </c>
      <c r="B15" t="s">
        <v>238</v>
      </c>
      <c r="C15">
        <v>1265863583</v>
      </c>
      <c r="D15">
        <v>1</v>
      </c>
      <c r="E15">
        <v>10</v>
      </c>
      <c r="F15" t="s">
        <v>239</v>
      </c>
      <c r="G15" t="s">
        <v>240</v>
      </c>
      <c r="H15" t="s">
        <v>154</v>
      </c>
      <c r="I15" t="s">
        <v>100</v>
      </c>
      <c r="J15">
        <v>74010</v>
      </c>
      <c r="K15">
        <v>2301</v>
      </c>
      <c r="L15" t="s">
        <v>650</v>
      </c>
    </row>
    <row r="16" spans="1:12" x14ac:dyDescent="0.25">
      <c r="A16" t="s">
        <v>94</v>
      </c>
      <c r="B16" t="s">
        <v>669</v>
      </c>
      <c r="C16">
        <v>1205873098</v>
      </c>
      <c r="D16">
        <v>63</v>
      </c>
      <c r="E16">
        <v>634</v>
      </c>
      <c r="F16" t="s">
        <v>670</v>
      </c>
      <c r="G16" t="s">
        <v>671</v>
      </c>
      <c r="H16" t="s">
        <v>172</v>
      </c>
      <c r="I16" t="s">
        <v>100</v>
      </c>
      <c r="J16">
        <v>74501</v>
      </c>
      <c r="K16">
        <v>0</v>
      </c>
      <c r="L16" t="s">
        <v>650</v>
      </c>
    </row>
    <row r="17" spans="1:12" x14ac:dyDescent="0.25">
      <c r="A17" t="s">
        <v>241</v>
      </c>
      <c r="B17" t="s">
        <v>242</v>
      </c>
      <c r="C17">
        <v>1043323447</v>
      </c>
      <c r="D17">
        <v>1</v>
      </c>
      <c r="E17">
        <v>14</v>
      </c>
      <c r="F17" t="s">
        <v>672</v>
      </c>
      <c r="G17" t="s">
        <v>673</v>
      </c>
      <c r="H17" t="s">
        <v>243</v>
      </c>
      <c r="I17" t="s">
        <v>100</v>
      </c>
      <c r="J17">
        <v>73015</v>
      </c>
      <c r="K17" t="s">
        <v>215</v>
      </c>
      <c r="L17" t="s">
        <v>650</v>
      </c>
    </row>
    <row r="18" spans="1:12" x14ac:dyDescent="0.25">
      <c r="A18" t="s">
        <v>674</v>
      </c>
      <c r="B18" t="s">
        <v>675</v>
      </c>
      <c r="C18">
        <v>1598716490</v>
      </c>
      <c r="D18">
        <v>63</v>
      </c>
      <c r="E18">
        <v>634</v>
      </c>
      <c r="F18" t="s">
        <v>676</v>
      </c>
      <c r="G18" t="s">
        <v>677</v>
      </c>
      <c r="H18" t="s">
        <v>109</v>
      </c>
      <c r="I18" t="s">
        <v>100</v>
      </c>
      <c r="J18">
        <v>73141</v>
      </c>
      <c r="K18">
        <v>1</v>
      </c>
      <c r="L18" t="s">
        <v>650</v>
      </c>
    </row>
    <row r="19" spans="1:12" x14ac:dyDescent="0.25">
      <c r="A19" t="s">
        <v>244</v>
      </c>
      <c r="B19" t="s">
        <v>245</v>
      </c>
      <c r="C19">
        <v>1205881125</v>
      </c>
      <c r="D19">
        <v>1</v>
      </c>
      <c r="E19">
        <v>10</v>
      </c>
      <c r="F19" t="s">
        <v>678</v>
      </c>
      <c r="G19" t="s">
        <v>679</v>
      </c>
      <c r="H19" t="s">
        <v>151</v>
      </c>
      <c r="I19" t="s">
        <v>100</v>
      </c>
      <c r="J19">
        <v>74801</v>
      </c>
      <c r="K19" t="s">
        <v>215</v>
      </c>
      <c r="L19" t="s">
        <v>650</v>
      </c>
    </row>
    <row r="20" spans="1:12" x14ac:dyDescent="0.25">
      <c r="A20" t="s">
        <v>246</v>
      </c>
      <c r="B20" t="s">
        <v>247</v>
      </c>
      <c r="C20">
        <v>1881689289</v>
      </c>
      <c r="D20">
        <v>1</v>
      </c>
      <c r="E20">
        <v>10</v>
      </c>
      <c r="F20" t="s">
        <v>248</v>
      </c>
      <c r="G20" t="s">
        <v>249</v>
      </c>
      <c r="H20" t="s">
        <v>250</v>
      </c>
      <c r="I20" t="s">
        <v>100</v>
      </c>
      <c r="J20">
        <v>74743</v>
      </c>
      <c r="K20">
        <v>0</v>
      </c>
      <c r="L20" t="s">
        <v>650</v>
      </c>
    </row>
    <row r="21" spans="1:12" x14ac:dyDescent="0.25">
      <c r="A21" t="s">
        <v>251</v>
      </c>
      <c r="B21" t="s">
        <v>252</v>
      </c>
      <c r="C21">
        <v>1073584819</v>
      </c>
      <c r="D21">
        <v>1</v>
      </c>
      <c r="E21">
        <v>14</v>
      </c>
      <c r="F21" t="s">
        <v>680</v>
      </c>
      <c r="G21" t="s">
        <v>253</v>
      </c>
      <c r="H21" t="s">
        <v>254</v>
      </c>
      <c r="I21" t="s">
        <v>100</v>
      </c>
      <c r="J21">
        <v>73933</v>
      </c>
      <c r="K21" t="s">
        <v>215</v>
      </c>
      <c r="L21" t="s">
        <v>650</v>
      </c>
    </row>
    <row r="22" spans="1:12" x14ac:dyDescent="0.25">
      <c r="A22" t="s">
        <v>255</v>
      </c>
      <c r="B22" t="s">
        <v>256</v>
      </c>
      <c r="C22">
        <v>1558328971</v>
      </c>
      <c r="D22">
        <v>1</v>
      </c>
      <c r="E22">
        <v>10</v>
      </c>
      <c r="F22" t="s">
        <v>257</v>
      </c>
      <c r="G22" t="s">
        <v>681</v>
      </c>
      <c r="H22" t="s">
        <v>166</v>
      </c>
      <c r="I22" t="s">
        <v>100</v>
      </c>
      <c r="J22">
        <v>74017</v>
      </c>
      <c r="K22">
        <v>3036</v>
      </c>
      <c r="L22" t="s">
        <v>650</v>
      </c>
    </row>
    <row r="23" spans="1:12" x14ac:dyDescent="0.25">
      <c r="A23" t="s">
        <v>258</v>
      </c>
      <c r="B23" t="s">
        <v>259</v>
      </c>
      <c r="C23">
        <v>1427295872</v>
      </c>
      <c r="D23">
        <v>1</v>
      </c>
      <c r="E23">
        <v>14</v>
      </c>
      <c r="F23" t="s">
        <v>260</v>
      </c>
      <c r="G23" t="s">
        <v>682</v>
      </c>
      <c r="H23" t="s">
        <v>261</v>
      </c>
      <c r="I23" t="s">
        <v>100</v>
      </c>
      <c r="J23">
        <v>74020</v>
      </c>
      <c r="K23">
        <v>3020</v>
      </c>
      <c r="L23" t="s">
        <v>650</v>
      </c>
    </row>
    <row r="24" spans="1:12" x14ac:dyDescent="0.25">
      <c r="A24" t="s">
        <v>167</v>
      </c>
      <c r="B24" t="s">
        <v>120</v>
      </c>
      <c r="C24">
        <v>1326062456</v>
      </c>
      <c r="D24">
        <v>1</v>
      </c>
      <c r="E24">
        <v>10</v>
      </c>
      <c r="F24" t="s">
        <v>683</v>
      </c>
      <c r="G24" t="s">
        <v>684</v>
      </c>
      <c r="H24" t="s">
        <v>685</v>
      </c>
      <c r="I24" t="s">
        <v>100</v>
      </c>
      <c r="J24">
        <v>73601</v>
      </c>
      <c r="K24">
        <v>3117</v>
      </c>
      <c r="L24" t="s">
        <v>650</v>
      </c>
    </row>
    <row r="25" spans="1:12" x14ac:dyDescent="0.25">
      <c r="A25" t="s">
        <v>686</v>
      </c>
      <c r="B25" t="s">
        <v>687</v>
      </c>
      <c r="C25">
        <v>1962426940</v>
      </c>
      <c r="D25">
        <v>1</v>
      </c>
      <c r="E25">
        <v>10</v>
      </c>
      <c r="F25" t="s">
        <v>683</v>
      </c>
      <c r="G25" t="s">
        <v>684</v>
      </c>
      <c r="H25" t="s">
        <v>685</v>
      </c>
      <c r="I25" t="s">
        <v>100</v>
      </c>
      <c r="J25">
        <v>73601</v>
      </c>
      <c r="K25">
        <v>3117</v>
      </c>
      <c r="L25" t="s">
        <v>650</v>
      </c>
    </row>
    <row r="26" spans="1:12" x14ac:dyDescent="0.25">
      <c r="A26" t="s">
        <v>178</v>
      </c>
      <c r="B26" t="s">
        <v>58</v>
      </c>
      <c r="C26">
        <v>1720022379</v>
      </c>
      <c r="D26">
        <v>1</v>
      </c>
      <c r="E26">
        <v>10</v>
      </c>
      <c r="F26" t="s">
        <v>688</v>
      </c>
      <c r="G26" t="s">
        <v>689</v>
      </c>
      <c r="H26" t="s">
        <v>130</v>
      </c>
      <c r="I26" t="s">
        <v>100</v>
      </c>
      <c r="J26">
        <v>73505</v>
      </c>
      <c r="K26">
        <v>6332</v>
      </c>
      <c r="L26" t="s">
        <v>650</v>
      </c>
    </row>
    <row r="27" spans="1:12" x14ac:dyDescent="0.25">
      <c r="A27" t="s">
        <v>262</v>
      </c>
      <c r="B27" t="s">
        <v>263</v>
      </c>
      <c r="C27">
        <v>1275571432</v>
      </c>
      <c r="D27">
        <v>1</v>
      </c>
      <c r="E27">
        <v>10</v>
      </c>
      <c r="F27" t="s">
        <v>690</v>
      </c>
      <c r="G27" t="s">
        <v>689</v>
      </c>
      <c r="H27" t="s">
        <v>130</v>
      </c>
      <c r="I27" t="s">
        <v>100</v>
      </c>
      <c r="J27">
        <v>73505</v>
      </c>
      <c r="K27">
        <v>6332</v>
      </c>
      <c r="L27" t="s">
        <v>650</v>
      </c>
    </row>
    <row r="28" spans="1:12" x14ac:dyDescent="0.25">
      <c r="A28" t="s">
        <v>264</v>
      </c>
      <c r="B28" t="s">
        <v>265</v>
      </c>
      <c r="C28">
        <v>1154364719</v>
      </c>
      <c r="D28">
        <v>1</v>
      </c>
      <c r="E28">
        <v>10</v>
      </c>
      <c r="F28" t="s">
        <v>690</v>
      </c>
      <c r="G28" t="s">
        <v>689</v>
      </c>
      <c r="H28" t="s">
        <v>130</v>
      </c>
      <c r="I28" t="s">
        <v>100</v>
      </c>
      <c r="J28">
        <v>73505</v>
      </c>
      <c r="K28">
        <v>6332</v>
      </c>
      <c r="L28" t="s">
        <v>650</v>
      </c>
    </row>
    <row r="29" spans="1:12" x14ac:dyDescent="0.25">
      <c r="A29" t="s">
        <v>266</v>
      </c>
      <c r="B29" t="s">
        <v>267</v>
      </c>
      <c r="C29">
        <v>1275593337</v>
      </c>
      <c r="D29">
        <v>1</v>
      </c>
      <c r="E29">
        <v>10</v>
      </c>
      <c r="F29" t="s">
        <v>691</v>
      </c>
      <c r="G29" t="s">
        <v>692</v>
      </c>
      <c r="H29" t="s">
        <v>109</v>
      </c>
      <c r="I29" t="s">
        <v>100</v>
      </c>
      <c r="J29">
        <v>73159</v>
      </c>
      <c r="K29">
        <v>7900</v>
      </c>
      <c r="L29" t="s">
        <v>650</v>
      </c>
    </row>
    <row r="30" spans="1:12" x14ac:dyDescent="0.25">
      <c r="A30" t="s">
        <v>268</v>
      </c>
      <c r="B30" t="s">
        <v>269</v>
      </c>
      <c r="C30">
        <v>1275593337</v>
      </c>
      <c r="D30">
        <v>1</v>
      </c>
      <c r="E30">
        <v>10</v>
      </c>
      <c r="F30" t="s">
        <v>693</v>
      </c>
      <c r="G30" t="s">
        <v>694</v>
      </c>
      <c r="H30" t="s">
        <v>109</v>
      </c>
      <c r="I30" t="s">
        <v>100</v>
      </c>
      <c r="J30">
        <v>73114</v>
      </c>
      <c r="K30">
        <v>6303</v>
      </c>
      <c r="L30" t="s">
        <v>650</v>
      </c>
    </row>
    <row r="31" spans="1:12" x14ac:dyDescent="0.25">
      <c r="A31" t="s">
        <v>270</v>
      </c>
      <c r="B31" t="s">
        <v>271</v>
      </c>
      <c r="C31">
        <v>1750384426</v>
      </c>
      <c r="D31">
        <v>1</v>
      </c>
      <c r="E31">
        <v>14</v>
      </c>
      <c r="F31" t="s">
        <v>272</v>
      </c>
      <c r="G31" t="s">
        <v>273</v>
      </c>
      <c r="H31" t="s">
        <v>274</v>
      </c>
      <c r="I31" t="s">
        <v>100</v>
      </c>
      <c r="J31">
        <v>73632</v>
      </c>
      <c r="K31" t="s">
        <v>215</v>
      </c>
      <c r="L31" t="s">
        <v>650</v>
      </c>
    </row>
    <row r="32" spans="1:12" x14ac:dyDescent="0.25">
      <c r="A32" t="s">
        <v>275</v>
      </c>
      <c r="B32" t="s">
        <v>276</v>
      </c>
      <c r="C32">
        <v>1518980978</v>
      </c>
      <c r="D32">
        <v>1</v>
      </c>
      <c r="E32">
        <v>10</v>
      </c>
      <c r="F32" t="s">
        <v>695</v>
      </c>
      <c r="G32" t="s">
        <v>696</v>
      </c>
      <c r="H32" t="s">
        <v>593</v>
      </c>
      <c r="I32" t="s">
        <v>100</v>
      </c>
      <c r="J32">
        <v>74012</v>
      </c>
      <c r="K32" t="s">
        <v>215</v>
      </c>
      <c r="L32" t="s">
        <v>650</v>
      </c>
    </row>
    <row r="33" spans="1:12" x14ac:dyDescent="0.25">
      <c r="A33" t="s">
        <v>277</v>
      </c>
      <c r="B33" t="s">
        <v>278</v>
      </c>
      <c r="C33">
        <v>1518980978</v>
      </c>
      <c r="D33">
        <v>1</v>
      </c>
      <c r="E33">
        <v>10</v>
      </c>
      <c r="F33" t="s">
        <v>697</v>
      </c>
      <c r="G33" t="s">
        <v>698</v>
      </c>
      <c r="H33" t="s">
        <v>112</v>
      </c>
      <c r="I33" t="s">
        <v>100</v>
      </c>
      <c r="J33">
        <v>74403</v>
      </c>
      <c r="K33">
        <v>4916</v>
      </c>
      <c r="L33" t="s">
        <v>650</v>
      </c>
    </row>
    <row r="34" spans="1:12" x14ac:dyDescent="0.25">
      <c r="A34" t="s">
        <v>279</v>
      </c>
      <c r="B34" t="s">
        <v>280</v>
      </c>
      <c r="C34">
        <v>1487697629</v>
      </c>
      <c r="D34">
        <v>1</v>
      </c>
      <c r="E34">
        <v>10</v>
      </c>
      <c r="F34" t="s">
        <v>163</v>
      </c>
      <c r="G34" t="s">
        <v>281</v>
      </c>
      <c r="H34" t="s">
        <v>164</v>
      </c>
      <c r="I34" t="s">
        <v>100</v>
      </c>
      <c r="J34">
        <v>74301</v>
      </c>
      <c r="K34">
        <v>1418</v>
      </c>
      <c r="L34" t="s">
        <v>650</v>
      </c>
    </row>
    <row r="35" spans="1:12" x14ac:dyDescent="0.25">
      <c r="A35" t="s">
        <v>282</v>
      </c>
      <c r="B35" t="s">
        <v>283</v>
      </c>
      <c r="C35">
        <v>1447601877</v>
      </c>
      <c r="D35">
        <v>1</v>
      </c>
      <c r="E35">
        <v>10</v>
      </c>
      <c r="F35" t="s">
        <v>284</v>
      </c>
      <c r="G35" t="s">
        <v>699</v>
      </c>
      <c r="H35" t="s">
        <v>109</v>
      </c>
      <c r="I35" t="s">
        <v>100</v>
      </c>
      <c r="J35">
        <v>75320</v>
      </c>
      <c r="K35" t="s">
        <v>215</v>
      </c>
      <c r="L35" t="s">
        <v>650</v>
      </c>
    </row>
    <row r="36" spans="1:12" x14ac:dyDescent="0.25">
      <c r="A36" t="s">
        <v>285</v>
      </c>
      <c r="B36" t="s">
        <v>286</v>
      </c>
      <c r="C36">
        <v>1437500873</v>
      </c>
      <c r="D36">
        <v>1</v>
      </c>
      <c r="E36">
        <v>10</v>
      </c>
      <c r="F36" t="s">
        <v>700</v>
      </c>
      <c r="G36" t="s">
        <v>287</v>
      </c>
      <c r="H36" t="s">
        <v>109</v>
      </c>
      <c r="I36" t="s">
        <v>100</v>
      </c>
      <c r="J36">
        <v>73119</v>
      </c>
      <c r="K36" t="s">
        <v>215</v>
      </c>
      <c r="L36" t="s">
        <v>650</v>
      </c>
    </row>
    <row r="37" spans="1:12" x14ac:dyDescent="0.25">
      <c r="A37" t="s">
        <v>288</v>
      </c>
      <c r="B37" t="s">
        <v>289</v>
      </c>
      <c r="C37">
        <v>1184703696</v>
      </c>
      <c r="D37">
        <v>1</v>
      </c>
      <c r="E37">
        <v>10</v>
      </c>
      <c r="F37" t="s">
        <v>701</v>
      </c>
      <c r="G37" t="s">
        <v>702</v>
      </c>
      <c r="H37" t="s">
        <v>140</v>
      </c>
      <c r="I37" t="s">
        <v>100</v>
      </c>
      <c r="J37">
        <v>74023</v>
      </c>
      <c r="K37">
        <v>4101</v>
      </c>
      <c r="L37" t="s">
        <v>650</v>
      </c>
    </row>
    <row r="38" spans="1:12" x14ac:dyDescent="0.25">
      <c r="A38" t="s">
        <v>291</v>
      </c>
      <c r="B38" t="s">
        <v>292</v>
      </c>
      <c r="C38">
        <v>1659322667</v>
      </c>
      <c r="D38">
        <v>1</v>
      </c>
      <c r="E38">
        <v>10</v>
      </c>
      <c r="F38" t="s">
        <v>703</v>
      </c>
      <c r="G38" t="s">
        <v>667</v>
      </c>
      <c r="H38" t="s">
        <v>668</v>
      </c>
      <c r="I38" t="s">
        <v>100</v>
      </c>
      <c r="J38">
        <v>73008</v>
      </c>
      <c r="K38">
        <v>4944</v>
      </c>
      <c r="L38" t="s">
        <v>650</v>
      </c>
    </row>
    <row r="39" spans="1:12" x14ac:dyDescent="0.25">
      <c r="A39" t="s">
        <v>180</v>
      </c>
      <c r="B39" t="s">
        <v>194</v>
      </c>
      <c r="C39">
        <v>1396988903</v>
      </c>
      <c r="D39">
        <v>1</v>
      </c>
      <c r="E39">
        <v>14</v>
      </c>
      <c r="F39" t="s">
        <v>293</v>
      </c>
      <c r="G39" t="s">
        <v>294</v>
      </c>
      <c r="H39" t="s">
        <v>295</v>
      </c>
      <c r="I39" t="s">
        <v>100</v>
      </c>
      <c r="J39">
        <v>74030</v>
      </c>
      <c r="K39">
        <v>5957</v>
      </c>
      <c r="L39" t="s">
        <v>650</v>
      </c>
    </row>
    <row r="40" spans="1:12" x14ac:dyDescent="0.25">
      <c r="A40" t="s">
        <v>141</v>
      </c>
      <c r="B40" t="s">
        <v>11</v>
      </c>
      <c r="C40">
        <v>1851396394</v>
      </c>
      <c r="D40">
        <v>1</v>
      </c>
      <c r="E40">
        <v>10</v>
      </c>
      <c r="F40" t="s">
        <v>704</v>
      </c>
      <c r="G40" t="s">
        <v>299</v>
      </c>
      <c r="H40" t="s">
        <v>142</v>
      </c>
      <c r="I40" t="s">
        <v>100</v>
      </c>
      <c r="J40">
        <v>73533</v>
      </c>
      <c r="K40" t="s">
        <v>215</v>
      </c>
      <c r="L40" t="s">
        <v>650</v>
      </c>
    </row>
    <row r="41" spans="1:12" x14ac:dyDescent="0.25">
      <c r="A41" t="s">
        <v>705</v>
      </c>
      <c r="B41" t="s">
        <v>706</v>
      </c>
      <c r="C41">
        <v>1518405331</v>
      </c>
      <c r="D41">
        <v>1</v>
      </c>
      <c r="E41">
        <v>14</v>
      </c>
      <c r="F41" t="s">
        <v>707</v>
      </c>
      <c r="G41" t="s">
        <v>708</v>
      </c>
      <c r="H41" t="s">
        <v>709</v>
      </c>
      <c r="I41" t="s">
        <v>100</v>
      </c>
      <c r="J41">
        <v>73573</v>
      </c>
      <c r="K41">
        <v>90</v>
      </c>
      <c r="L41" t="s">
        <v>650</v>
      </c>
    </row>
    <row r="42" spans="1:12" x14ac:dyDescent="0.25">
      <c r="A42" t="s">
        <v>296</v>
      </c>
      <c r="B42" t="s">
        <v>297</v>
      </c>
      <c r="C42">
        <v>1598906976</v>
      </c>
      <c r="D42">
        <v>1</v>
      </c>
      <c r="E42">
        <v>10</v>
      </c>
      <c r="F42" t="s">
        <v>298</v>
      </c>
      <c r="G42" t="s">
        <v>299</v>
      </c>
      <c r="H42" t="s">
        <v>142</v>
      </c>
      <c r="I42" t="s">
        <v>100</v>
      </c>
      <c r="J42">
        <v>73533</v>
      </c>
      <c r="K42" t="s">
        <v>215</v>
      </c>
      <c r="L42" t="s">
        <v>650</v>
      </c>
    </row>
    <row r="43" spans="1:12" x14ac:dyDescent="0.25">
      <c r="A43" t="s">
        <v>302</v>
      </c>
      <c r="B43" t="s">
        <v>303</v>
      </c>
      <c r="C43">
        <v>1396767158</v>
      </c>
      <c r="D43">
        <v>1</v>
      </c>
      <c r="E43">
        <v>10</v>
      </c>
      <c r="F43" t="s">
        <v>710</v>
      </c>
      <c r="G43" t="s">
        <v>304</v>
      </c>
      <c r="H43" t="s">
        <v>305</v>
      </c>
      <c r="I43" t="s">
        <v>100</v>
      </c>
      <c r="J43">
        <v>74953</v>
      </c>
      <c r="K43" t="s">
        <v>215</v>
      </c>
      <c r="L43" t="s">
        <v>650</v>
      </c>
    </row>
    <row r="44" spans="1:12" x14ac:dyDescent="0.25">
      <c r="A44" t="s">
        <v>306</v>
      </c>
      <c r="B44" t="s">
        <v>307</v>
      </c>
      <c r="C44">
        <v>1184997447</v>
      </c>
      <c r="D44">
        <v>1</v>
      </c>
      <c r="E44">
        <v>10</v>
      </c>
      <c r="F44" t="s">
        <v>710</v>
      </c>
      <c r="G44" t="s">
        <v>304</v>
      </c>
      <c r="H44" t="s">
        <v>305</v>
      </c>
      <c r="I44" t="s">
        <v>100</v>
      </c>
      <c r="J44">
        <v>74953</v>
      </c>
      <c r="K44" t="s">
        <v>215</v>
      </c>
      <c r="L44" t="s">
        <v>650</v>
      </c>
    </row>
    <row r="45" spans="1:12" x14ac:dyDescent="0.25">
      <c r="A45" t="s">
        <v>308</v>
      </c>
      <c r="B45" t="s">
        <v>309</v>
      </c>
      <c r="C45">
        <v>1699758086</v>
      </c>
      <c r="D45">
        <v>1</v>
      </c>
      <c r="E45">
        <v>10</v>
      </c>
      <c r="F45" t="s">
        <v>310</v>
      </c>
      <c r="G45" t="s">
        <v>311</v>
      </c>
      <c r="H45" t="s">
        <v>312</v>
      </c>
      <c r="I45" t="s">
        <v>100</v>
      </c>
      <c r="J45">
        <v>73651</v>
      </c>
      <c r="K45" t="s">
        <v>215</v>
      </c>
      <c r="L45" t="s">
        <v>650</v>
      </c>
    </row>
    <row r="46" spans="1:12" x14ac:dyDescent="0.25">
      <c r="A46" t="s">
        <v>313</v>
      </c>
      <c r="B46" t="s">
        <v>193</v>
      </c>
      <c r="C46">
        <v>1134451396</v>
      </c>
      <c r="D46">
        <v>1</v>
      </c>
      <c r="E46">
        <v>14</v>
      </c>
      <c r="F46" t="s">
        <v>314</v>
      </c>
      <c r="G46" t="s">
        <v>315</v>
      </c>
      <c r="H46" t="s">
        <v>316</v>
      </c>
      <c r="I46" t="s">
        <v>100</v>
      </c>
      <c r="J46">
        <v>74637</v>
      </c>
      <c r="K46">
        <v>5084</v>
      </c>
      <c r="L46" t="s">
        <v>650</v>
      </c>
    </row>
    <row r="47" spans="1:12" x14ac:dyDescent="0.25">
      <c r="A47" t="s">
        <v>317</v>
      </c>
      <c r="B47" t="s">
        <v>318</v>
      </c>
      <c r="C47">
        <v>1033153309</v>
      </c>
      <c r="D47">
        <v>1</v>
      </c>
      <c r="E47">
        <v>14</v>
      </c>
      <c r="F47" t="s">
        <v>711</v>
      </c>
      <c r="G47" t="s">
        <v>319</v>
      </c>
      <c r="H47" t="s">
        <v>320</v>
      </c>
      <c r="I47" t="s">
        <v>100</v>
      </c>
      <c r="J47">
        <v>73737</v>
      </c>
      <c r="K47" t="s">
        <v>215</v>
      </c>
      <c r="L47" t="s">
        <v>650</v>
      </c>
    </row>
    <row r="48" spans="1:12" x14ac:dyDescent="0.25">
      <c r="A48" t="s">
        <v>81</v>
      </c>
      <c r="B48" t="s">
        <v>26</v>
      </c>
      <c r="C48">
        <v>1538169198</v>
      </c>
      <c r="D48">
        <v>1</v>
      </c>
      <c r="E48">
        <v>10</v>
      </c>
      <c r="F48" t="s">
        <v>712</v>
      </c>
      <c r="G48" t="s">
        <v>321</v>
      </c>
      <c r="H48" t="s">
        <v>103</v>
      </c>
      <c r="I48" t="s">
        <v>100</v>
      </c>
      <c r="J48">
        <v>73018</v>
      </c>
      <c r="K48">
        <v>2738</v>
      </c>
      <c r="L48" t="s">
        <v>650</v>
      </c>
    </row>
    <row r="49" spans="1:12" x14ac:dyDescent="0.25">
      <c r="A49" t="s">
        <v>82</v>
      </c>
      <c r="B49" t="s">
        <v>27</v>
      </c>
      <c r="C49">
        <v>1184639122</v>
      </c>
      <c r="D49">
        <v>1</v>
      </c>
      <c r="E49">
        <v>10</v>
      </c>
      <c r="F49" t="s">
        <v>713</v>
      </c>
      <c r="G49" t="s">
        <v>714</v>
      </c>
      <c r="H49" t="s">
        <v>104</v>
      </c>
      <c r="I49" t="s">
        <v>100</v>
      </c>
      <c r="J49">
        <v>73644</v>
      </c>
      <c r="K49">
        <v>5113</v>
      </c>
      <c r="L49" t="s">
        <v>650</v>
      </c>
    </row>
    <row r="50" spans="1:12" x14ac:dyDescent="0.25">
      <c r="A50" t="s">
        <v>322</v>
      </c>
      <c r="B50" t="s">
        <v>323</v>
      </c>
      <c r="C50">
        <v>1194730382</v>
      </c>
      <c r="D50">
        <v>1</v>
      </c>
      <c r="E50">
        <v>10</v>
      </c>
      <c r="F50" t="s">
        <v>715</v>
      </c>
      <c r="G50" t="s">
        <v>716</v>
      </c>
      <c r="H50" t="s">
        <v>104</v>
      </c>
      <c r="I50" t="s">
        <v>100</v>
      </c>
      <c r="J50">
        <v>73644</v>
      </c>
      <c r="K50">
        <v>5100</v>
      </c>
      <c r="L50" t="s">
        <v>650</v>
      </c>
    </row>
    <row r="51" spans="1:12" x14ac:dyDescent="0.25">
      <c r="A51" t="s">
        <v>324</v>
      </c>
      <c r="B51" t="s">
        <v>325</v>
      </c>
      <c r="C51">
        <v>1184639122</v>
      </c>
      <c r="D51">
        <v>1</v>
      </c>
      <c r="E51">
        <v>10</v>
      </c>
      <c r="F51" t="s">
        <v>717</v>
      </c>
      <c r="G51" t="s">
        <v>718</v>
      </c>
      <c r="H51" t="s">
        <v>104</v>
      </c>
      <c r="I51" t="s">
        <v>100</v>
      </c>
      <c r="J51">
        <v>73644</v>
      </c>
      <c r="K51">
        <v>4722</v>
      </c>
      <c r="L51" t="s">
        <v>650</v>
      </c>
    </row>
    <row r="52" spans="1:12" x14ac:dyDescent="0.25">
      <c r="A52" t="s">
        <v>95</v>
      </c>
      <c r="B52" t="s">
        <v>719</v>
      </c>
      <c r="C52">
        <v>1194816074</v>
      </c>
      <c r="D52">
        <v>63</v>
      </c>
      <c r="E52">
        <v>634</v>
      </c>
      <c r="F52" t="s">
        <v>720</v>
      </c>
      <c r="G52" t="s">
        <v>721</v>
      </c>
      <c r="H52" t="s">
        <v>111</v>
      </c>
      <c r="I52" t="s">
        <v>100</v>
      </c>
      <c r="J52">
        <v>73071</v>
      </c>
      <c r="K52">
        <v>5305</v>
      </c>
      <c r="L52" t="s">
        <v>650</v>
      </c>
    </row>
    <row r="53" spans="1:12" x14ac:dyDescent="0.25">
      <c r="A53" t="s">
        <v>83</v>
      </c>
      <c r="B53" t="s">
        <v>96</v>
      </c>
      <c r="C53">
        <v>1295735991</v>
      </c>
      <c r="D53">
        <v>1</v>
      </c>
      <c r="E53">
        <v>14</v>
      </c>
      <c r="F53" t="s">
        <v>105</v>
      </c>
      <c r="G53" t="s">
        <v>722</v>
      </c>
      <c r="H53" t="s">
        <v>106</v>
      </c>
      <c r="I53" t="s">
        <v>100</v>
      </c>
      <c r="J53">
        <v>73550</v>
      </c>
      <c r="K53">
        <v>2032</v>
      </c>
      <c r="L53" t="s">
        <v>650</v>
      </c>
    </row>
    <row r="54" spans="1:12" x14ac:dyDescent="0.25">
      <c r="A54" t="s">
        <v>326</v>
      </c>
      <c r="B54" t="s">
        <v>327</v>
      </c>
      <c r="C54">
        <v>1134128499</v>
      </c>
      <c r="D54">
        <v>1</v>
      </c>
      <c r="E54">
        <v>14</v>
      </c>
      <c r="F54" t="s">
        <v>723</v>
      </c>
      <c r="G54" t="s">
        <v>724</v>
      </c>
      <c r="H54" t="s">
        <v>328</v>
      </c>
      <c r="I54" t="s">
        <v>100</v>
      </c>
      <c r="J54">
        <v>73834</v>
      </c>
      <c r="K54">
        <v>64</v>
      </c>
      <c r="L54" t="s">
        <v>650</v>
      </c>
    </row>
    <row r="55" spans="1:12" x14ac:dyDescent="0.25">
      <c r="A55" t="s">
        <v>329</v>
      </c>
      <c r="B55" t="s">
        <v>330</v>
      </c>
      <c r="C55">
        <v>1922329853</v>
      </c>
      <c r="D55">
        <v>1</v>
      </c>
      <c r="E55">
        <v>14</v>
      </c>
      <c r="F55" t="s">
        <v>331</v>
      </c>
      <c r="G55" t="s">
        <v>332</v>
      </c>
      <c r="H55" t="s">
        <v>333</v>
      </c>
      <c r="I55" t="s">
        <v>100</v>
      </c>
      <c r="J55">
        <v>74462</v>
      </c>
      <c r="K55">
        <v>1625</v>
      </c>
      <c r="L55" t="s">
        <v>650</v>
      </c>
    </row>
    <row r="56" spans="1:12" x14ac:dyDescent="0.25">
      <c r="A56" t="s">
        <v>84</v>
      </c>
      <c r="B56" t="s">
        <v>28</v>
      </c>
      <c r="C56">
        <v>1720053556</v>
      </c>
      <c r="D56">
        <v>1</v>
      </c>
      <c r="E56">
        <v>10</v>
      </c>
      <c r="F56" t="s">
        <v>725</v>
      </c>
      <c r="G56" t="s">
        <v>209</v>
      </c>
      <c r="H56" t="s">
        <v>210</v>
      </c>
      <c r="I56" t="s">
        <v>100</v>
      </c>
      <c r="J56">
        <v>74437</v>
      </c>
      <c r="K56">
        <v>6908</v>
      </c>
      <c r="L56" t="s">
        <v>650</v>
      </c>
    </row>
    <row r="57" spans="1:12" x14ac:dyDescent="0.25">
      <c r="A57" t="s">
        <v>334</v>
      </c>
      <c r="B57" t="s">
        <v>121</v>
      </c>
      <c r="C57">
        <v>1023398807</v>
      </c>
      <c r="D57">
        <v>1</v>
      </c>
      <c r="E57">
        <v>10</v>
      </c>
      <c r="F57" t="s">
        <v>165</v>
      </c>
      <c r="G57" t="s">
        <v>335</v>
      </c>
      <c r="H57" t="s">
        <v>166</v>
      </c>
      <c r="I57" t="s">
        <v>100</v>
      </c>
      <c r="J57">
        <v>74017</v>
      </c>
      <c r="K57">
        <v>3058</v>
      </c>
      <c r="L57" t="s">
        <v>650</v>
      </c>
    </row>
    <row r="58" spans="1:12" x14ac:dyDescent="0.25">
      <c r="A58" t="s">
        <v>336</v>
      </c>
      <c r="B58" t="s">
        <v>337</v>
      </c>
      <c r="C58">
        <v>1841570629</v>
      </c>
      <c r="D58">
        <v>1</v>
      </c>
      <c r="E58">
        <v>10</v>
      </c>
      <c r="F58" t="s">
        <v>165</v>
      </c>
      <c r="G58" t="s">
        <v>335</v>
      </c>
      <c r="H58" t="s">
        <v>166</v>
      </c>
      <c r="I58" t="s">
        <v>100</v>
      </c>
      <c r="J58">
        <v>74017</v>
      </c>
      <c r="K58">
        <v>3058</v>
      </c>
      <c r="L58" t="s">
        <v>650</v>
      </c>
    </row>
    <row r="59" spans="1:12" x14ac:dyDescent="0.25">
      <c r="A59" t="s">
        <v>338</v>
      </c>
      <c r="B59" t="s">
        <v>25</v>
      </c>
      <c r="C59">
        <v>1801867643</v>
      </c>
      <c r="D59">
        <v>1</v>
      </c>
      <c r="E59">
        <v>10</v>
      </c>
      <c r="F59" t="s">
        <v>726</v>
      </c>
      <c r="G59" t="s">
        <v>290</v>
      </c>
      <c r="H59" t="s">
        <v>140</v>
      </c>
      <c r="I59" t="s">
        <v>100</v>
      </c>
      <c r="J59">
        <v>74023</v>
      </c>
      <c r="K59" t="s">
        <v>215</v>
      </c>
      <c r="L59" t="s">
        <v>650</v>
      </c>
    </row>
    <row r="60" spans="1:12" x14ac:dyDescent="0.25">
      <c r="A60" t="s">
        <v>727</v>
      </c>
      <c r="B60" t="s">
        <v>728</v>
      </c>
      <c r="C60">
        <v>1780125005</v>
      </c>
      <c r="D60">
        <v>1</v>
      </c>
      <c r="E60">
        <v>10</v>
      </c>
      <c r="F60" t="s">
        <v>729</v>
      </c>
      <c r="G60" t="s">
        <v>730</v>
      </c>
      <c r="H60" t="s">
        <v>731</v>
      </c>
      <c r="I60" t="s">
        <v>100</v>
      </c>
      <c r="J60">
        <v>74361</v>
      </c>
      <c r="K60" t="s">
        <v>215</v>
      </c>
      <c r="L60" t="s">
        <v>650</v>
      </c>
    </row>
    <row r="61" spans="1:12" x14ac:dyDescent="0.25">
      <c r="A61" t="s">
        <v>67</v>
      </c>
      <c r="B61" t="s">
        <v>1</v>
      </c>
      <c r="C61">
        <v>1629057229</v>
      </c>
      <c r="D61">
        <v>1</v>
      </c>
      <c r="E61">
        <v>10</v>
      </c>
      <c r="F61" t="s">
        <v>732</v>
      </c>
      <c r="G61" t="s">
        <v>733</v>
      </c>
      <c r="H61" t="s">
        <v>117</v>
      </c>
      <c r="I61" t="s">
        <v>100</v>
      </c>
      <c r="J61">
        <v>74104</v>
      </c>
      <c r="K61">
        <v>4012</v>
      </c>
      <c r="L61" t="s">
        <v>650</v>
      </c>
    </row>
    <row r="62" spans="1:12" x14ac:dyDescent="0.25">
      <c r="A62" t="s">
        <v>339</v>
      </c>
      <c r="B62" t="s">
        <v>340</v>
      </c>
      <c r="C62">
        <v>1679652192</v>
      </c>
      <c r="D62">
        <v>1</v>
      </c>
      <c r="E62">
        <v>10</v>
      </c>
      <c r="F62" t="s">
        <v>732</v>
      </c>
      <c r="G62" t="s">
        <v>734</v>
      </c>
      <c r="H62" t="s">
        <v>117</v>
      </c>
      <c r="I62" t="s">
        <v>100</v>
      </c>
      <c r="J62">
        <v>74104</v>
      </c>
      <c r="K62">
        <v>4090</v>
      </c>
      <c r="L62" t="s">
        <v>650</v>
      </c>
    </row>
    <row r="63" spans="1:12" x14ac:dyDescent="0.25">
      <c r="A63" t="s">
        <v>341</v>
      </c>
      <c r="B63" t="s">
        <v>342</v>
      </c>
      <c r="C63">
        <v>1265851455</v>
      </c>
      <c r="D63">
        <v>1</v>
      </c>
      <c r="E63">
        <v>14</v>
      </c>
      <c r="F63" t="s">
        <v>107</v>
      </c>
      <c r="G63" t="s">
        <v>343</v>
      </c>
      <c r="H63" t="s">
        <v>108</v>
      </c>
      <c r="I63" t="s">
        <v>100</v>
      </c>
      <c r="J63">
        <v>74848</v>
      </c>
      <c r="K63">
        <v>2822</v>
      </c>
      <c r="L63" t="s">
        <v>650</v>
      </c>
    </row>
    <row r="64" spans="1:12" x14ac:dyDescent="0.25">
      <c r="A64" t="s">
        <v>344</v>
      </c>
      <c r="B64" t="s">
        <v>345</v>
      </c>
      <c r="C64" t="s">
        <v>346</v>
      </c>
      <c r="D64">
        <v>1</v>
      </c>
      <c r="E64">
        <v>10</v>
      </c>
      <c r="F64" t="s">
        <v>735</v>
      </c>
      <c r="G64" t="s">
        <v>347</v>
      </c>
      <c r="H64" t="s">
        <v>109</v>
      </c>
      <c r="I64" t="s">
        <v>100</v>
      </c>
      <c r="J64">
        <v>73107</v>
      </c>
      <c r="K64">
        <v>2411</v>
      </c>
      <c r="L64" t="s">
        <v>650</v>
      </c>
    </row>
    <row r="65" spans="1:12" x14ac:dyDescent="0.25">
      <c r="A65" t="s">
        <v>68</v>
      </c>
      <c r="B65" t="s">
        <v>2</v>
      </c>
      <c r="C65">
        <v>1831103654</v>
      </c>
      <c r="D65">
        <v>1</v>
      </c>
      <c r="E65">
        <v>10</v>
      </c>
      <c r="F65" t="s">
        <v>736</v>
      </c>
      <c r="G65" t="s">
        <v>214</v>
      </c>
      <c r="H65" t="s">
        <v>109</v>
      </c>
      <c r="I65" t="s">
        <v>100</v>
      </c>
      <c r="J65">
        <v>73112</v>
      </c>
      <c r="K65" t="s">
        <v>215</v>
      </c>
      <c r="L65" t="s">
        <v>650</v>
      </c>
    </row>
    <row r="66" spans="1:12" x14ac:dyDescent="0.25">
      <c r="A66" t="s">
        <v>348</v>
      </c>
      <c r="B66" t="s">
        <v>349</v>
      </c>
      <c r="C66">
        <v>1215043112</v>
      </c>
      <c r="D66">
        <v>1</v>
      </c>
      <c r="E66">
        <v>10</v>
      </c>
      <c r="F66" t="s">
        <v>737</v>
      </c>
      <c r="G66" t="s">
        <v>738</v>
      </c>
      <c r="H66" t="s">
        <v>739</v>
      </c>
      <c r="I66" t="s">
        <v>100</v>
      </c>
      <c r="J66">
        <v>74354</v>
      </c>
      <c r="K66">
        <v>6830</v>
      </c>
      <c r="L66" t="s">
        <v>650</v>
      </c>
    </row>
    <row r="67" spans="1:12" x14ac:dyDescent="0.25">
      <c r="A67" t="s">
        <v>350</v>
      </c>
      <c r="B67" t="s">
        <v>351</v>
      </c>
      <c r="C67">
        <v>1902913999</v>
      </c>
      <c r="D67">
        <v>1</v>
      </c>
      <c r="E67">
        <v>10</v>
      </c>
      <c r="F67" t="s">
        <v>740</v>
      </c>
      <c r="G67" t="s">
        <v>741</v>
      </c>
      <c r="H67" t="s">
        <v>149</v>
      </c>
      <c r="I67" t="s">
        <v>100</v>
      </c>
      <c r="J67">
        <v>73701</v>
      </c>
      <c r="K67">
        <v>7211</v>
      </c>
      <c r="L67" t="s">
        <v>650</v>
      </c>
    </row>
    <row r="68" spans="1:12" x14ac:dyDescent="0.25">
      <c r="A68" t="s">
        <v>75</v>
      </c>
      <c r="B68" t="s">
        <v>13</v>
      </c>
      <c r="C68">
        <v>1144236571</v>
      </c>
      <c r="D68">
        <v>1</v>
      </c>
      <c r="E68">
        <v>10</v>
      </c>
      <c r="F68" t="s">
        <v>742</v>
      </c>
      <c r="G68" t="s">
        <v>609</v>
      </c>
      <c r="H68" t="s">
        <v>149</v>
      </c>
      <c r="I68" t="s">
        <v>100</v>
      </c>
      <c r="J68">
        <v>73701</v>
      </c>
      <c r="K68" t="s">
        <v>215</v>
      </c>
      <c r="L68" t="s">
        <v>650</v>
      </c>
    </row>
    <row r="69" spans="1:12" x14ac:dyDescent="0.25">
      <c r="A69" t="s">
        <v>86</v>
      </c>
      <c r="B69" t="s">
        <v>29</v>
      </c>
      <c r="C69">
        <v>1306865357</v>
      </c>
      <c r="D69">
        <v>1</v>
      </c>
      <c r="E69">
        <v>10</v>
      </c>
      <c r="F69" t="s">
        <v>743</v>
      </c>
      <c r="G69" t="s">
        <v>744</v>
      </c>
      <c r="H69" t="s">
        <v>745</v>
      </c>
      <c r="I69" t="s">
        <v>100</v>
      </c>
      <c r="J69">
        <v>73099</v>
      </c>
      <c r="K69" t="s">
        <v>215</v>
      </c>
      <c r="L69" t="s">
        <v>650</v>
      </c>
    </row>
    <row r="70" spans="1:12" x14ac:dyDescent="0.25">
      <c r="A70" t="s">
        <v>87</v>
      </c>
      <c r="B70" t="s">
        <v>30</v>
      </c>
      <c r="C70">
        <v>1467473579</v>
      </c>
      <c r="D70">
        <v>1</v>
      </c>
      <c r="E70">
        <v>10</v>
      </c>
      <c r="F70" t="s">
        <v>746</v>
      </c>
      <c r="G70" t="s">
        <v>747</v>
      </c>
      <c r="H70" t="s">
        <v>748</v>
      </c>
      <c r="I70" t="s">
        <v>100</v>
      </c>
      <c r="J70">
        <v>74344</v>
      </c>
      <c r="K70">
        <v>5304</v>
      </c>
      <c r="L70" t="s">
        <v>650</v>
      </c>
    </row>
    <row r="71" spans="1:12" x14ac:dyDescent="0.25">
      <c r="A71" t="s">
        <v>352</v>
      </c>
      <c r="B71" t="s">
        <v>353</v>
      </c>
      <c r="C71">
        <v>1720373103</v>
      </c>
      <c r="D71">
        <v>1</v>
      </c>
      <c r="E71">
        <v>10</v>
      </c>
      <c r="F71" t="s">
        <v>749</v>
      </c>
      <c r="G71" t="s">
        <v>750</v>
      </c>
      <c r="H71" t="s">
        <v>621</v>
      </c>
      <c r="I71" t="s">
        <v>100</v>
      </c>
      <c r="J71">
        <v>73034</v>
      </c>
      <c r="K71">
        <v>8864</v>
      </c>
      <c r="L71" t="s">
        <v>650</v>
      </c>
    </row>
    <row r="72" spans="1:12" x14ac:dyDescent="0.25">
      <c r="A72" t="s">
        <v>354</v>
      </c>
      <c r="B72" t="s">
        <v>12</v>
      </c>
      <c r="C72">
        <v>1114931342</v>
      </c>
      <c r="D72">
        <v>1</v>
      </c>
      <c r="E72">
        <v>10</v>
      </c>
      <c r="F72" t="s">
        <v>751</v>
      </c>
      <c r="G72" t="s">
        <v>752</v>
      </c>
      <c r="H72" t="s">
        <v>739</v>
      </c>
      <c r="I72" t="s">
        <v>100</v>
      </c>
      <c r="J72">
        <v>74354</v>
      </c>
      <c r="K72" t="s">
        <v>215</v>
      </c>
      <c r="L72" t="s">
        <v>650</v>
      </c>
    </row>
    <row r="73" spans="1:12" x14ac:dyDescent="0.25">
      <c r="A73" t="s">
        <v>69</v>
      </c>
      <c r="B73" t="s">
        <v>3</v>
      </c>
      <c r="C73">
        <v>1457372625</v>
      </c>
      <c r="D73">
        <v>1</v>
      </c>
      <c r="E73">
        <v>10</v>
      </c>
      <c r="F73" t="s">
        <v>753</v>
      </c>
      <c r="G73" t="s">
        <v>754</v>
      </c>
      <c r="H73" t="s">
        <v>109</v>
      </c>
      <c r="I73" t="s">
        <v>100</v>
      </c>
      <c r="J73">
        <v>73109</v>
      </c>
      <c r="K73">
        <v>3413</v>
      </c>
      <c r="L73" t="s">
        <v>650</v>
      </c>
    </row>
    <row r="74" spans="1:12" x14ac:dyDescent="0.25">
      <c r="A74" t="s">
        <v>355</v>
      </c>
      <c r="B74" t="s">
        <v>356</v>
      </c>
      <c r="C74">
        <v>1538587464</v>
      </c>
      <c r="D74">
        <v>1</v>
      </c>
      <c r="E74">
        <v>10</v>
      </c>
      <c r="F74" t="s">
        <v>755</v>
      </c>
      <c r="G74" t="s">
        <v>498</v>
      </c>
      <c r="H74" t="s">
        <v>109</v>
      </c>
      <c r="I74" t="s">
        <v>100</v>
      </c>
      <c r="J74">
        <v>73109</v>
      </c>
      <c r="K74" t="s">
        <v>215</v>
      </c>
      <c r="L74" t="s">
        <v>650</v>
      </c>
    </row>
    <row r="75" spans="1:12" x14ac:dyDescent="0.25">
      <c r="A75" t="s">
        <v>357</v>
      </c>
      <c r="B75" t="s">
        <v>358</v>
      </c>
      <c r="C75">
        <v>1336252717</v>
      </c>
      <c r="D75">
        <v>1</v>
      </c>
      <c r="E75">
        <v>10</v>
      </c>
      <c r="F75" t="s">
        <v>753</v>
      </c>
      <c r="G75" t="s">
        <v>756</v>
      </c>
      <c r="H75" t="s">
        <v>109</v>
      </c>
      <c r="I75" t="s">
        <v>100</v>
      </c>
      <c r="J75">
        <v>73109</v>
      </c>
      <c r="K75">
        <v>3410</v>
      </c>
      <c r="L75" t="s">
        <v>650</v>
      </c>
    </row>
    <row r="76" spans="1:12" x14ac:dyDescent="0.25">
      <c r="A76" t="s">
        <v>359</v>
      </c>
      <c r="B76" t="s">
        <v>195</v>
      </c>
      <c r="C76">
        <v>1093763781</v>
      </c>
      <c r="D76">
        <v>1</v>
      </c>
      <c r="E76">
        <v>10</v>
      </c>
      <c r="F76" t="s">
        <v>757</v>
      </c>
      <c r="G76" t="s">
        <v>758</v>
      </c>
      <c r="H76" t="s">
        <v>360</v>
      </c>
      <c r="I76" t="s">
        <v>100</v>
      </c>
      <c r="J76">
        <v>73521</v>
      </c>
      <c r="K76" t="s">
        <v>215</v>
      </c>
      <c r="L76" t="s">
        <v>650</v>
      </c>
    </row>
    <row r="77" spans="1:12" x14ac:dyDescent="0.25">
      <c r="A77" t="s">
        <v>76</v>
      </c>
      <c r="B77" t="s">
        <v>14</v>
      </c>
      <c r="C77">
        <v>1215914254</v>
      </c>
      <c r="D77">
        <v>1</v>
      </c>
      <c r="E77">
        <v>10</v>
      </c>
      <c r="F77" t="s">
        <v>361</v>
      </c>
      <c r="G77" t="s">
        <v>362</v>
      </c>
      <c r="H77" t="s">
        <v>143</v>
      </c>
      <c r="I77" t="s">
        <v>100</v>
      </c>
      <c r="J77">
        <v>74006</v>
      </c>
      <c r="K77" t="s">
        <v>215</v>
      </c>
      <c r="L77" t="s">
        <v>650</v>
      </c>
    </row>
    <row r="78" spans="1:12" x14ac:dyDescent="0.25">
      <c r="A78" t="s">
        <v>363</v>
      </c>
      <c r="B78" t="s">
        <v>364</v>
      </c>
      <c r="C78">
        <v>1962547026</v>
      </c>
      <c r="D78">
        <v>1</v>
      </c>
      <c r="E78">
        <v>10</v>
      </c>
      <c r="F78" t="s">
        <v>361</v>
      </c>
      <c r="G78" t="s">
        <v>362</v>
      </c>
      <c r="H78" t="s">
        <v>143</v>
      </c>
      <c r="I78" t="s">
        <v>100</v>
      </c>
      <c r="J78">
        <v>74006</v>
      </c>
      <c r="K78" t="s">
        <v>215</v>
      </c>
      <c r="L78" t="s">
        <v>650</v>
      </c>
    </row>
    <row r="79" spans="1:12" x14ac:dyDescent="0.25">
      <c r="A79" t="s">
        <v>365</v>
      </c>
      <c r="B79" t="s">
        <v>366</v>
      </c>
      <c r="C79">
        <v>1053456111</v>
      </c>
      <c r="D79">
        <v>1</v>
      </c>
      <c r="E79">
        <v>10</v>
      </c>
      <c r="F79" t="s">
        <v>361</v>
      </c>
      <c r="G79" t="s">
        <v>362</v>
      </c>
      <c r="H79" t="s">
        <v>143</v>
      </c>
      <c r="I79" t="s">
        <v>100</v>
      </c>
      <c r="J79">
        <v>74006</v>
      </c>
      <c r="K79" t="s">
        <v>215</v>
      </c>
      <c r="L79" t="s">
        <v>650</v>
      </c>
    </row>
    <row r="80" spans="1:12" x14ac:dyDescent="0.25">
      <c r="A80" t="s">
        <v>367</v>
      </c>
      <c r="B80" t="s">
        <v>368</v>
      </c>
      <c r="C80">
        <v>1548247489</v>
      </c>
      <c r="D80">
        <v>1</v>
      </c>
      <c r="E80">
        <v>14</v>
      </c>
      <c r="F80" t="s">
        <v>369</v>
      </c>
      <c r="G80" t="s">
        <v>370</v>
      </c>
      <c r="H80" t="s">
        <v>371</v>
      </c>
      <c r="I80" t="s">
        <v>100</v>
      </c>
      <c r="J80">
        <v>74048</v>
      </c>
      <c r="K80" t="s">
        <v>215</v>
      </c>
      <c r="L80" t="s">
        <v>650</v>
      </c>
    </row>
    <row r="81" spans="1:12" x14ac:dyDescent="0.25">
      <c r="A81" t="s">
        <v>88</v>
      </c>
      <c r="B81" t="s">
        <v>31</v>
      </c>
      <c r="C81">
        <v>1609972058</v>
      </c>
      <c r="D81">
        <v>1</v>
      </c>
      <c r="E81">
        <v>12</v>
      </c>
      <c r="F81" t="s">
        <v>110</v>
      </c>
      <c r="G81" t="s">
        <v>372</v>
      </c>
      <c r="H81" t="s">
        <v>111</v>
      </c>
      <c r="I81" t="s">
        <v>100</v>
      </c>
      <c r="J81">
        <v>73071</v>
      </c>
      <c r="K81" t="s">
        <v>215</v>
      </c>
      <c r="L81" t="s">
        <v>650</v>
      </c>
    </row>
    <row r="82" spans="1:12" x14ac:dyDescent="0.25">
      <c r="A82" t="s">
        <v>759</v>
      </c>
      <c r="B82" t="s">
        <v>760</v>
      </c>
      <c r="C82">
        <v>1760481899</v>
      </c>
      <c r="D82">
        <v>63</v>
      </c>
      <c r="E82">
        <v>634</v>
      </c>
      <c r="F82" t="s">
        <v>761</v>
      </c>
      <c r="G82" t="s">
        <v>762</v>
      </c>
      <c r="H82" t="s">
        <v>130</v>
      </c>
      <c r="I82" t="s">
        <v>100</v>
      </c>
      <c r="J82">
        <v>73505</v>
      </c>
      <c r="K82">
        <v>6912</v>
      </c>
      <c r="L82" t="s">
        <v>650</v>
      </c>
    </row>
    <row r="83" spans="1:12" x14ac:dyDescent="0.25">
      <c r="A83" t="s">
        <v>373</v>
      </c>
      <c r="B83" t="s">
        <v>17</v>
      </c>
      <c r="C83">
        <v>1225077035</v>
      </c>
      <c r="D83">
        <v>1</v>
      </c>
      <c r="E83">
        <v>10</v>
      </c>
      <c r="F83" t="s">
        <v>132</v>
      </c>
      <c r="G83" t="s">
        <v>374</v>
      </c>
      <c r="H83" t="s">
        <v>133</v>
      </c>
      <c r="I83" t="s">
        <v>100</v>
      </c>
      <c r="J83">
        <v>74601</v>
      </c>
      <c r="K83" t="s">
        <v>215</v>
      </c>
      <c r="L83" t="s">
        <v>650</v>
      </c>
    </row>
    <row r="84" spans="1:12" x14ac:dyDescent="0.25">
      <c r="A84" t="s">
        <v>375</v>
      </c>
      <c r="B84" t="s">
        <v>32</v>
      </c>
      <c r="C84">
        <v>1639170699</v>
      </c>
      <c r="D84">
        <v>1</v>
      </c>
      <c r="E84">
        <v>10</v>
      </c>
      <c r="F84" t="s">
        <v>763</v>
      </c>
      <c r="G84" t="s">
        <v>416</v>
      </c>
      <c r="H84" t="s">
        <v>109</v>
      </c>
      <c r="I84" t="s">
        <v>100</v>
      </c>
      <c r="J84">
        <v>73120</v>
      </c>
      <c r="K84" t="s">
        <v>215</v>
      </c>
      <c r="L84" t="s">
        <v>650</v>
      </c>
    </row>
    <row r="85" spans="1:12" x14ac:dyDescent="0.25">
      <c r="A85" t="s">
        <v>376</v>
      </c>
      <c r="B85" t="s">
        <v>377</v>
      </c>
      <c r="C85">
        <v>1053353631</v>
      </c>
      <c r="D85">
        <v>1</v>
      </c>
      <c r="E85">
        <v>10</v>
      </c>
      <c r="F85" t="s">
        <v>378</v>
      </c>
      <c r="G85" t="s">
        <v>379</v>
      </c>
      <c r="H85" t="s">
        <v>380</v>
      </c>
      <c r="I85" t="s">
        <v>100</v>
      </c>
      <c r="J85">
        <v>74578</v>
      </c>
      <c r="K85" t="s">
        <v>215</v>
      </c>
      <c r="L85" t="s">
        <v>650</v>
      </c>
    </row>
    <row r="86" spans="1:12" x14ac:dyDescent="0.25">
      <c r="A86" t="s">
        <v>764</v>
      </c>
      <c r="B86" t="s">
        <v>765</v>
      </c>
      <c r="C86">
        <v>1710985064</v>
      </c>
      <c r="D86">
        <v>63</v>
      </c>
      <c r="E86">
        <v>634</v>
      </c>
      <c r="F86" t="s">
        <v>766</v>
      </c>
      <c r="G86" t="s">
        <v>767</v>
      </c>
      <c r="H86" t="s">
        <v>117</v>
      </c>
      <c r="I86" t="s">
        <v>100</v>
      </c>
      <c r="J86">
        <v>74136</v>
      </c>
      <c r="K86">
        <v>3326</v>
      </c>
      <c r="L86" t="s">
        <v>650</v>
      </c>
    </row>
    <row r="87" spans="1:12" x14ac:dyDescent="0.25">
      <c r="A87" t="s">
        <v>381</v>
      </c>
      <c r="B87" t="s">
        <v>382</v>
      </c>
      <c r="C87">
        <v>1144268723</v>
      </c>
      <c r="D87">
        <v>1</v>
      </c>
      <c r="E87">
        <v>10</v>
      </c>
      <c r="F87" t="s">
        <v>768</v>
      </c>
      <c r="G87" t="s">
        <v>383</v>
      </c>
      <c r="H87" t="s">
        <v>384</v>
      </c>
      <c r="I87" t="s">
        <v>100</v>
      </c>
      <c r="J87">
        <v>73052</v>
      </c>
      <c r="K87">
        <v>888</v>
      </c>
      <c r="L87" t="s">
        <v>650</v>
      </c>
    </row>
    <row r="88" spans="1:12" x14ac:dyDescent="0.25">
      <c r="A88" t="s">
        <v>385</v>
      </c>
      <c r="B88" t="s">
        <v>386</v>
      </c>
      <c r="C88">
        <v>1093016818</v>
      </c>
      <c r="D88">
        <v>1</v>
      </c>
      <c r="E88">
        <v>10</v>
      </c>
      <c r="F88" t="s">
        <v>769</v>
      </c>
      <c r="G88" t="s">
        <v>770</v>
      </c>
      <c r="H88" t="s">
        <v>621</v>
      </c>
      <c r="I88" t="s">
        <v>100</v>
      </c>
      <c r="J88">
        <v>73034</v>
      </c>
      <c r="K88">
        <v>0</v>
      </c>
      <c r="L88" t="s">
        <v>650</v>
      </c>
    </row>
    <row r="89" spans="1:12" x14ac:dyDescent="0.25">
      <c r="A89" t="s">
        <v>387</v>
      </c>
      <c r="B89" t="s">
        <v>388</v>
      </c>
      <c r="C89">
        <v>1467476556</v>
      </c>
      <c r="D89">
        <v>1</v>
      </c>
      <c r="E89">
        <v>14</v>
      </c>
      <c r="F89" t="s">
        <v>771</v>
      </c>
      <c r="G89" t="s">
        <v>772</v>
      </c>
      <c r="H89" t="s">
        <v>657</v>
      </c>
      <c r="I89" t="s">
        <v>100</v>
      </c>
      <c r="J89">
        <v>73446</v>
      </c>
      <c r="K89">
        <v>604</v>
      </c>
      <c r="L89" t="s">
        <v>650</v>
      </c>
    </row>
    <row r="90" spans="1:12" x14ac:dyDescent="0.25">
      <c r="A90" t="s">
        <v>389</v>
      </c>
      <c r="B90" t="s">
        <v>33</v>
      </c>
      <c r="C90">
        <v>1629077227</v>
      </c>
      <c r="D90">
        <v>1</v>
      </c>
      <c r="E90">
        <v>14</v>
      </c>
      <c r="F90" t="s">
        <v>773</v>
      </c>
      <c r="G90" t="s">
        <v>774</v>
      </c>
      <c r="H90" t="s">
        <v>101</v>
      </c>
      <c r="I90" t="s">
        <v>100</v>
      </c>
      <c r="J90">
        <v>74538</v>
      </c>
      <c r="K90">
        <v>2002</v>
      </c>
      <c r="L90" t="s">
        <v>650</v>
      </c>
    </row>
    <row r="91" spans="1:12" x14ac:dyDescent="0.25">
      <c r="A91" t="s">
        <v>390</v>
      </c>
      <c r="B91" t="s">
        <v>391</v>
      </c>
      <c r="C91">
        <v>1316940034</v>
      </c>
      <c r="D91">
        <v>1</v>
      </c>
      <c r="E91">
        <v>10</v>
      </c>
      <c r="F91" t="s">
        <v>775</v>
      </c>
      <c r="G91" t="s">
        <v>392</v>
      </c>
      <c r="H91" t="s">
        <v>172</v>
      </c>
      <c r="I91" t="s">
        <v>100</v>
      </c>
      <c r="J91">
        <v>74502</v>
      </c>
      <c r="K91" t="s">
        <v>215</v>
      </c>
      <c r="L91" t="s">
        <v>650</v>
      </c>
    </row>
    <row r="92" spans="1:12" x14ac:dyDescent="0.25">
      <c r="A92" t="s">
        <v>393</v>
      </c>
      <c r="B92" t="s">
        <v>394</v>
      </c>
      <c r="C92">
        <v>1932145505</v>
      </c>
      <c r="D92">
        <v>1</v>
      </c>
      <c r="E92">
        <v>10</v>
      </c>
      <c r="F92" t="s">
        <v>395</v>
      </c>
      <c r="G92" t="s">
        <v>396</v>
      </c>
      <c r="H92" t="s">
        <v>109</v>
      </c>
      <c r="I92" t="s">
        <v>100</v>
      </c>
      <c r="J92">
        <v>73114</v>
      </c>
      <c r="K92">
        <v>7408</v>
      </c>
      <c r="L92" t="s">
        <v>650</v>
      </c>
    </row>
    <row r="93" spans="1:12" x14ac:dyDescent="0.25">
      <c r="A93" t="s">
        <v>397</v>
      </c>
      <c r="B93" t="s">
        <v>398</v>
      </c>
      <c r="C93">
        <v>1538213764</v>
      </c>
      <c r="D93">
        <v>1</v>
      </c>
      <c r="E93">
        <v>10</v>
      </c>
      <c r="F93" t="s">
        <v>395</v>
      </c>
      <c r="G93" t="s">
        <v>396</v>
      </c>
      <c r="H93" t="s">
        <v>109</v>
      </c>
      <c r="I93" t="s">
        <v>100</v>
      </c>
      <c r="J93">
        <v>73114</v>
      </c>
      <c r="K93">
        <v>7408</v>
      </c>
      <c r="L93" t="s">
        <v>650</v>
      </c>
    </row>
    <row r="94" spans="1:12" x14ac:dyDescent="0.25">
      <c r="A94" t="s">
        <v>399</v>
      </c>
      <c r="B94" t="s">
        <v>400</v>
      </c>
      <c r="C94">
        <v>1629020177</v>
      </c>
      <c r="D94">
        <v>1</v>
      </c>
      <c r="E94">
        <v>10</v>
      </c>
      <c r="F94" t="s">
        <v>401</v>
      </c>
      <c r="G94" t="s">
        <v>402</v>
      </c>
      <c r="H94" t="s">
        <v>403</v>
      </c>
      <c r="I94" t="s">
        <v>100</v>
      </c>
      <c r="J94">
        <v>74745</v>
      </c>
      <c r="K94">
        <v>7300</v>
      </c>
      <c r="L94" t="s">
        <v>650</v>
      </c>
    </row>
    <row r="95" spans="1:12" x14ac:dyDescent="0.25">
      <c r="A95" t="s">
        <v>776</v>
      </c>
      <c r="B95" t="s">
        <v>777</v>
      </c>
      <c r="C95">
        <v>1285709261</v>
      </c>
      <c r="D95">
        <v>1</v>
      </c>
      <c r="E95">
        <v>13</v>
      </c>
      <c r="F95" t="s">
        <v>778</v>
      </c>
      <c r="G95" t="s">
        <v>779</v>
      </c>
      <c r="H95" t="s">
        <v>149</v>
      </c>
      <c r="I95" t="s">
        <v>100</v>
      </c>
      <c r="J95">
        <v>73701</v>
      </c>
      <c r="K95">
        <v>8217</v>
      </c>
      <c r="L95" t="s">
        <v>650</v>
      </c>
    </row>
    <row r="96" spans="1:12" x14ac:dyDescent="0.25">
      <c r="A96" t="s">
        <v>780</v>
      </c>
      <c r="B96" t="s">
        <v>781</v>
      </c>
      <c r="C96">
        <v>1932427283</v>
      </c>
      <c r="D96">
        <v>1</v>
      </c>
      <c r="E96">
        <v>13</v>
      </c>
      <c r="F96" t="s">
        <v>778</v>
      </c>
      <c r="G96" t="s">
        <v>782</v>
      </c>
      <c r="H96" t="s">
        <v>149</v>
      </c>
      <c r="I96" t="s">
        <v>100</v>
      </c>
      <c r="J96">
        <v>73701</v>
      </c>
      <c r="K96">
        <v>0</v>
      </c>
      <c r="L96" t="s">
        <v>650</v>
      </c>
    </row>
    <row r="97" spans="1:12" x14ac:dyDescent="0.25">
      <c r="A97" t="s">
        <v>404</v>
      </c>
      <c r="B97" t="s">
        <v>405</v>
      </c>
      <c r="C97">
        <v>1790753358</v>
      </c>
      <c r="D97">
        <v>1</v>
      </c>
      <c r="E97">
        <v>10</v>
      </c>
      <c r="F97" t="s">
        <v>783</v>
      </c>
      <c r="G97" t="s">
        <v>406</v>
      </c>
      <c r="H97" t="s">
        <v>407</v>
      </c>
      <c r="I97" t="s">
        <v>100</v>
      </c>
      <c r="J97">
        <v>74960</v>
      </c>
      <c r="K97" t="s">
        <v>215</v>
      </c>
      <c r="L97" t="s">
        <v>650</v>
      </c>
    </row>
    <row r="98" spans="1:12" x14ac:dyDescent="0.25">
      <c r="A98" t="s">
        <v>155</v>
      </c>
      <c r="B98" t="s">
        <v>97</v>
      </c>
      <c r="C98">
        <v>1144205360</v>
      </c>
      <c r="D98">
        <v>1</v>
      </c>
      <c r="E98">
        <v>10</v>
      </c>
      <c r="F98" t="s">
        <v>156</v>
      </c>
      <c r="G98" t="s">
        <v>784</v>
      </c>
      <c r="H98" t="s">
        <v>157</v>
      </c>
      <c r="I98" t="s">
        <v>100</v>
      </c>
      <c r="J98">
        <v>73942</v>
      </c>
      <c r="K98">
        <v>520</v>
      </c>
      <c r="L98" t="s">
        <v>650</v>
      </c>
    </row>
    <row r="99" spans="1:12" x14ac:dyDescent="0.25">
      <c r="A99" t="s">
        <v>408</v>
      </c>
      <c r="B99" t="s">
        <v>409</v>
      </c>
      <c r="C99">
        <v>1568789790</v>
      </c>
      <c r="D99">
        <v>1</v>
      </c>
      <c r="E99">
        <v>10</v>
      </c>
      <c r="F99" t="s">
        <v>410</v>
      </c>
      <c r="G99" t="s">
        <v>411</v>
      </c>
      <c r="H99" t="s">
        <v>407</v>
      </c>
      <c r="I99" t="s">
        <v>100</v>
      </c>
      <c r="J99">
        <v>74960</v>
      </c>
      <c r="K99">
        <v>3217</v>
      </c>
      <c r="L99" t="s">
        <v>650</v>
      </c>
    </row>
    <row r="100" spans="1:12" x14ac:dyDescent="0.25">
      <c r="A100" t="s">
        <v>4</v>
      </c>
      <c r="B100" t="s">
        <v>5</v>
      </c>
      <c r="C100">
        <v>1184721722</v>
      </c>
      <c r="D100">
        <v>1</v>
      </c>
      <c r="E100">
        <v>10</v>
      </c>
      <c r="F100" t="s">
        <v>785</v>
      </c>
      <c r="G100" t="s">
        <v>412</v>
      </c>
      <c r="H100" t="s">
        <v>109</v>
      </c>
      <c r="I100" t="s">
        <v>100</v>
      </c>
      <c r="J100">
        <v>73120</v>
      </c>
      <c r="K100">
        <v>8362</v>
      </c>
      <c r="L100" t="s">
        <v>650</v>
      </c>
    </row>
    <row r="101" spans="1:12" x14ac:dyDescent="0.25">
      <c r="A101" t="s">
        <v>413</v>
      </c>
      <c r="B101" t="s">
        <v>414</v>
      </c>
      <c r="C101">
        <v>1679667836</v>
      </c>
      <c r="D101">
        <v>1</v>
      </c>
      <c r="E101">
        <v>10</v>
      </c>
      <c r="F101" t="s">
        <v>415</v>
      </c>
      <c r="G101" t="s">
        <v>416</v>
      </c>
      <c r="H101" t="s">
        <v>109</v>
      </c>
      <c r="I101" t="s">
        <v>100</v>
      </c>
      <c r="J101">
        <v>73120</v>
      </c>
      <c r="K101" t="s">
        <v>215</v>
      </c>
      <c r="L101" t="s">
        <v>650</v>
      </c>
    </row>
    <row r="102" spans="1:12" x14ac:dyDescent="0.25">
      <c r="A102" t="s">
        <v>417</v>
      </c>
      <c r="B102" t="s">
        <v>418</v>
      </c>
      <c r="C102">
        <v>1649221557</v>
      </c>
      <c r="D102">
        <v>1</v>
      </c>
      <c r="E102">
        <v>14</v>
      </c>
      <c r="F102" t="s">
        <v>419</v>
      </c>
      <c r="G102" t="s">
        <v>420</v>
      </c>
      <c r="H102" t="s">
        <v>421</v>
      </c>
      <c r="I102" t="s">
        <v>100</v>
      </c>
      <c r="J102">
        <v>73448</v>
      </c>
      <c r="K102">
        <v>1200</v>
      </c>
      <c r="L102" t="s">
        <v>650</v>
      </c>
    </row>
    <row r="103" spans="1:12" x14ac:dyDescent="0.25">
      <c r="A103" t="s">
        <v>137</v>
      </c>
      <c r="B103" t="s">
        <v>123</v>
      </c>
      <c r="C103">
        <v>1952643306</v>
      </c>
      <c r="D103">
        <v>1</v>
      </c>
      <c r="E103">
        <v>10</v>
      </c>
      <c r="F103" t="s">
        <v>138</v>
      </c>
      <c r="G103" t="s">
        <v>786</v>
      </c>
      <c r="H103" t="s">
        <v>139</v>
      </c>
      <c r="I103" t="s">
        <v>100</v>
      </c>
      <c r="J103">
        <v>74820</v>
      </c>
      <c r="K103">
        <v>4610</v>
      </c>
      <c r="L103" t="s">
        <v>650</v>
      </c>
    </row>
    <row r="104" spans="1:12" x14ac:dyDescent="0.25">
      <c r="A104" t="s">
        <v>422</v>
      </c>
      <c r="B104" t="s">
        <v>423</v>
      </c>
      <c r="C104">
        <v>1013250109</v>
      </c>
      <c r="D104">
        <v>1</v>
      </c>
      <c r="E104">
        <v>10</v>
      </c>
      <c r="F104" t="s">
        <v>424</v>
      </c>
      <c r="G104" t="s">
        <v>425</v>
      </c>
      <c r="H104" t="s">
        <v>139</v>
      </c>
      <c r="I104" t="s">
        <v>100</v>
      </c>
      <c r="J104">
        <v>74820</v>
      </c>
      <c r="K104" t="s">
        <v>215</v>
      </c>
      <c r="L104" t="s">
        <v>650</v>
      </c>
    </row>
    <row r="105" spans="1:12" x14ac:dyDescent="0.25">
      <c r="A105" t="s">
        <v>426</v>
      </c>
      <c r="B105" t="s">
        <v>427</v>
      </c>
      <c r="C105">
        <v>1932442019</v>
      </c>
      <c r="D105">
        <v>1</v>
      </c>
      <c r="E105">
        <v>10</v>
      </c>
      <c r="F105" t="s">
        <v>428</v>
      </c>
      <c r="G105" t="s">
        <v>425</v>
      </c>
      <c r="H105" t="s">
        <v>139</v>
      </c>
      <c r="I105" t="s">
        <v>100</v>
      </c>
      <c r="J105">
        <v>74820</v>
      </c>
      <c r="K105" t="s">
        <v>215</v>
      </c>
      <c r="L105" t="s">
        <v>650</v>
      </c>
    </row>
    <row r="106" spans="1:12" x14ac:dyDescent="0.25">
      <c r="A106" t="s">
        <v>144</v>
      </c>
      <c r="B106" t="s">
        <v>15</v>
      </c>
      <c r="C106">
        <v>1386741635</v>
      </c>
      <c r="D106">
        <v>1</v>
      </c>
      <c r="E106">
        <v>10</v>
      </c>
      <c r="F106" t="s">
        <v>787</v>
      </c>
      <c r="G106" t="s">
        <v>432</v>
      </c>
      <c r="H106" t="s">
        <v>145</v>
      </c>
      <c r="I106" t="s">
        <v>100</v>
      </c>
      <c r="J106">
        <v>73401</v>
      </c>
      <c r="K106" t="s">
        <v>215</v>
      </c>
      <c r="L106" t="s">
        <v>650</v>
      </c>
    </row>
    <row r="107" spans="1:12" x14ac:dyDescent="0.25">
      <c r="A107" t="s">
        <v>429</v>
      </c>
      <c r="B107" t="s">
        <v>430</v>
      </c>
      <c r="C107">
        <v>1104246982</v>
      </c>
      <c r="D107">
        <v>1</v>
      </c>
      <c r="E107">
        <v>10</v>
      </c>
      <c r="F107" t="s">
        <v>431</v>
      </c>
      <c r="G107" t="s">
        <v>432</v>
      </c>
      <c r="H107" t="s">
        <v>145</v>
      </c>
      <c r="I107" t="s">
        <v>100</v>
      </c>
      <c r="J107">
        <v>73401</v>
      </c>
      <c r="K107" t="s">
        <v>215</v>
      </c>
      <c r="L107" t="s">
        <v>650</v>
      </c>
    </row>
    <row r="108" spans="1:12" x14ac:dyDescent="0.25">
      <c r="A108" t="s">
        <v>433</v>
      </c>
      <c r="B108" t="s">
        <v>434</v>
      </c>
      <c r="C108">
        <v>1184945644</v>
      </c>
      <c r="D108">
        <v>1</v>
      </c>
      <c r="E108">
        <v>10</v>
      </c>
      <c r="F108" t="s">
        <v>788</v>
      </c>
      <c r="G108" t="s">
        <v>789</v>
      </c>
      <c r="H108" t="s">
        <v>790</v>
      </c>
      <c r="I108" t="s">
        <v>100</v>
      </c>
      <c r="J108">
        <v>73036</v>
      </c>
      <c r="K108">
        <v>2109</v>
      </c>
      <c r="L108" t="s">
        <v>650</v>
      </c>
    </row>
    <row r="109" spans="1:12" x14ac:dyDescent="0.25">
      <c r="A109" t="s">
        <v>435</v>
      </c>
      <c r="B109" t="s">
        <v>436</v>
      </c>
      <c r="C109">
        <v>1578710406</v>
      </c>
      <c r="D109">
        <v>1</v>
      </c>
      <c r="E109">
        <v>10</v>
      </c>
      <c r="F109" t="s">
        <v>791</v>
      </c>
      <c r="G109" t="s">
        <v>792</v>
      </c>
      <c r="H109" t="s">
        <v>793</v>
      </c>
      <c r="I109" t="s">
        <v>100</v>
      </c>
      <c r="J109">
        <v>73438</v>
      </c>
      <c r="K109">
        <v>6124</v>
      </c>
      <c r="L109" t="s">
        <v>650</v>
      </c>
    </row>
    <row r="110" spans="1:12" x14ac:dyDescent="0.25">
      <c r="A110" t="s">
        <v>168</v>
      </c>
      <c r="B110" t="s">
        <v>119</v>
      </c>
      <c r="C110">
        <v>1083048417</v>
      </c>
      <c r="D110">
        <v>1</v>
      </c>
      <c r="E110">
        <v>14</v>
      </c>
      <c r="F110" t="s">
        <v>169</v>
      </c>
      <c r="G110" t="s">
        <v>437</v>
      </c>
      <c r="H110" t="s">
        <v>170</v>
      </c>
      <c r="I110" t="s">
        <v>100</v>
      </c>
      <c r="J110">
        <v>73750</v>
      </c>
      <c r="K110">
        <v>59</v>
      </c>
      <c r="L110" t="s">
        <v>650</v>
      </c>
    </row>
    <row r="111" spans="1:12" x14ac:dyDescent="0.25">
      <c r="A111" t="s">
        <v>438</v>
      </c>
      <c r="B111" t="s">
        <v>439</v>
      </c>
      <c r="C111">
        <v>1306126818</v>
      </c>
      <c r="D111">
        <v>1</v>
      </c>
      <c r="E111">
        <v>14</v>
      </c>
      <c r="F111" t="s">
        <v>794</v>
      </c>
      <c r="G111" t="s">
        <v>795</v>
      </c>
      <c r="H111" t="s">
        <v>440</v>
      </c>
      <c r="I111" t="s">
        <v>100</v>
      </c>
      <c r="J111">
        <v>73044</v>
      </c>
      <c r="K111">
        <v>8727</v>
      </c>
      <c r="L111" t="s">
        <v>650</v>
      </c>
    </row>
    <row r="112" spans="1:12" x14ac:dyDescent="0.25">
      <c r="A112" t="s">
        <v>441</v>
      </c>
      <c r="B112" t="s">
        <v>442</v>
      </c>
      <c r="C112">
        <v>1932404431</v>
      </c>
      <c r="D112">
        <v>1</v>
      </c>
      <c r="E112">
        <v>14</v>
      </c>
      <c r="F112" t="s">
        <v>796</v>
      </c>
      <c r="G112" t="s">
        <v>797</v>
      </c>
      <c r="H112" t="s">
        <v>798</v>
      </c>
      <c r="I112" t="s">
        <v>100</v>
      </c>
      <c r="J112">
        <v>73460</v>
      </c>
      <c r="K112">
        <v>3265</v>
      </c>
      <c r="L112" t="s">
        <v>650</v>
      </c>
    </row>
    <row r="113" spans="1:12" x14ac:dyDescent="0.25">
      <c r="A113" t="s">
        <v>443</v>
      </c>
      <c r="B113" t="s">
        <v>444</v>
      </c>
      <c r="C113">
        <v>1497017529</v>
      </c>
      <c r="D113">
        <v>1</v>
      </c>
      <c r="E113">
        <v>14</v>
      </c>
      <c r="F113" t="s">
        <v>799</v>
      </c>
      <c r="G113" t="s">
        <v>800</v>
      </c>
      <c r="H113" t="s">
        <v>801</v>
      </c>
      <c r="I113" t="s">
        <v>100</v>
      </c>
      <c r="J113">
        <v>73772</v>
      </c>
      <c r="K113" t="s">
        <v>215</v>
      </c>
      <c r="L113" t="s">
        <v>650</v>
      </c>
    </row>
    <row r="114" spans="1:12" x14ac:dyDescent="0.25">
      <c r="A114" t="s">
        <v>445</v>
      </c>
      <c r="B114" t="s">
        <v>446</v>
      </c>
      <c r="C114">
        <v>1295836922</v>
      </c>
      <c r="D114">
        <v>1</v>
      </c>
      <c r="E114">
        <v>10</v>
      </c>
      <c r="F114" t="s">
        <v>447</v>
      </c>
      <c r="G114" t="s">
        <v>448</v>
      </c>
      <c r="H114" t="s">
        <v>145</v>
      </c>
      <c r="I114" t="s">
        <v>100</v>
      </c>
      <c r="J114">
        <v>73401</v>
      </c>
      <c r="K114">
        <v>1889</v>
      </c>
      <c r="L114" t="s">
        <v>650</v>
      </c>
    </row>
    <row r="115" spans="1:12" x14ac:dyDescent="0.25">
      <c r="A115" t="s">
        <v>449</v>
      </c>
      <c r="B115" t="s">
        <v>450</v>
      </c>
      <c r="C115">
        <v>1811253206</v>
      </c>
      <c r="D115">
        <v>1</v>
      </c>
      <c r="E115">
        <v>12</v>
      </c>
      <c r="F115" t="s">
        <v>451</v>
      </c>
      <c r="G115" t="s">
        <v>452</v>
      </c>
      <c r="H115" t="s">
        <v>109</v>
      </c>
      <c r="I115" t="s">
        <v>100</v>
      </c>
      <c r="J115">
        <v>73142</v>
      </c>
      <c r="K115" t="s">
        <v>215</v>
      </c>
      <c r="L115" t="s">
        <v>650</v>
      </c>
    </row>
    <row r="116" spans="1:12" x14ac:dyDescent="0.25">
      <c r="A116" t="s">
        <v>453</v>
      </c>
      <c r="B116" t="s">
        <v>16</v>
      </c>
      <c r="C116">
        <v>1730128836</v>
      </c>
      <c r="D116">
        <v>1</v>
      </c>
      <c r="E116">
        <v>10</v>
      </c>
      <c r="F116" t="s">
        <v>802</v>
      </c>
      <c r="G116" t="s">
        <v>803</v>
      </c>
      <c r="H116" t="s">
        <v>575</v>
      </c>
      <c r="I116" t="s">
        <v>100</v>
      </c>
      <c r="J116">
        <v>73110</v>
      </c>
      <c r="K116" t="s">
        <v>215</v>
      </c>
      <c r="L116" t="s">
        <v>650</v>
      </c>
    </row>
    <row r="117" spans="1:12" x14ac:dyDescent="0.25">
      <c r="A117" t="s">
        <v>454</v>
      </c>
      <c r="B117" t="s">
        <v>455</v>
      </c>
      <c r="C117">
        <v>1083617807</v>
      </c>
      <c r="D117">
        <v>1</v>
      </c>
      <c r="E117">
        <v>10</v>
      </c>
      <c r="F117" t="s">
        <v>456</v>
      </c>
      <c r="G117" t="s">
        <v>457</v>
      </c>
      <c r="H117" t="s">
        <v>458</v>
      </c>
      <c r="I117" t="s">
        <v>100</v>
      </c>
      <c r="J117">
        <v>73858</v>
      </c>
      <c r="K117" t="s">
        <v>215</v>
      </c>
      <c r="L117" t="s">
        <v>650</v>
      </c>
    </row>
    <row r="118" spans="1:12" x14ac:dyDescent="0.25">
      <c r="A118" t="s">
        <v>459</v>
      </c>
      <c r="B118" t="s">
        <v>460</v>
      </c>
      <c r="C118">
        <v>1265409163</v>
      </c>
      <c r="D118">
        <v>1</v>
      </c>
      <c r="E118">
        <v>10</v>
      </c>
      <c r="F118" t="s">
        <v>461</v>
      </c>
      <c r="G118" t="s">
        <v>462</v>
      </c>
      <c r="H118" t="s">
        <v>111</v>
      </c>
      <c r="I118" t="s">
        <v>100</v>
      </c>
      <c r="J118">
        <v>73071</v>
      </c>
      <c r="K118">
        <v>6404</v>
      </c>
      <c r="L118" t="s">
        <v>650</v>
      </c>
    </row>
    <row r="119" spans="1:12" x14ac:dyDescent="0.25">
      <c r="A119" t="s">
        <v>463</v>
      </c>
      <c r="B119" t="s">
        <v>464</v>
      </c>
      <c r="C119">
        <v>1720055627</v>
      </c>
      <c r="D119">
        <v>1</v>
      </c>
      <c r="E119">
        <v>10</v>
      </c>
      <c r="F119" t="s">
        <v>461</v>
      </c>
      <c r="G119" t="s">
        <v>462</v>
      </c>
      <c r="H119" t="s">
        <v>111</v>
      </c>
      <c r="I119" t="s">
        <v>100</v>
      </c>
      <c r="J119">
        <v>73071</v>
      </c>
      <c r="K119">
        <v>6404</v>
      </c>
      <c r="L119" t="s">
        <v>650</v>
      </c>
    </row>
    <row r="120" spans="1:12" x14ac:dyDescent="0.25">
      <c r="A120" t="s">
        <v>6</v>
      </c>
      <c r="B120" t="s">
        <v>7</v>
      </c>
      <c r="C120">
        <v>1700882578</v>
      </c>
      <c r="D120">
        <v>1</v>
      </c>
      <c r="E120">
        <v>10</v>
      </c>
      <c r="F120" t="s">
        <v>126</v>
      </c>
      <c r="G120" t="s">
        <v>372</v>
      </c>
      <c r="H120" t="s">
        <v>111</v>
      </c>
      <c r="I120" t="s">
        <v>100</v>
      </c>
      <c r="J120">
        <v>73071</v>
      </c>
      <c r="K120" t="s">
        <v>215</v>
      </c>
      <c r="L120" t="s">
        <v>650</v>
      </c>
    </row>
    <row r="121" spans="1:12" x14ac:dyDescent="0.25">
      <c r="A121" t="s">
        <v>134</v>
      </c>
      <c r="B121" t="s">
        <v>20</v>
      </c>
      <c r="C121">
        <v>1003865999</v>
      </c>
      <c r="D121">
        <v>1</v>
      </c>
      <c r="E121">
        <v>10</v>
      </c>
      <c r="F121" t="s">
        <v>804</v>
      </c>
      <c r="G121" t="s">
        <v>805</v>
      </c>
      <c r="H121" t="s">
        <v>136</v>
      </c>
      <c r="I121" t="s">
        <v>100</v>
      </c>
      <c r="J121">
        <v>74464</v>
      </c>
      <c r="K121">
        <v>1008</v>
      </c>
      <c r="L121" t="s">
        <v>650</v>
      </c>
    </row>
    <row r="122" spans="1:12" x14ac:dyDescent="0.25">
      <c r="A122" t="s">
        <v>465</v>
      </c>
      <c r="B122" t="s">
        <v>466</v>
      </c>
      <c r="C122">
        <v>1619031465</v>
      </c>
      <c r="D122">
        <v>1</v>
      </c>
      <c r="E122">
        <v>10</v>
      </c>
      <c r="F122" t="s">
        <v>804</v>
      </c>
      <c r="G122" t="s">
        <v>806</v>
      </c>
      <c r="H122" t="s">
        <v>136</v>
      </c>
      <c r="I122" t="s">
        <v>100</v>
      </c>
      <c r="J122">
        <v>74464</v>
      </c>
      <c r="K122">
        <v>3324</v>
      </c>
      <c r="L122" t="s">
        <v>650</v>
      </c>
    </row>
    <row r="123" spans="1:12" x14ac:dyDescent="0.25">
      <c r="A123" t="s">
        <v>467</v>
      </c>
      <c r="B123" t="s">
        <v>468</v>
      </c>
      <c r="C123">
        <v>1386800019</v>
      </c>
      <c r="D123">
        <v>1</v>
      </c>
      <c r="E123">
        <v>10</v>
      </c>
      <c r="F123" t="s">
        <v>469</v>
      </c>
      <c r="G123" t="s">
        <v>470</v>
      </c>
      <c r="H123" t="s">
        <v>117</v>
      </c>
      <c r="I123" t="s">
        <v>100</v>
      </c>
      <c r="J123">
        <v>74137</v>
      </c>
      <c r="K123">
        <v>4200</v>
      </c>
      <c r="L123" t="s">
        <v>650</v>
      </c>
    </row>
    <row r="124" spans="1:12" x14ac:dyDescent="0.25">
      <c r="A124" t="s">
        <v>807</v>
      </c>
      <c r="B124" t="s">
        <v>808</v>
      </c>
      <c r="C124">
        <v>1922171701</v>
      </c>
      <c r="D124">
        <v>63</v>
      </c>
      <c r="E124">
        <v>634</v>
      </c>
      <c r="F124" t="s">
        <v>809</v>
      </c>
      <c r="G124" t="s">
        <v>810</v>
      </c>
      <c r="H124" t="s">
        <v>811</v>
      </c>
      <c r="I124" t="s">
        <v>100</v>
      </c>
      <c r="J124">
        <v>73841</v>
      </c>
      <c r="K124">
        <v>0</v>
      </c>
      <c r="L124" t="s">
        <v>650</v>
      </c>
    </row>
    <row r="125" spans="1:12" x14ac:dyDescent="0.25">
      <c r="A125" t="s">
        <v>471</v>
      </c>
      <c r="B125" t="s">
        <v>472</v>
      </c>
      <c r="C125">
        <v>1942260971</v>
      </c>
      <c r="D125">
        <v>1</v>
      </c>
      <c r="E125">
        <v>10</v>
      </c>
      <c r="F125" t="s">
        <v>812</v>
      </c>
      <c r="G125" t="s">
        <v>813</v>
      </c>
      <c r="H125" t="s">
        <v>109</v>
      </c>
      <c r="I125" t="s">
        <v>100</v>
      </c>
      <c r="J125">
        <v>73120</v>
      </c>
      <c r="K125">
        <v>4419</v>
      </c>
      <c r="L125" t="s">
        <v>650</v>
      </c>
    </row>
    <row r="126" spans="1:12" x14ac:dyDescent="0.25">
      <c r="A126" t="s">
        <v>473</v>
      </c>
      <c r="B126" t="s">
        <v>474</v>
      </c>
      <c r="C126">
        <v>1770932410</v>
      </c>
      <c r="D126">
        <v>1</v>
      </c>
      <c r="E126">
        <v>10</v>
      </c>
      <c r="F126" t="s">
        <v>475</v>
      </c>
      <c r="G126" t="s">
        <v>476</v>
      </c>
      <c r="H126" t="s">
        <v>109</v>
      </c>
      <c r="I126" t="s">
        <v>100</v>
      </c>
      <c r="J126">
        <v>73114</v>
      </c>
      <c r="K126">
        <v>2226</v>
      </c>
      <c r="L126" t="s">
        <v>650</v>
      </c>
    </row>
    <row r="127" spans="1:12" x14ac:dyDescent="0.25">
      <c r="A127" t="s">
        <v>477</v>
      </c>
      <c r="B127" t="s">
        <v>478</v>
      </c>
      <c r="C127">
        <v>1336142033</v>
      </c>
      <c r="D127">
        <v>1</v>
      </c>
      <c r="E127">
        <v>14</v>
      </c>
      <c r="F127" t="s">
        <v>814</v>
      </c>
      <c r="G127" t="s">
        <v>479</v>
      </c>
      <c r="H127" t="s">
        <v>480</v>
      </c>
      <c r="I127" t="s">
        <v>100</v>
      </c>
      <c r="J127">
        <v>73763</v>
      </c>
      <c r="K127" t="s">
        <v>215</v>
      </c>
      <c r="L127" t="s">
        <v>650</v>
      </c>
    </row>
    <row r="128" spans="1:12" x14ac:dyDescent="0.25">
      <c r="A128" t="s">
        <v>481</v>
      </c>
      <c r="B128" t="s">
        <v>482</v>
      </c>
      <c r="C128">
        <v>1063489458</v>
      </c>
      <c r="D128">
        <v>1</v>
      </c>
      <c r="E128">
        <v>10</v>
      </c>
      <c r="F128" t="s">
        <v>815</v>
      </c>
      <c r="G128" t="s">
        <v>816</v>
      </c>
      <c r="H128" t="s">
        <v>109</v>
      </c>
      <c r="I128" t="s">
        <v>100</v>
      </c>
      <c r="J128">
        <v>73139</v>
      </c>
      <c r="K128" t="s">
        <v>215</v>
      </c>
      <c r="L128" t="s">
        <v>650</v>
      </c>
    </row>
    <row r="129" spans="1:12" x14ac:dyDescent="0.25">
      <c r="A129" t="s">
        <v>483</v>
      </c>
      <c r="B129" t="s">
        <v>484</v>
      </c>
      <c r="C129">
        <v>1841442274</v>
      </c>
      <c r="D129">
        <v>1</v>
      </c>
      <c r="E129">
        <v>10</v>
      </c>
      <c r="F129" t="s">
        <v>485</v>
      </c>
      <c r="G129" t="s">
        <v>486</v>
      </c>
      <c r="H129" t="s">
        <v>109</v>
      </c>
      <c r="I129" t="s">
        <v>100</v>
      </c>
      <c r="J129">
        <v>73135</v>
      </c>
      <c r="K129">
        <v>2610</v>
      </c>
      <c r="L129" t="s">
        <v>650</v>
      </c>
    </row>
    <row r="130" spans="1:12" x14ac:dyDescent="0.25">
      <c r="A130" t="s">
        <v>487</v>
      </c>
      <c r="B130" t="s">
        <v>488</v>
      </c>
      <c r="C130">
        <v>1083617005</v>
      </c>
      <c r="D130">
        <v>1</v>
      </c>
      <c r="E130">
        <v>10</v>
      </c>
      <c r="F130" t="s">
        <v>817</v>
      </c>
      <c r="G130" t="s">
        <v>818</v>
      </c>
      <c r="H130" t="s">
        <v>109</v>
      </c>
      <c r="I130" t="s">
        <v>100</v>
      </c>
      <c r="J130">
        <v>73120</v>
      </c>
      <c r="K130">
        <v>8382</v>
      </c>
      <c r="L130" t="s">
        <v>650</v>
      </c>
    </row>
    <row r="131" spans="1:12" x14ac:dyDescent="0.25">
      <c r="A131" t="s">
        <v>489</v>
      </c>
      <c r="B131" t="s">
        <v>490</v>
      </c>
      <c r="C131">
        <v>1699745893</v>
      </c>
      <c r="D131">
        <v>1</v>
      </c>
      <c r="E131">
        <v>10</v>
      </c>
      <c r="F131" t="s">
        <v>819</v>
      </c>
      <c r="G131" t="s">
        <v>820</v>
      </c>
      <c r="H131" t="s">
        <v>109</v>
      </c>
      <c r="I131" t="s">
        <v>100</v>
      </c>
      <c r="J131">
        <v>73134</v>
      </c>
      <c r="K131">
        <v>6012</v>
      </c>
      <c r="L131" t="s">
        <v>650</v>
      </c>
    </row>
    <row r="132" spans="1:12" x14ac:dyDescent="0.25">
      <c r="A132" t="s">
        <v>821</v>
      </c>
      <c r="B132" t="s">
        <v>491</v>
      </c>
      <c r="C132">
        <v>1578704938</v>
      </c>
      <c r="D132">
        <v>1</v>
      </c>
      <c r="E132">
        <v>10</v>
      </c>
      <c r="F132" t="s">
        <v>492</v>
      </c>
      <c r="G132" t="s">
        <v>493</v>
      </c>
      <c r="H132" t="s">
        <v>117</v>
      </c>
      <c r="I132" t="s">
        <v>100</v>
      </c>
      <c r="J132">
        <v>74127</v>
      </c>
      <c r="K132" t="s">
        <v>215</v>
      </c>
      <c r="L132" t="s">
        <v>650</v>
      </c>
    </row>
    <row r="133" spans="1:12" x14ac:dyDescent="0.25">
      <c r="A133" t="s">
        <v>494</v>
      </c>
      <c r="B133" t="s">
        <v>495</v>
      </c>
      <c r="C133">
        <v>1558415372</v>
      </c>
      <c r="D133">
        <v>1</v>
      </c>
      <c r="E133">
        <v>10</v>
      </c>
      <c r="F133" t="s">
        <v>822</v>
      </c>
      <c r="G133" t="s">
        <v>823</v>
      </c>
      <c r="H133" t="s">
        <v>102</v>
      </c>
      <c r="I133" t="s">
        <v>100</v>
      </c>
      <c r="J133">
        <v>74447</v>
      </c>
      <c r="K133">
        <v>1038</v>
      </c>
      <c r="L133" t="s">
        <v>650</v>
      </c>
    </row>
    <row r="134" spans="1:12" x14ac:dyDescent="0.25">
      <c r="A134" t="s">
        <v>496</v>
      </c>
      <c r="B134" t="s">
        <v>497</v>
      </c>
      <c r="C134">
        <v>1851344188</v>
      </c>
      <c r="D134">
        <v>1</v>
      </c>
      <c r="E134">
        <v>10</v>
      </c>
      <c r="F134" t="s">
        <v>824</v>
      </c>
      <c r="G134" t="s">
        <v>498</v>
      </c>
      <c r="H134" t="s">
        <v>109</v>
      </c>
      <c r="I134" t="s">
        <v>100</v>
      </c>
      <c r="J134">
        <v>73109</v>
      </c>
      <c r="K134" t="s">
        <v>215</v>
      </c>
      <c r="L134" t="s">
        <v>650</v>
      </c>
    </row>
    <row r="135" spans="1:12" x14ac:dyDescent="0.25">
      <c r="A135" t="s">
        <v>499</v>
      </c>
      <c r="B135" t="s">
        <v>500</v>
      </c>
      <c r="C135">
        <v>1487651857</v>
      </c>
      <c r="D135">
        <v>1</v>
      </c>
      <c r="E135">
        <v>10</v>
      </c>
      <c r="F135" t="s">
        <v>825</v>
      </c>
      <c r="G135" t="s">
        <v>501</v>
      </c>
      <c r="H135" t="s">
        <v>117</v>
      </c>
      <c r="I135" t="s">
        <v>100</v>
      </c>
      <c r="J135">
        <v>74137</v>
      </c>
      <c r="K135" t="s">
        <v>215</v>
      </c>
      <c r="L135" t="s">
        <v>650</v>
      </c>
    </row>
    <row r="136" spans="1:12" x14ac:dyDescent="0.25">
      <c r="A136" t="s">
        <v>502</v>
      </c>
      <c r="B136" t="s">
        <v>503</v>
      </c>
      <c r="C136">
        <v>1780631390</v>
      </c>
      <c r="D136">
        <v>1</v>
      </c>
      <c r="E136">
        <v>10</v>
      </c>
      <c r="F136" t="s">
        <v>826</v>
      </c>
      <c r="G136" t="s">
        <v>638</v>
      </c>
      <c r="H136" t="s">
        <v>109</v>
      </c>
      <c r="I136" t="s">
        <v>100</v>
      </c>
      <c r="J136">
        <v>73104</v>
      </c>
      <c r="K136" t="s">
        <v>215</v>
      </c>
      <c r="L136" t="s">
        <v>650</v>
      </c>
    </row>
    <row r="137" spans="1:12" x14ac:dyDescent="0.25">
      <c r="A137" t="s">
        <v>504</v>
      </c>
      <c r="B137" t="s">
        <v>505</v>
      </c>
      <c r="C137">
        <v>1730635301</v>
      </c>
      <c r="D137">
        <v>1</v>
      </c>
      <c r="E137">
        <v>12</v>
      </c>
      <c r="F137" t="s">
        <v>827</v>
      </c>
      <c r="G137" t="s">
        <v>828</v>
      </c>
      <c r="H137" t="s">
        <v>117</v>
      </c>
      <c r="I137" t="s">
        <v>100</v>
      </c>
      <c r="J137">
        <v>74133</v>
      </c>
      <c r="K137">
        <v>5835</v>
      </c>
      <c r="L137" t="s">
        <v>650</v>
      </c>
    </row>
    <row r="138" spans="1:12" x14ac:dyDescent="0.25">
      <c r="A138" t="s">
        <v>506</v>
      </c>
      <c r="B138" t="s">
        <v>507</v>
      </c>
      <c r="C138">
        <v>1699110155</v>
      </c>
      <c r="D138">
        <v>1</v>
      </c>
      <c r="E138">
        <v>10</v>
      </c>
      <c r="F138" t="s">
        <v>829</v>
      </c>
      <c r="G138" t="s">
        <v>830</v>
      </c>
      <c r="H138" t="s">
        <v>117</v>
      </c>
      <c r="I138" t="s">
        <v>100</v>
      </c>
      <c r="J138">
        <v>74145</v>
      </c>
      <c r="K138" t="s">
        <v>215</v>
      </c>
      <c r="L138" t="s">
        <v>650</v>
      </c>
    </row>
    <row r="139" spans="1:12" x14ac:dyDescent="0.25">
      <c r="A139" t="s">
        <v>831</v>
      </c>
      <c r="B139" t="s">
        <v>832</v>
      </c>
      <c r="C139">
        <v>1437370772</v>
      </c>
      <c r="D139">
        <v>63</v>
      </c>
      <c r="E139">
        <v>634</v>
      </c>
      <c r="F139" t="s">
        <v>833</v>
      </c>
      <c r="G139" t="s">
        <v>834</v>
      </c>
      <c r="H139" t="s">
        <v>117</v>
      </c>
      <c r="I139" t="s">
        <v>100</v>
      </c>
      <c r="J139">
        <v>74120</v>
      </c>
      <c r="K139">
        <v>1</v>
      </c>
      <c r="L139" t="s">
        <v>650</v>
      </c>
    </row>
    <row r="140" spans="1:12" x14ac:dyDescent="0.25">
      <c r="A140" t="s">
        <v>831</v>
      </c>
      <c r="B140" t="s">
        <v>835</v>
      </c>
      <c r="C140">
        <v>1205135936</v>
      </c>
      <c r="D140">
        <v>63</v>
      </c>
      <c r="E140">
        <v>634</v>
      </c>
      <c r="F140" t="s">
        <v>836</v>
      </c>
      <c r="G140" t="s">
        <v>837</v>
      </c>
      <c r="H140" t="s">
        <v>117</v>
      </c>
      <c r="I140" t="s">
        <v>100</v>
      </c>
      <c r="J140">
        <v>74120</v>
      </c>
      <c r="K140">
        <v>0</v>
      </c>
      <c r="L140" t="s">
        <v>650</v>
      </c>
    </row>
    <row r="141" spans="1:12" x14ac:dyDescent="0.25">
      <c r="A141" t="s">
        <v>160</v>
      </c>
      <c r="B141" t="s">
        <v>35</v>
      </c>
      <c r="C141">
        <v>1932169950</v>
      </c>
      <c r="D141">
        <v>1</v>
      </c>
      <c r="E141">
        <v>10</v>
      </c>
      <c r="F141" t="s">
        <v>838</v>
      </c>
      <c r="G141" t="s">
        <v>839</v>
      </c>
      <c r="H141" t="s">
        <v>162</v>
      </c>
      <c r="I141" t="s">
        <v>100</v>
      </c>
      <c r="J141">
        <v>73075</v>
      </c>
      <c r="K141" t="s">
        <v>215</v>
      </c>
      <c r="L141" t="s">
        <v>650</v>
      </c>
    </row>
    <row r="142" spans="1:12" x14ac:dyDescent="0.25">
      <c r="A142" t="s">
        <v>89</v>
      </c>
      <c r="B142" t="s">
        <v>36</v>
      </c>
      <c r="C142">
        <v>1174521991</v>
      </c>
      <c r="D142">
        <v>1</v>
      </c>
      <c r="E142">
        <v>10</v>
      </c>
      <c r="F142" t="s">
        <v>113</v>
      </c>
      <c r="G142" t="s">
        <v>508</v>
      </c>
      <c r="H142" t="s">
        <v>114</v>
      </c>
      <c r="I142" t="s">
        <v>100</v>
      </c>
      <c r="J142">
        <v>74056</v>
      </c>
      <c r="K142" t="s">
        <v>215</v>
      </c>
      <c r="L142" t="s">
        <v>650</v>
      </c>
    </row>
    <row r="143" spans="1:12" x14ac:dyDescent="0.25">
      <c r="A143" t="s">
        <v>509</v>
      </c>
      <c r="B143" t="s">
        <v>510</v>
      </c>
      <c r="C143">
        <v>1245236652</v>
      </c>
      <c r="D143">
        <v>1</v>
      </c>
      <c r="E143">
        <v>10</v>
      </c>
      <c r="F143" t="s">
        <v>511</v>
      </c>
      <c r="G143" t="s">
        <v>512</v>
      </c>
      <c r="H143" t="s">
        <v>513</v>
      </c>
      <c r="I143" t="s">
        <v>100</v>
      </c>
      <c r="J143">
        <v>73077</v>
      </c>
      <c r="K143">
        <v>5021</v>
      </c>
      <c r="L143" t="s">
        <v>650</v>
      </c>
    </row>
    <row r="144" spans="1:12" x14ac:dyDescent="0.25">
      <c r="A144" t="s">
        <v>90</v>
      </c>
      <c r="B144" t="s">
        <v>37</v>
      </c>
      <c r="C144">
        <v>1750527768</v>
      </c>
      <c r="D144">
        <v>1</v>
      </c>
      <c r="E144">
        <v>14</v>
      </c>
      <c r="F144" t="s">
        <v>840</v>
      </c>
      <c r="G144" t="s">
        <v>514</v>
      </c>
      <c r="H144" t="s">
        <v>115</v>
      </c>
      <c r="I144" t="s">
        <v>100</v>
      </c>
      <c r="J144">
        <v>74864</v>
      </c>
      <c r="K144">
        <v>1090</v>
      </c>
      <c r="L144" t="s">
        <v>650</v>
      </c>
    </row>
    <row r="145" spans="1:12" x14ac:dyDescent="0.25">
      <c r="A145" t="s">
        <v>515</v>
      </c>
      <c r="B145" t="s">
        <v>516</v>
      </c>
      <c r="C145">
        <v>1467476911</v>
      </c>
      <c r="D145">
        <v>1</v>
      </c>
      <c r="E145">
        <v>10</v>
      </c>
      <c r="F145" t="s">
        <v>841</v>
      </c>
      <c r="G145" t="s">
        <v>842</v>
      </c>
      <c r="H145" t="s">
        <v>517</v>
      </c>
      <c r="I145" t="s">
        <v>100</v>
      </c>
      <c r="J145">
        <v>73080</v>
      </c>
      <c r="K145">
        <v>9998</v>
      </c>
      <c r="L145" t="s">
        <v>650</v>
      </c>
    </row>
    <row r="146" spans="1:12" x14ac:dyDescent="0.25">
      <c r="A146" t="s">
        <v>518</v>
      </c>
      <c r="B146" t="s">
        <v>519</v>
      </c>
      <c r="C146">
        <v>1144212556</v>
      </c>
      <c r="D146">
        <v>1</v>
      </c>
      <c r="E146">
        <v>10</v>
      </c>
      <c r="F146" t="s">
        <v>843</v>
      </c>
      <c r="G146" t="s">
        <v>520</v>
      </c>
      <c r="H146" t="s">
        <v>521</v>
      </c>
      <c r="I146" t="s">
        <v>100</v>
      </c>
      <c r="J146">
        <v>74523</v>
      </c>
      <c r="K146" t="s">
        <v>215</v>
      </c>
      <c r="L146" t="s">
        <v>650</v>
      </c>
    </row>
    <row r="147" spans="1:12" x14ac:dyDescent="0.25">
      <c r="A147" t="s">
        <v>522</v>
      </c>
      <c r="B147" t="s">
        <v>523</v>
      </c>
      <c r="C147">
        <v>1992737613</v>
      </c>
      <c r="D147">
        <v>1</v>
      </c>
      <c r="E147">
        <v>14</v>
      </c>
      <c r="F147" t="s">
        <v>844</v>
      </c>
      <c r="G147" t="s">
        <v>845</v>
      </c>
      <c r="H147" t="s">
        <v>524</v>
      </c>
      <c r="I147" t="s">
        <v>100</v>
      </c>
      <c r="J147">
        <v>73554</v>
      </c>
      <c r="K147">
        <v>9118</v>
      </c>
      <c r="L147" t="s">
        <v>650</v>
      </c>
    </row>
    <row r="148" spans="1:12" x14ac:dyDescent="0.25">
      <c r="A148" t="s">
        <v>525</v>
      </c>
      <c r="B148" t="s">
        <v>526</v>
      </c>
      <c r="C148">
        <v>1497857437</v>
      </c>
      <c r="D148">
        <v>1</v>
      </c>
      <c r="E148">
        <v>14</v>
      </c>
      <c r="F148" t="s">
        <v>846</v>
      </c>
      <c r="G148" t="s">
        <v>527</v>
      </c>
      <c r="H148" t="s">
        <v>528</v>
      </c>
      <c r="I148" t="s">
        <v>100</v>
      </c>
      <c r="J148">
        <v>73628</v>
      </c>
      <c r="K148" t="s">
        <v>215</v>
      </c>
      <c r="L148" t="s">
        <v>650</v>
      </c>
    </row>
    <row r="149" spans="1:12" x14ac:dyDescent="0.25">
      <c r="A149" t="s">
        <v>847</v>
      </c>
      <c r="B149" t="s">
        <v>848</v>
      </c>
      <c r="C149">
        <v>1720085178</v>
      </c>
      <c r="D149">
        <v>63</v>
      </c>
      <c r="E149">
        <v>634</v>
      </c>
      <c r="F149" t="s">
        <v>849</v>
      </c>
      <c r="G149" t="s">
        <v>850</v>
      </c>
      <c r="H149" t="s">
        <v>139</v>
      </c>
      <c r="I149" t="s">
        <v>100</v>
      </c>
      <c r="J149">
        <v>74820</v>
      </c>
      <c r="K149">
        <v>9415</v>
      </c>
      <c r="L149" t="s">
        <v>650</v>
      </c>
    </row>
    <row r="150" spans="1:12" x14ac:dyDescent="0.25">
      <c r="A150" t="s">
        <v>70</v>
      </c>
      <c r="B150" t="s">
        <v>8</v>
      </c>
      <c r="C150">
        <v>1144228487</v>
      </c>
      <c r="D150">
        <v>1</v>
      </c>
      <c r="E150">
        <v>10</v>
      </c>
      <c r="F150" t="s">
        <v>851</v>
      </c>
      <c r="G150" t="s">
        <v>852</v>
      </c>
      <c r="H150" t="s">
        <v>117</v>
      </c>
      <c r="I150" t="s">
        <v>100</v>
      </c>
      <c r="J150">
        <v>74136</v>
      </c>
      <c r="K150">
        <v>1</v>
      </c>
      <c r="L150" t="s">
        <v>650</v>
      </c>
    </row>
    <row r="151" spans="1:12" x14ac:dyDescent="0.25">
      <c r="A151" t="s">
        <v>529</v>
      </c>
      <c r="B151" t="s">
        <v>530</v>
      </c>
      <c r="C151">
        <v>1003039488</v>
      </c>
      <c r="D151">
        <v>1</v>
      </c>
      <c r="E151">
        <v>10</v>
      </c>
      <c r="F151" t="s">
        <v>531</v>
      </c>
      <c r="G151" t="s">
        <v>853</v>
      </c>
      <c r="H151" t="s">
        <v>117</v>
      </c>
      <c r="I151" t="s">
        <v>100</v>
      </c>
      <c r="J151">
        <v>74136</v>
      </c>
      <c r="K151">
        <v>1992</v>
      </c>
      <c r="L151" t="s">
        <v>650</v>
      </c>
    </row>
    <row r="152" spans="1:12" x14ac:dyDescent="0.25">
      <c r="A152" t="s">
        <v>91</v>
      </c>
      <c r="B152" t="s">
        <v>38</v>
      </c>
      <c r="C152">
        <v>1376561944</v>
      </c>
      <c r="D152">
        <v>1</v>
      </c>
      <c r="E152">
        <v>10</v>
      </c>
      <c r="F152" t="s">
        <v>854</v>
      </c>
      <c r="G152" t="s">
        <v>855</v>
      </c>
      <c r="H152" t="s">
        <v>117</v>
      </c>
      <c r="I152" t="s">
        <v>100</v>
      </c>
      <c r="J152">
        <v>74133</v>
      </c>
      <c r="K152" t="s">
        <v>215</v>
      </c>
      <c r="L152" t="s">
        <v>650</v>
      </c>
    </row>
    <row r="153" spans="1:12" x14ac:dyDescent="0.25">
      <c r="A153" t="s">
        <v>532</v>
      </c>
      <c r="B153" t="s">
        <v>533</v>
      </c>
      <c r="C153">
        <v>1700334232</v>
      </c>
      <c r="D153">
        <v>1</v>
      </c>
      <c r="E153">
        <v>10</v>
      </c>
      <c r="F153" t="s">
        <v>856</v>
      </c>
      <c r="G153" t="s">
        <v>857</v>
      </c>
      <c r="H153" t="s">
        <v>164</v>
      </c>
      <c r="I153" t="s">
        <v>100</v>
      </c>
      <c r="J153">
        <v>74301</v>
      </c>
      <c r="K153">
        <v>1422</v>
      </c>
      <c r="L153" t="s">
        <v>650</v>
      </c>
    </row>
    <row r="154" spans="1:12" x14ac:dyDescent="0.25">
      <c r="A154" t="s">
        <v>534</v>
      </c>
      <c r="B154" t="s">
        <v>535</v>
      </c>
      <c r="C154">
        <v>1578013579</v>
      </c>
      <c r="D154">
        <v>1</v>
      </c>
      <c r="E154">
        <v>10</v>
      </c>
      <c r="F154" t="s">
        <v>856</v>
      </c>
      <c r="G154" t="s">
        <v>857</v>
      </c>
      <c r="H154" t="s">
        <v>164</v>
      </c>
      <c r="I154" t="s">
        <v>100</v>
      </c>
      <c r="J154">
        <v>74301</v>
      </c>
      <c r="K154">
        <v>1422</v>
      </c>
      <c r="L154" t="s">
        <v>650</v>
      </c>
    </row>
    <row r="155" spans="1:12" x14ac:dyDescent="0.25">
      <c r="A155" t="s">
        <v>536</v>
      </c>
      <c r="B155" t="s">
        <v>537</v>
      </c>
      <c r="C155">
        <v>1386188837</v>
      </c>
      <c r="D155">
        <v>1</v>
      </c>
      <c r="E155">
        <v>10</v>
      </c>
      <c r="F155" t="s">
        <v>300</v>
      </c>
      <c r="G155" t="s">
        <v>301</v>
      </c>
      <c r="H155" t="s">
        <v>112</v>
      </c>
      <c r="I155" t="s">
        <v>100</v>
      </c>
      <c r="J155">
        <v>74401</v>
      </c>
      <c r="K155">
        <v>5075</v>
      </c>
      <c r="L155" t="s">
        <v>650</v>
      </c>
    </row>
    <row r="156" spans="1:12" x14ac:dyDescent="0.25">
      <c r="A156" t="s">
        <v>536</v>
      </c>
      <c r="B156" t="s">
        <v>858</v>
      </c>
      <c r="C156">
        <v>1386188837</v>
      </c>
      <c r="D156">
        <v>1</v>
      </c>
      <c r="E156">
        <v>10</v>
      </c>
      <c r="F156" t="s">
        <v>859</v>
      </c>
      <c r="G156" t="s">
        <v>860</v>
      </c>
      <c r="H156" t="s">
        <v>112</v>
      </c>
      <c r="I156" t="s">
        <v>100</v>
      </c>
      <c r="J156">
        <v>74403</v>
      </c>
      <c r="K156" t="s">
        <v>215</v>
      </c>
      <c r="L156" t="s">
        <v>650</v>
      </c>
    </row>
    <row r="157" spans="1:12" x14ac:dyDescent="0.25">
      <c r="A157" t="s">
        <v>538</v>
      </c>
      <c r="B157" t="s">
        <v>539</v>
      </c>
      <c r="C157">
        <v>1790220952</v>
      </c>
      <c r="D157">
        <v>1</v>
      </c>
      <c r="E157">
        <v>10</v>
      </c>
      <c r="F157" t="s">
        <v>300</v>
      </c>
      <c r="G157" t="s">
        <v>301</v>
      </c>
      <c r="H157" t="s">
        <v>112</v>
      </c>
      <c r="I157" t="s">
        <v>100</v>
      </c>
      <c r="J157">
        <v>74401</v>
      </c>
      <c r="K157">
        <v>5075</v>
      </c>
      <c r="L157" t="s">
        <v>650</v>
      </c>
    </row>
    <row r="158" spans="1:12" x14ac:dyDescent="0.25">
      <c r="A158" t="s">
        <v>540</v>
      </c>
      <c r="B158" t="s">
        <v>541</v>
      </c>
      <c r="C158">
        <v>1306381561</v>
      </c>
      <c r="D158">
        <v>1</v>
      </c>
      <c r="E158">
        <v>10</v>
      </c>
      <c r="F158" t="s">
        <v>300</v>
      </c>
      <c r="G158" t="s">
        <v>301</v>
      </c>
      <c r="H158" t="s">
        <v>112</v>
      </c>
      <c r="I158" t="s">
        <v>100</v>
      </c>
      <c r="J158">
        <v>74401</v>
      </c>
      <c r="K158">
        <v>5075</v>
      </c>
      <c r="L158" t="s">
        <v>650</v>
      </c>
    </row>
    <row r="159" spans="1:12" x14ac:dyDescent="0.25">
      <c r="A159" t="s">
        <v>542</v>
      </c>
      <c r="B159" t="s">
        <v>543</v>
      </c>
      <c r="C159">
        <v>1063604502</v>
      </c>
      <c r="D159">
        <v>1</v>
      </c>
      <c r="E159">
        <v>10</v>
      </c>
      <c r="F159" t="s">
        <v>861</v>
      </c>
      <c r="G159" t="s">
        <v>862</v>
      </c>
      <c r="H159" t="s">
        <v>544</v>
      </c>
      <c r="I159" t="s">
        <v>100</v>
      </c>
      <c r="J159">
        <v>73662</v>
      </c>
      <c r="K159">
        <v>1337</v>
      </c>
      <c r="L159" t="s">
        <v>650</v>
      </c>
    </row>
    <row r="160" spans="1:12" x14ac:dyDescent="0.25">
      <c r="A160" t="s">
        <v>545</v>
      </c>
      <c r="B160" t="s">
        <v>546</v>
      </c>
      <c r="C160">
        <v>1740698109</v>
      </c>
      <c r="D160">
        <v>1</v>
      </c>
      <c r="E160">
        <v>14</v>
      </c>
      <c r="F160" t="s">
        <v>863</v>
      </c>
      <c r="G160" t="s">
        <v>547</v>
      </c>
      <c r="H160" t="s">
        <v>548</v>
      </c>
      <c r="I160" t="s">
        <v>100</v>
      </c>
      <c r="J160">
        <v>73663</v>
      </c>
      <c r="K160" t="s">
        <v>215</v>
      </c>
      <c r="L160" t="s">
        <v>650</v>
      </c>
    </row>
    <row r="161" spans="1:12" x14ac:dyDescent="0.25">
      <c r="A161" t="s">
        <v>549</v>
      </c>
      <c r="B161" t="s">
        <v>550</v>
      </c>
      <c r="C161">
        <v>1659371268</v>
      </c>
      <c r="D161">
        <v>1</v>
      </c>
      <c r="E161">
        <v>10</v>
      </c>
      <c r="F161" t="s">
        <v>864</v>
      </c>
      <c r="G161" t="s">
        <v>214</v>
      </c>
      <c r="H161" t="s">
        <v>109</v>
      </c>
      <c r="I161" t="s">
        <v>100</v>
      </c>
      <c r="J161">
        <v>73112</v>
      </c>
      <c r="K161" t="s">
        <v>215</v>
      </c>
      <c r="L161" t="s">
        <v>650</v>
      </c>
    </row>
    <row r="162" spans="1:12" x14ac:dyDescent="0.25">
      <c r="A162" t="s">
        <v>551</v>
      </c>
      <c r="B162" t="s">
        <v>552</v>
      </c>
      <c r="C162">
        <v>1427154178</v>
      </c>
      <c r="D162">
        <v>1</v>
      </c>
      <c r="E162">
        <v>10</v>
      </c>
      <c r="F162" t="s">
        <v>865</v>
      </c>
      <c r="G162" t="s">
        <v>866</v>
      </c>
      <c r="H162" t="s">
        <v>117</v>
      </c>
      <c r="I162" t="s">
        <v>100</v>
      </c>
      <c r="J162">
        <v>74120</v>
      </c>
      <c r="K162">
        <v>5418</v>
      </c>
      <c r="L162" t="s">
        <v>650</v>
      </c>
    </row>
    <row r="163" spans="1:12" x14ac:dyDescent="0.25">
      <c r="A163" t="s">
        <v>553</v>
      </c>
      <c r="B163" t="s">
        <v>554</v>
      </c>
      <c r="C163">
        <v>1891980124</v>
      </c>
      <c r="D163">
        <v>1</v>
      </c>
      <c r="E163">
        <v>10</v>
      </c>
      <c r="F163" t="s">
        <v>867</v>
      </c>
      <c r="G163" t="s">
        <v>868</v>
      </c>
      <c r="H163" t="s">
        <v>869</v>
      </c>
      <c r="I163" t="s">
        <v>100</v>
      </c>
      <c r="J163">
        <v>74868</v>
      </c>
      <c r="K163">
        <v>1917</v>
      </c>
      <c r="L163" t="s">
        <v>650</v>
      </c>
    </row>
    <row r="164" spans="1:12" x14ac:dyDescent="0.25">
      <c r="A164" t="s">
        <v>555</v>
      </c>
      <c r="B164" t="s">
        <v>556</v>
      </c>
      <c r="C164">
        <v>1972539567</v>
      </c>
      <c r="D164">
        <v>1</v>
      </c>
      <c r="E164">
        <v>10</v>
      </c>
      <c r="F164" t="s">
        <v>557</v>
      </c>
      <c r="G164" t="s">
        <v>558</v>
      </c>
      <c r="H164" t="s">
        <v>559</v>
      </c>
      <c r="I164" t="s">
        <v>100</v>
      </c>
      <c r="J164">
        <v>74955</v>
      </c>
      <c r="K164">
        <v>2811</v>
      </c>
      <c r="L164" t="s">
        <v>650</v>
      </c>
    </row>
    <row r="165" spans="1:12" x14ac:dyDescent="0.25">
      <c r="A165" t="s">
        <v>560</v>
      </c>
      <c r="B165" t="s">
        <v>561</v>
      </c>
      <c r="C165">
        <v>1679684682</v>
      </c>
      <c r="D165">
        <v>1</v>
      </c>
      <c r="E165">
        <v>10</v>
      </c>
      <c r="F165" t="s">
        <v>870</v>
      </c>
      <c r="G165" t="s">
        <v>871</v>
      </c>
      <c r="H165" t="s">
        <v>562</v>
      </c>
      <c r="I165" t="s">
        <v>100</v>
      </c>
      <c r="J165">
        <v>73717</v>
      </c>
      <c r="K165">
        <v>3618</v>
      </c>
      <c r="L165" t="s">
        <v>650</v>
      </c>
    </row>
    <row r="166" spans="1:12" x14ac:dyDescent="0.25">
      <c r="A166" t="s">
        <v>563</v>
      </c>
      <c r="B166" t="s">
        <v>564</v>
      </c>
      <c r="C166">
        <v>1952359986</v>
      </c>
      <c r="D166">
        <v>1</v>
      </c>
      <c r="E166">
        <v>10</v>
      </c>
      <c r="F166" t="s">
        <v>565</v>
      </c>
      <c r="G166" t="s">
        <v>566</v>
      </c>
      <c r="H166" t="s">
        <v>130</v>
      </c>
      <c r="I166" t="s">
        <v>100</v>
      </c>
      <c r="J166">
        <v>73505</v>
      </c>
      <c r="K166">
        <v>9635</v>
      </c>
      <c r="L166" t="s">
        <v>650</v>
      </c>
    </row>
    <row r="167" spans="1:12" x14ac:dyDescent="0.25">
      <c r="A167" t="s">
        <v>567</v>
      </c>
      <c r="B167" t="s">
        <v>568</v>
      </c>
      <c r="C167">
        <v>1689622615</v>
      </c>
      <c r="D167">
        <v>1</v>
      </c>
      <c r="E167">
        <v>10</v>
      </c>
      <c r="F167" t="s">
        <v>872</v>
      </c>
      <c r="G167" t="s">
        <v>873</v>
      </c>
      <c r="H167" t="s">
        <v>130</v>
      </c>
      <c r="I167" t="s">
        <v>100</v>
      </c>
      <c r="J167">
        <v>73505</v>
      </c>
      <c r="K167">
        <v>9012</v>
      </c>
      <c r="L167" t="s">
        <v>650</v>
      </c>
    </row>
    <row r="168" spans="1:12" x14ac:dyDescent="0.25">
      <c r="A168" t="s">
        <v>569</v>
      </c>
      <c r="B168" t="s">
        <v>570</v>
      </c>
      <c r="C168">
        <v>1033167051</v>
      </c>
      <c r="D168">
        <v>1</v>
      </c>
      <c r="E168">
        <v>10</v>
      </c>
      <c r="F168" t="s">
        <v>565</v>
      </c>
      <c r="G168" t="s">
        <v>874</v>
      </c>
      <c r="H168" t="s">
        <v>130</v>
      </c>
      <c r="I168" t="s">
        <v>100</v>
      </c>
      <c r="J168">
        <v>73505</v>
      </c>
      <c r="K168">
        <v>9699</v>
      </c>
      <c r="L168" t="s">
        <v>650</v>
      </c>
    </row>
    <row r="169" spans="1:12" x14ac:dyDescent="0.25">
      <c r="A169" t="s">
        <v>571</v>
      </c>
      <c r="B169" t="s">
        <v>572</v>
      </c>
      <c r="C169">
        <v>1154713089</v>
      </c>
      <c r="D169">
        <v>1</v>
      </c>
      <c r="E169">
        <v>10</v>
      </c>
      <c r="F169" t="s">
        <v>573</v>
      </c>
      <c r="G169" t="s">
        <v>574</v>
      </c>
      <c r="H169" t="s">
        <v>575</v>
      </c>
      <c r="I169" t="s">
        <v>100</v>
      </c>
      <c r="J169">
        <v>73110</v>
      </c>
      <c r="K169">
        <v>8518</v>
      </c>
      <c r="L169" t="s">
        <v>650</v>
      </c>
    </row>
    <row r="170" spans="1:12" x14ac:dyDescent="0.25">
      <c r="A170" t="s">
        <v>875</v>
      </c>
      <c r="B170" t="s">
        <v>876</v>
      </c>
      <c r="C170">
        <v>1659443372</v>
      </c>
      <c r="D170">
        <v>1</v>
      </c>
      <c r="E170">
        <v>13</v>
      </c>
      <c r="F170" t="s">
        <v>877</v>
      </c>
      <c r="G170" t="s">
        <v>878</v>
      </c>
      <c r="H170" t="s">
        <v>879</v>
      </c>
      <c r="I170" t="s">
        <v>100</v>
      </c>
      <c r="J170">
        <v>73084</v>
      </c>
      <c r="K170">
        <v>3649</v>
      </c>
      <c r="L170" t="s">
        <v>650</v>
      </c>
    </row>
    <row r="171" spans="1:12" x14ac:dyDescent="0.25">
      <c r="A171" t="s">
        <v>880</v>
      </c>
      <c r="B171" t="s">
        <v>881</v>
      </c>
      <c r="C171">
        <v>1124346754</v>
      </c>
      <c r="D171">
        <v>1</v>
      </c>
      <c r="E171">
        <v>13</v>
      </c>
      <c r="F171" t="s">
        <v>877</v>
      </c>
      <c r="G171" t="s">
        <v>882</v>
      </c>
      <c r="H171" t="s">
        <v>109</v>
      </c>
      <c r="I171" t="s">
        <v>100</v>
      </c>
      <c r="J171">
        <v>73084</v>
      </c>
      <c r="K171">
        <v>1</v>
      </c>
      <c r="L171" t="s">
        <v>650</v>
      </c>
    </row>
    <row r="172" spans="1:12" x14ac:dyDescent="0.25">
      <c r="A172" t="s">
        <v>576</v>
      </c>
      <c r="B172" t="s">
        <v>577</v>
      </c>
      <c r="C172">
        <v>1114025012</v>
      </c>
      <c r="D172">
        <v>1</v>
      </c>
      <c r="E172">
        <v>10</v>
      </c>
      <c r="F172" t="s">
        <v>578</v>
      </c>
      <c r="G172" t="s">
        <v>579</v>
      </c>
      <c r="H172" t="s">
        <v>109</v>
      </c>
      <c r="I172" t="s">
        <v>100</v>
      </c>
      <c r="J172">
        <v>73102</v>
      </c>
      <c r="K172">
        <v>1080</v>
      </c>
      <c r="L172" t="s">
        <v>650</v>
      </c>
    </row>
    <row r="173" spans="1:12" x14ac:dyDescent="0.25">
      <c r="A173" t="s">
        <v>580</v>
      </c>
      <c r="B173" t="s">
        <v>581</v>
      </c>
      <c r="C173">
        <v>1730288663</v>
      </c>
      <c r="D173">
        <v>1</v>
      </c>
      <c r="E173">
        <v>10</v>
      </c>
      <c r="F173" t="s">
        <v>578</v>
      </c>
      <c r="G173" t="s">
        <v>579</v>
      </c>
      <c r="H173" t="s">
        <v>109</v>
      </c>
      <c r="I173" t="s">
        <v>100</v>
      </c>
      <c r="J173">
        <v>73102</v>
      </c>
      <c r="K173">
        <v>1080</v>
      </c>
      <c r="L173" t="s">
        <v>650</v>
      </c>
    </row>
    <row r="174" spans="1:12" x14ac:dyDescent="0.25">
      <c r="A174" t="s">
        <v>71</v>
      </c>
      <c r="B174" t="s">
        <v>9</v>
      </c>
      <c r="C174">
        <v>1366545311</v>
      </c>
      <c r="D174">
        <v>1</v>
      </c>
      <c r="E174">
        <v>10</v>
      </c>
      <c r="F174" t="s">
        <v>883</v>
      </c>
      <c r="G174" t="s">
        <v>884</v>
      </c>
      <c r="H174" t="s">
        <v>109</v>
      </c>
      <c r="I174" t="s">
        <v>100</v>
      </c>
      <c r="J174">
        <v>73102</v>
      </c>
      <c r="K174">
        <v>1036</v>
      </c>
      <c r="L174" t="s">
        <v>650</v>
      </c>
    </row>
    <row r="175" spans="1:12" x14ac:dyDescent="0.25">
      <c r="A175" t="s">
        <v>583</v>
      </c>
      <c r="B175" t="s">
        <v>21</v>
      </c>
      <c r="C175">
        <v>1134123193</v>
      </c>
      <c r="D175">
        <v>1</v>
      </c>
      <c r="E175">
        <v>10</v>
      </c>
      <c r="F175" t="s">
        <v>150</v>
      </c>
      <c r="G175" t="s">
        <v>584</v>
      </c>
      <c r="H175" t="s">
        <v>151</v>
      </c>
      <c r="I175" t="s">
        <v>100</v>
      </c>
      <c r="J175">
        <v>74804</v>
      </c>
      <c r="K175">
        <v>1743</v>
      </c>
      <c r="L175" t="s">
        <v>650</v>
      </c>
    </row>
    <row r="176" spans="1:12" x14ac:dyDescent="0.25">
      <c r="A176" t="s">
        <v>585</v>
      </c>
      <c r="B176" t="s">
        <v>586</v>
      </c>
      <c r="C176">
        <v>1033113097</v>
      </c>
      <c r="D176">
        <v>1</v>
      </c>
      <c r="E176">
        <v>10</v>
      </c>
      <c r="F176" t="s">
        <v>587</v>
      </c>
      <c r="G176" t="s">
        <v>588</v>
      </c>
      <c r="H176" t="s">
        <v>151</v>
      </c>
      <c r="I176" t="s">
        <v>100</v>
      </c>
      <c r="J176">
        <v>74804</v>
      </c>
      <c r="K176" t="s">
        <v>215</v>
      </c>
      <c r="L176" t="s">
        <v>650</v>
      </c>
    </row>
    <row r="177" spans="1:12" x14ac:dyDescent="0.25">
      <c r="A177" t="s">
        <v>77</v>
      </c>
      <c r="B177" t="s">
        <v>19</v>
      </c>
      <c r="C177">
        <v>1164494027</v>
      </c>
      <c r="D177">
        <v>1</v>
      </c>
      <c r="E177">
        <v>10</v>
      </c>
      <c r="F177" t="s">
        <v>885</v>
      </c>
      <c r="G177" t="s">
        <v>886</v>
      </c>
      <c r="H177" t="s">
        <v>148</v>
      </c>
      <c r="I177" t="s">
        <v>100</v>
      </c>
      <c r="J177">
        <v>74074</v>
      </c>
      <c r="K177">
        <v>4399</v>
      </c>
      <c r="L177" t="s">
        <v>650</v>
      </c>
    </row>
    <row r="178" spans="1:12" x14ac:dyDescent="0.25">
      <c r="A178" t="s">
        <v>589</v>
      </c>
      <c r="B178" t="s">
        <v>590</v>
      </c>
      <c r="C178">
        <v>1497988596</v>
      </c>
      <c r="D178">
        <v>1</v>
      </c>
      <c r="E178">
        <v>10</v>
      </c>
      <c r="F178" t="s">
        <v>591</v>
      </c>
      <c r="G178" t="s">
        <v>592</v>
      </c>
      <c r="H178" t="s">
        <v>593</v>
      </c>
      <c r="I178" t="s">
        <v>100</v>
      </c>
      <c r="J178">
        <v>74012</v>
      </c>
      <c r="K178">
        <v>4900</v>
      </c>
      <c r="L178" t="s">
        <v>650</v>
      </c>
    </row>
    <row r="179" spans="1:12" x14ac:dyDescent="0.25">
      <c r="A179" t="s">
        <v>72</v>
      </c>
      <c r="B179" t="s">
        <v>10</v>
      </c>
      <c r="C179">
        <v>1154417368</v>
      </c>
      <c r="D179">
        <v>1</v>
      </c>
      <c r="E179">
        <v>10</v>
      </c>
      <c r="F179" t="s">
        <v>127</v>
      </c>
      <c r="G179" t="s">
        <v>594</v>
      </c>
      <c r="H179" t="s">
        <v>117</v>
      </c>
      <c r="I179" t="s">
        <v>100</v>
      </c>
      <c r="J179">
        <v>74104</v>
      </c>
      <c r="K179">
        <v>6520</v>
      </c>
      <c r="L179" t="s">
        <v>650</v>
      </c>
    </row>
    <row r="180" spans="1:12" x14ac:dyDescent="0.25">
      <c r="A180" t="s">
        <v>595</v>
      </c>
      <c r="B180" t="s">
        <v>596</v>
      </c>
      <c r="C180">
        <v>1144306382</v>
      </c>
      <c r="D180">
        <v>1</v>
      </c>
      <c r="E180">
        <v>10</v>
      </c>
      <c r="F180" t="s">
        <v>887</v>
      </c>
      <c r="G180" t="s">
        <v>888</v>
      </c>
      <c r="H180" t="s">
        <v>117</v>
      </c>
      <c r="I180" t="s">
        <v>100</v>
      </c>
      <c r="J180">
        <v>74104</v>
      </c>
      <c r="K180">
        <v>6502</v>
      </c>
      <c r="L180" t="s">
        <v>650</v>
      </c>
    </row>
    <row r="181" spans="1:12" x14ac:dyDescent="0.25">
      <c r="A181" t="s">
        <v>597</v>
      </c>
      <c r="B181" t="s">
        <v>598</v>
      </c>
      <c r="C181">
        <v>1578656161</v>
      </c>
      <c r="D181">
        <v>1</v>
      </c>
      <c r="E181">
        <v>10</v>
      </c>
      <c r="F181" t="s">
        <v>887</v>
      </c>
      <c r="G181" t="s">
        <v>888</v>
      </c>
      <c r="H181" t="s">
        <v>117</v>
      </c>
      <c r="I181" t="s">
        <v>100</v>
      </c>
      <c r="J181">
        <v>74104</v>
      </c>
      <c r="K181">
        <v>6502</v>
      </c>
      <c r="L181" t="s">
        <v>650</v>
      </c>
    </row>
    <row r="182" spans="1:12" x14ac:dyDescent="0.25">
      <c r="A182" t="s">
        <v>92</v>
      </c>
      <c r="B182" t="s">
        <v>34</v>
      </c>
      <c r="C182">
        <v>1144231432</v>
      </c>
      <c r="D182">
        <v>1</v>
      </c>
      <c r="E182">
        <v>10</v>
      </c>
      <c r="F182" t="s">
        <v>118</v>
      </c>
      <c r="G182" t="s">
        <v>599</v>
      </c>
      <c r="H182" t="s">
        <v>99</v>
      </c>
      <c r="I182" t="s">
        <v>100</v>
      </c>
      <c r="J182">
        <v>74055</v>
      </c>
      <c r="K182">
        <v>4600</v>
      </c>
      <c r="L182" t="s">
        <v>650</v>
      </c>
    </row>
    <row r="183" spans="1:12" x14ac:dyDescent="0.25">
      <c r="A183" t="s">
        <v>600</v>
      </c>
      <c r="B183" t="s">
        <v>601</v>
      </c>
      <c r="C183">
        <v>1073995056</v>
      </c>
      <c r="D183">
        <v>1</v>
      </c>
      <c r="E183">
        <v>12</v>
      </c>
      <c r="F183" t="s">
        <v>602</v>
      </c>
      <c r="G183" t="s">
        <v>603</v>
      </c>
      <c r="H183" t="s">
        <v>593</v>
      </c>
      <c r="I183" t="s">
        <v>100</v>
      </c>
      <c r="J183">
        <v>74012</v>
      </c>
      <c r="K183">
        <v>8146</v>
      </c>
      <c r="L183" t="s">
        <v>650</v>
      </c>
    </row>
    <row r="184" spans="1:12" x14ac:dyDescent="0.25">
      <c r="A184" t="s">
        <v>604</v>
      </c>
      <c r="B184" t="s">
        <v>605</v>
      </c>
      <c r="C184">
        <v>1922076603</v>
      </c>
      <c r="D184">
        <v>1</v>
      </c>
      <c r="E184">
        <v>14</v>
      </c>
      <c r="F184" t="s">
        <v>606</v>
      </c>
      <c r="G184" t="s">
        <v>607</v>
      </c>
      <c r="H184" t="s">
        <v>608</v>
      </c>
      <c r="I184" t="s">
        <v>100</v>
      </c>
      <c r="J184">
        <v>74066</v>
      </c>
      <c r="K184">
        <v>4513</v>
      </c>
      <c r="L184" t="s">
        <v>650</v>
      </c>
    </row>
    <row r="185" spans="1:12" x14ac:dyDescent="0.25">
      <c r="A185" t="s">
        <v>78</v>
      </c>
      <c r="B185" t="s">
        <v>18</v>
      </c>
      <c r="C185">
        <v>1417947466</v>
      </c>
      <c r="D185">
        <v>1</v>
      </c>
      <c r="E185">
        <v>10</v>
      </c>
      <c r="F185" t="s">
        <v>889</v>
      </c>
      <c r="G185" t="s">
        <v>609</v>
      </c>
      <c r="H185" t="s">
        <v>149</v>
      </c>
      <c r="I185" t="s">
        <v>100</v>
      </c>
      <c r="J185">
        <v>73701</v>
      </c>
      <c r="K185" t="s">
        <v>215</v>
      </c>
      <c r="L185" t="s">
        <v>650</v>
      </c>
    </row>
    <row r="186" spans="1:12" x14ac:dyDescent="0.25">
      <c r="A186" t="s">
        <v>610</v>
      </c>
      <c r="B186" t="s">
        <v>611</v>
      </c>
      <c r="C186">
        <v>1659361475</v>
      </c>
      <c r="D186">
        <v>1</v>
      </c>
      <c r="E186">
        <v>10</v>
      </c>
      <c r="F186" t="s">
        <v>890</v>
      </c>
      <c r="G186" t="s">
        <v>891</v>
      </c>
      <c r="H186" t="s">
        <v>149</v>
      </c>
      <c r="I186" t="s">
        <v>100</v>
      </c>
      <c r="J186">
        <v>73701</v>
      </c>
      <c r="K186">
        <v>5899</v>
      </c>
      <c r="L186" t="s">
        <v>650</v>
      </c>
    </row>
    <row r="187" spans="1:12" x14ac:dyDescent="0.25">
      <c r="A187" t="s">
        <v>612</v>
      </c>
      <c r="B187" t="s">
        <v>613</v>
      </c>
      <c r="C187">
        <v>1437107117</v>
      </c>
      <c r="D187">
        <v>1</v>
      </c>
      <c r="E187">
        <v>14</v>
      </c>
      <c r="F187" t="s">
        <v>614</v>
      </c>
      <c r="G187" t="s">
        <v>615</v>
      </c>
      <c r="H187" t="s">
        <v>616</v>
      </c>
      <c r="I187" t="s">
        <v>100</v>
      </c>
      <c r="J187">
        <v>74079</v>
      </c>
      <c r="K187" t="s">
        <v>215</v>
      </c>
      <c r="L187" t="s">
        <v>650</v>
      </c>
    </row>
    <row r="188" spans="1:12" x14ac:dyDescent="0.25">
      <c r="A188" t="s">
        <v>617</v>
      </c>
      <c r="B188" t="s">
        <v>618</v>
      </c>
      <c r="C188">
        <v>1356574560</v>
      </c>
      <c r="D188">
        <v>1</v>
      </c>
      <c r="E188">
        <v>10</v>
      </c>
      <c r="F188" t="s">
        <v>619</v>
      </c>
      <c r="G188" t="s">
        <v>620</v>
      </c>
      <c r="H188" t="s">
        <v>621</v>
      </c>
      <c r="I188" t="s">
        <v>100</v>
      </c>
      <c r="J188">
        <v>73013</v>
      </c>
      <c r="K188">
        <v>3023</v>
      </c>
      <c r="L188" t="s">
        <v>650</v>
      </c>
    </row>
    <row r="189" spans="1:12" x14ac:dyDescent="0.25">
      <c r="A189" t="s">
        <v>622</v>
      </c>
      <c r="B189" t="s">
        <v>623</v>
      </c>
      <c r="C189">
        <v>1033229240</v>
      </c>
      <c r="D189">
        <v>1</v>
      </c>
      <c r="E189">
        <v>10</v>
      </c>
      <c r="F189" t="s">
        <v>624</v>
      </c>
      <c r="G189" t="s">
        <v>892</v>
      </c>
      <c r="H189" t="s">
        <v>109</v>
      </c>
      <c r="I189" t="s">
        <v>100</v>
      </c>
      <c r="J189">
        <v>73129</v>
      </c>
      <c r="K189">
        <v>0</v>
      </c>
      <c r="L189" t="s">
        <v>650</v>
      </c>
    </row>
    <row r="190" spans="1:12" x14ac:dyDescent="0.25">
      <c r="A190" t="s">
        <v>625</v>
      </c>
      <c r="B190" t="s">
        <v>626</v>
      </c>
      <c r="C190">
        <v>1528122371</v>
      </c>
      <c r="D190">
        <v>1</v>
      </c>
      <c r="E190">
        <v>10</v>
      </c>
      <c r="F190" t="s">
        <v>804</v>
      </c>
      <c r="G190" t="s">
        <v>806</v>
      </c>
      <c r="H190" t="s">
        <v>136</v>
      </c>
      <c r="I190" t="s">
        <v>100</v>
      </c>
      <c r="J190">
        <v>74464</v>
      </c>
      <c r="K190">
        <v>3324</v>
      </c>
      <c r="L190" t="s">
        <v>650</v>
      </c>
    </row>
    <row r="191" spans="1:12" x14ac:dyDescent="0.25">
      <c r="A191" t="s">
        <v>627</v>
      </c>
      <c r="B191" t="s">
        <v>628</v>
      </c>
      <c r="C191">
        <v>1023076304</v>
      </c>
      <c r="D191">
        <v>1</v>
      </c>
      <c r="E191">
        <v>14</v>
      </c>
      <c r="F191" t="s">
        <v>893</v>
      </c>
      <c r="G191" t="s">
        <v>894</v>
      </c>
      <c r="H191" t="s">
        <v>895</v>
      </c>
      <c r="I191" t="s">
        <v>100</v>
      </c>
      <c r="J191">
        <v>73005</v>
      </c>
      <c r="K191" t="s">
        <v>215</v>
      </c>
      <c r="L191" t="s">
        <v>650</v>
      </c>
    </row>
    <row r="192" spans="1:12" x14ac:dyDescent="0.25">
      <c r="A192" t="s">
        <v>629</v>
      </c>
      <c r="B192" t="s">
        <v>630</v>
      </c>
      <c r="C192">
        <v>1124451455</v>
      </c>
      <c r="D192">
        <v>1</v>
      </c>
      <c r="E192">
        <v>10</v>
      </c>
      <c r="F192" t="s">
        <v>896</v>
      </c>
      <c r="G192" t="s">
        <v>470</v>
      </c>
      <c r="H192" t="s">
        <v>117</v>
      </c>
      <c r="I192" t="s">
        <v>100</v>
      </c>
      <c r="J192">
        <v>74137</v>
      </c>
      <c r="K192">
        <v>4200</v>
      </c>
      <c r="L192" t="s">
        <v>650</v>
      </c>
    </row>
    <row r="193" spans="1:12" x14ac:dyDescent="0.25">
      <c r="A193" t="s">
        <v>897</v>
      </c>
      <c r="B193" t="s">
        <v>898</v>
      </c>
      <c r="C193">
        <v>1578580916</v>
      </c>
      <c r="D193">
        <v>63</v>
      </c>
      <c r="E193">
        <v>634</v>
      </c>
      <c r="F193" t="s">
        <v>899</v>
      </c>
      <c r="G193" t="s">
        <v>900</v>
      </c>
      <c r="H193" t="s">
        <v>117</v>
      </c>
      <c r="I193" t="s">
        <v>100</v>
      </c>
      <c r="J193">
        <v>74114</v>
      </c>
      <c r="K193">
        <v>3301</v>
      </c>
      <c r="L193" t="s">
        <v>650</v>
      </c>
    </row>
    <row r="194" spans="1:12" x14ac:dyDescent="0.25">
      <c r="A194" t="s">
        <v>631</v>
      </c>
      <c r="B194" t="s">
        <v>632</v>
      </c>
      <c r="C194">
        <v>1033185293</v>
      </c>
      <c r="D194">
        <v>1</v>
      </c>
      <c r="E194">
        <v>10</v>
      </c>
      <c r="F194" t="s">
        <v>633</v>
      </c>
      <c r="G194" t="s">
        <v>634</v>
      </c>
      <c r="H194" t="s">
        <v>117</v>
      </c>
      <c r="I194" t="s">
        <v>100</v>
      </c>
      <c r="J194">
        <v>74132</v>
      </c>
      <c r="K194" t="s">
        <v>215</v>
      </c>
      <c r="L194" t="s">
        <v>650</v>
      </c>
    </row>
    <row r="195" spans="1:12" x14ac:dyDescent="0.25">
      <c r="A195" t="s">
        <v>635</v>
      </c>
      <c r="B195" t="s">
        <v>636</v>
      </c>
      <c r="C195" t="s">
        <v>346</v>
      </c>
      <c r="D195">
        <v>1</v>
      </c>
      <c r="E195">
        <v>10</v>
      </c>
      <c r="F195" t="s">
        <v>637</v>
      </c>
      <c r="G195" t="s">
        <v>901</v>
      </c>
      <c r="H195" t="s">
        <v>109</v>
      </c>
      <c r="I195" t="s">
        <v>100</v>
      </c>
      <c r="J195">
        <v>73104</v>
      </c>
      <c r="K195">
        <v>5099</v>
      </c>
      <c r="L195" t="s">
        <v>650</v>
      </c>
    </row>
    <row r="196" spans="1:12" x14ac:dyDescent="0.25">
      <c r="A196" t="s">
        <v>639</v>
      </c>
      <c r="B196" t="s">
        <v>640</v>
      </c>
      <c r="C196">
        <v>1750379558</v>
      </c>
      <c r="D196">
        <v>1</v>
      </c>
      <c r="E196">
        <v>12</v>
      </c>
      <c r="F196" t="s">
        <v>641</v>
      </c>
      <c r="G196" t="s">
        <v>582</v>
      </c>
      <c r="H196" t="s">
        <v>109</v>
      </c>
      <c r="I196" t="s">
        <v>100</v>
      </c>
      <c r="J196">
        <v>73102</v>
      </c>
      <c r="K196" t="s">
        <v>215</v>
      </c>
      <c r="L196" t="s">
        <v>650</v>
      </c>
    </row>
    <row r="197" spans="1:12" x14ac:dyDescent="0.25">
      <c r="A197" t="s">
        <v>642</v>
      </c>
      <c r="B197" t="s">
        <v>643</v>
      </c>
      <c r="C197">
        <v>1386611580</v>
      </c>
      <c r="D197">
        <v>1</v>
      </c>
      <c r="E197">
        <v>10</v>
      </c>
      <c r="F197" t="s">
        <v>644</v>
      </c>
      <c r="G197" t="s">
        <v>902</v>
      </c>
      <c r="H197" t="s">
        <v>645</v>
      </c>
      <c r="I197" t="s">
        <v>100</v>
      </c>
      <c r="J197">
        <v>74467</v>
      </c>
      <c r="K197">
        <v>4624</v>
      </c>
      <c r="L197" t="s">
        <v>650</v>
      </c>
    </row>
    <row r="198" spans="1:12" x14ac:dyDescent="0.25">
      <c r="A198" t="s">
        <v>93</v>
      </c>
      <c r="B198" t="s">
        <v>39</v>
      </c>
      <c r="C198">
        <v>1639175185</v>
      </c>
      <c r="D198">
        <v>1</v>
      </c>
      <c r="E198">
        <v>14</v>
      </c>
      <c r="F198" t="s">
        <v>158</v>
      </c>
      <c r="G198" t="s">
        <v>646</v>
      </c>
      <c r="H198" t="s">
        <v>159</v>
      </c>
      <c r="I198" t="s">
        <v>100</v>
      </c>
      <c r="J198">
        <v>73096</v>
      </c>
      <c r="K198" t="s">
        <v>215</v>
      </c>
      <c r="L198" t="s">
        <v>650</v>
      </c>
    </row>
    <row r="199" spans="1:12" x14ac:dyDescent="0.25">
      <c r="A199" t="s">
        <v>903</v>
      </c>
      <c r="B199" t="s">
        <v>904</v>
      </c>
      <c r="C199">
        <v>1619342136</v>
      </c>
      <c r="D199">
        <v>63</v>
      </c>
      <c r="E199">
        <v>634</v>
      </c>
      <c r="F199" t="s">
        <v>905</v>
      </c>
      <c r="G199" t="s">
        <v>906</v>
      </c>
      <c r="H199" t="s">
        <v>739</v>
      </c>
      <c r="I199" t="s">
        <v>100</v>
      </c>
      <c r="J199">
        <v>74354</v>
      </c>
      <c r="K199">
        <v>1</v>
      </c>
      <c r="L199" t="s">
        <v>650</v>
      </c>
    </row>
    <row r="200" spans="1:12" x14ac:dyDescent="0.25">
      <c r="A200" t="s">
        <v>647</v>
      </c>
      <c r="B200" t="s">
        <v>648</v>
      </c>
      <c r="C200">
        <v>1881760759</v>
      </c>
      <c r="D200">
        <v>1</v>
      </c>
      <c r="E200">
        <v>10</v>
      </c>
      <c r="F200" t="s">
        <v>907</v>
      </c>
      <c r="G200" t="s">
        <v>908</v>
      </c>
      <c r="H200" t="s">
        <v>879</v>
      </c>
      <c r="I200" t="s">
        <v>100</v>
      </c>
      <c r="J200">
        <v>73084</v>
      </c>
      <c r="K200" t="s">
        <v>215</v>
      </c>
      <c r="L200" t="s">
        <v>650</v>
      </c>
    </row>
    <row r="201" spans="1:12" x14ac:dyDescent="0.25">
      <c r="A201" t="s">
        <v>171</v>
      </c>
      <c r="B201" t="s">
        <v>40</v>
      </c>
      <c r="C201">
        <v>1558312553</v>
      </c>
      <c r="D201">
        <v>1</v>
      </c>
      <c r="E201">
        <v>10</v>
      </c>
      <c r="F201" t="s">
        <v>909</v>
      </c>
      <c r="G201" t="s">
        <v>910</v>
      </c>
      <c r="H201" t="s">
        <v>911</v>
      </c>
      <c r="I201" t="s">
        <v>100</v>
      </c>
      <c r="J201">
        <v>73801</v>
      </c>
      <c r="K201">
        <v>2448</v>
      </c>
      <c r="L201" t="s">
        <v>650</v>
      </c>
    </row>
    <row r="202" spans="1:12" x14ac:dyDescent="0.25">
      <c r="A202" t="s">
        <v>649</v>
      </c>
      <c r="B202">
        <v>200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B34" sqref="B34"/>
    </sheetView>
  </sheetViews>
  <sheetFormatPr defaultRowHeight="15" x14ac:dyDescent="0.25"/>
  <cols>
    <col min="1" max="1" width="11.28515625" bestFit="1" customWidth="1"/>
    <col min="2" max="2" width="36.5703125" bestFit="1" customWidth="1"/>
    <col min="3" max="3" width="14.28515625" style="75" bestFit="1" customWidth="1"/>
  </cols>
  <sheetData>
    <row r="1" spans="1:3" x14ac:dyDescent="0.25">
      <c r="A1" t="s">
        <v>1</v>
      </c>
      <c r="B1" t="s">
        <v>67</v>
      </c>
      <c r="C1" s="75">
        <v>950792.75</v>
      </c>
    </row>
    <row r="2" spans="1:3" x14ac:dyDescent="0.25">
      <c r="A2" t="s">
        <v>2</v>
      </c>
      <c r="B2" t="s">
        <v>68</v>
      </c>
      <c r="C2" s="75">
        <v>68661.13</v>
      </c>
    </row>
    <row r="3" spans="1:3" x14ac:dyDescent="0.25">
      <c r="A3" t="s">
        <v>3</v>
      </c>
      <c r="B3" t="s">
        <v>69</v>
      </c>
      <c r="C3" s="75">
        <v>934946.66</v>
      </c>
    </row>
    <row r="4" spans="1:3" x14ac:dyDescent="0.25">
      <c r="A4" t="s">
        <v>5</v>
      </c>
      <c r="B4" t="s">
        <v>4</v>
      </c>
      <c r="C4" s="75">
        <v>579634.17000000004</v>
      </c>
    </row>
    <row r="5" spans="1:3" x14ac:dyDescent="0.25">
      <c r="A5" t="s">
        <v>7</v>
      </c>
      <c r="B5" t="s">
        <v>6</v>
      </c>
      <c r="C5" s="75">
        <v>175425.79</v>
      </c>
    </row>
    <row r="6" spans="1:3" x14ac:dyDescent="0.25">
      <c r="A6" t="s">
        <v>9</v>
      </c>
      <c r="B6" t="s">
        <v>71</v>
      </c>
      <c r="C6" s="75">
        <v>818741.27</v>
      </c>
    </row>
    <row r="7" spans="1:3" x14ac:dyDescent="0.25">
      <c r="A7" t="s">
        <v>10</v>
      </c>
      <c r="B7" t="s">
        <v>72</v>
      </c>
      <c r="C7" s="75">
        <v>963773.8</v>
      </c>
    </row>
    <row r="8" spans="1:3" x14ac:dyDescent="0.25">
      <c r="A8" t="s">
        <v>58</v>
      </c>
      <c r="B8" t="s">
        <v>178</v>
      </c>
      <c r="C8" s="75">
        <v>50555.35</v>
      </c>
    </row>
    <row r="9" spans="1:3" x14ac:dyDescent="0.25">
      <c r="A9" t="s">
        <v>0</v>
      </c>
      <c r="B9" t="s">
        <v>179</v>
      </c>
      <c r="C9" s="75">
        <v>196445.54</v>
      </c>
    </row>
    <row r="10" spans="1:3" x14ac:dyDescent="0.25">
      <c r="A10" t="s">
        <v>11</v>
      </c>
      <c r="B10" t="s">
        <v>181</v>
      </c>
      <c r="C10" s="75">
        <v>8945.69</v>
      </c>
    </row>
    <row r="11" spans="1:3" x14ac:dyDescent="0.25">
      <c r="A11" t="s">
        <v>12</v>
      </c>
      <c r="B11" t="s">
        <v>74</v>
      </c>
      <c r="C11" s="75">
        <v>97904.960000000006</v>
      </c>
    </row>
    <row r="12" spans="1:3" x14ac:dyDescent="0.25">
      <c r="A12" t="s">
        <v>14</v>
      </c>
      <c r="B12" t="s">
        <v>76</v>
      </c>
      <c r="C12" s="75">
        <v>138938.75</v>
      </c>
    </row>
    <row r="13" spans="1:3" x14ac:dyDescent="0.25">
      <c r="A13" t="s">
        <v>15</v>
      </c>
      <c r="B13" t="s">
        <v>184</v>
      </c>
      <c r="C13" s="75">
        <v>222762.7</v>
      </c>
    </row>
    <row r="14" spans="1:3" x14ac:dyDescent="0.25">
      <c r="A14" t="s">
        <v>16</v>
      </c>
      <c r="B14" t="s">
        <v>185</v>
      </c>
      <c r="C14" s="75">
        <v>231635.20000000001</v>
      </c>
    </row>
    <row r="15" spans="1:3" x14ac:dyDescent="0.25">
      <c r="A15" t="s">
        <v>122</v>
      </c>
      <c r="B15" t="s">
        <v>188</v>
      </c>
      <c r="C15" s="75">
        <v>129842.42</v>
      </c>
    </row>
    <row r="16" spans="1:3" x14ac:dyDescent="0.25">
      <c r="A16" t="s">
        <v>21</v>
      </c>
      <c r="B16" t="s">
        <v>189</v>
      </c>
      <c r="C16" s="75">
        <v>95091.17</v>
      </c>
    </row>
    <row r="17" spans="1:3" x14ac:dyDescent="0.25">
      <c r="A17" t="s">
        <v>192</v>
      </c>
      <c r="B17" t="s">
        <v>175</v>
      </c>
      <c r="C17" s="75">
        <v>19491.689999999999</v>
      </c>
    </row>
    <row r="18" spans="1:3" x14ac:dyDescent="0.25">
      <c r="A18" t="s">
        <v>22</v>
      </c>
      <c r="B18" t="s">
        <v>79</v>
      </c>
      <c r="C18" s="75">
        <v>56664.47</v>
      </c>
    </row>
    <row r="19" spans="1:3" x14ac:dyDescent="0.25">
      <c r="A19" t="s">
        <v>193</v>
      </c>
      <c r="B19" t="s">
        <v>176</v>
      </c>
      <c r="C19" s="75">
        <v>5974.53</v>
      </c>
    </row>
    <row r="20" spans="1:3" x14ac:dyDescent="0.25">
      <c r="A20" t="s">
        <v>121</v>
      </c>
      <c r="B20" t="s">
        <v>177</v>
      </c>
      <c r="C20" s="75">
        <v>61463.18</v>
      </c>
    </row>
    <row r="21" spans="1:3" x14ac:dyDescent="0.25">
      <c r="A21" t="s">
        <v>33</v>
      </c>
      <c r="B21" t="s">
        <v>80</v>
      </c>
      <c r="C21" s="75">
        <v>4819.1099999999997</v>
      </c>
    </row>
    <row r="22" spans="1:3" x14ac:dyDescent="0.25">
      <c r="A22" t="s">
        <v>533</v>
      </c>
      <c r="B22" t="s">
        <v>23</v>
      </c>
      <c r="C22" s="75">
        <v>3754.39</v>
      </c>
    </row>
    <row r="23" spans="1:3" x14ac:dyDescent="0.25">
      <c r="A23" t="s">
        <v>25</v>
      </c>
      <c r="B23" t="s">
        <v>73</v>
      </c>
      <c r="C23" s="75">
        <v>54494.57</v>
      </c>
    </row>
    <row r="24" spans="1:3" x14ac:dyDescent="0.25">
      <c r="A24" t="s">
        <v>194</v>
      </c>
      <c r="B24" t="s">
        <v>180</v>
      </c>
      <c r="C24" s="75">
        <v>10916.83</v>
      </c>
    </row>
    <row r="25" spans="1:3" x14ac:dyDescent="0.25">
      <c r="A25" t="s">
        <v>26</v>
      </c>
      <c r="B25" t="s">
        <v>81</v>
      </c>
      <c r="C25" s="75">
        <v>18923.169999999998</v>
      </c>
    </row>
    <row r="26" spans="1:3" x14ac:dyDescent="0.25">
      <c r="A26" t="s">
        <v>28</v>
      </c>
      <c r="B26" t="s">
        <v>84</v>
      </c>
      <c r="C26" s="75">
        <v>28370.49</v>
      </c>
    </row>
    <row r="27" spans="1:3" x14ac:dyDescent="0.25">
      <c r="A27" t="s">
        <v>29</v>
      </c>
      <c r="B27" t="s">
        <v>86</v>
      </c>
      <c r="C27" s="75">
        <v>103830.3</v>
      </c>
    </row>
    <row r="28" spans="1:3" x14ac:dyDescent="0.25">
      <c r="A28" t="s">
        <v>30</v>
      </c>
      <c r="B28" t="s">
        <v>87</v>
      </c>
      <c r="C28" s="75">
        <v>67780.78</v>
      </c>
    </row>
    <row r="29" spans="1:3" x14ac:dyDescent="0.25">
      <c r="A29" t="s">
        <v>195</v>
      </c>
      <c r="B29" t="s">
        <v>182</v>
      </c>
      <c r="C29" s="75">
        <v>16251.27</v>
      </c>
    </row>
    <row r="30" spans="1:3" x14ac:dyDescent="0.25">
      <c r="A30" t="s">
        <v>119</v>
      </c>
      <c r="B30" t="s">
        <v>183</v>
      </c>
      <c r="C30" s="75">
        <v>17040.740000000002</v>
      </c>
    </row>
    <row r="31" spans="1:3" x14ac:dyDescent="0.25">
      <c r="A31" t="s">
        <v>35</v>
      </c>
      <c r="B31" t="s">
        <v>186</v>
      </c>
      <c r="C31" s="75">
        <v>13519</v>
      </c>
    </row>
    <row r="32" spans="1:3" x14ac:dyDescent="0.25">
      <c r="A32" t="s">
        <v>37</v>
      </c>
      <c r="B32" t="s">
        <v>90</v>
      </c>
      <c r="C32" s="75">
        <v>12037.51</v>
      </c>
    </row>
    <row r="33" spans="1:3" x14ac:dyDescent="0.25">
      <c r="A33" t="s">
        <v>38</v>
      </c>
      <c r="B33" t="s">
        <v>91</v>
      </c>
      <c r="C33" s="75">
        <v>108596.74</v>
      </c>
    </row>
    <row r="34" spans="1:3" x14ac:dyDescent="0.25">
      <c r="A34" t="s">
        <v>34</v>
      </c>
      <c r="B34" t="s">
        <v>92</v>
      </c>
      <c r="C34" s="75">
        <v>74690.3</v>
      </c>
    </row>
    <row r="35" spans="1:3" x14ac:dyDescent="0.25">
      <c r="A35" t="s">
        <v>39</v>
      </c>
      <c r="B35" t="s">
        <v>93</v>
      </c>
      <c r="C35" s="75">
        <v>14383.51</v>
      </c>
    </row>
    <row r="36" spans="1:3" x14ac:dyDescent="0.25">
      <c r="A36" t="s">
        <v>40</v>
      </c>
      <c r="B36" t="s">
        <v>191</v>
      </c>
      <c r="C36" s="75">
        <v>82087.63</v>
      </c>
    </row>
    <row r="38" spans="1:3" x14ac:dyDescent="0.25">
      <c r="C38" s="76">
        <f>SUM(C1:C37)</f>
        <v>6439187.5600000005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E46377-3737-4ECD-A382-06FEC7FAD90A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FA8C1D3-FE71-4431-912D-53036FF3C4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D70929-6221-4704-BA97-E1DCE3C7DB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FFY2013 Audit Reallocation</vt:lpstr>
      <vt:lpstr>Sheet1</vt:lpstr>
      <vt:lpstr>Sheet2</vt:lpstr>
      <vt:lpstr>Sheet4</vt:lpstr>
      <vt:lpstr>'FFY2013 Audit Reallocation'!Print_Titles</vt:lpstr>
    </vt:vector>
  </TitlesOfParts>
  <Company>State of Oklahoma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Witcosky</dc:creator>
  <cp:lastModifiedBy>Nelson Solomon</cp:lastModifiedBy>
  <cp:lastPrinted>2016-11-03T18:57:57Z</cp:lastPrinted>
  <dcterms:created xsi:type="dcterms:W3CDTF">2015-08-06T15:36:23Z</dcterms:created>
  <dcterms:modified xsi:type="dcterms:W3CDTF">2017-12-20T21:35:39Z</dcterms:modified>
</cp:coreProperties>
</file>