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0545"/>
  </bookViews>
  <sheets>
    <sheet name="2017 CAH Allocation" sheetId="1" r:id="rId1"/>
  </sheets>
  <externalReferences>
    <externalReference r:id="rId2"/>
    <externalReference r:id="rId3"/>
    <externalReference r:id="rId4"/>
  </externalReferences>
  <definedNames>
    <definedName name="__Tab2">#REF!</definedName>
    <definedName name="_Fill" hidden="1">#REF!</definedName>
    <definedName name="_Key1" hidden="1">'[1]Hospital Facility Data'!#REF!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Tab2">#REF!</definedName>
    <definedName name="A">#REF!</definedName>
    <definedName name="A_GME_wo_MC">[2]Hospital_Details!$A$158:$IV$158</definedName>
    <definedName name="AlphaList">#REF!</definedName>
    <definedName name="B">#REF!</definedName>
    <definedName name="B_GME_wo_MC">[2]Hospital_Details!$A$159:$IV$159</definedName>
    <definedName name="BaseLineMatrix">{1,2;3,4}</definedName>
    <definedName name="Bx">#REF!</definedName>
    <definedName name="CCR_OUTPUT_SHOPP3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>[2]Hospital_Details!#REF!</definedName>
    <definedName name="H_806">[2]Hospital_Details!#REF!</definedName>
    <definedName name="H_83">[2]Hospital_Details!$A$368:$IV$368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>#REF!</definedName>
    <definedName name="HospNum">#REF!</definedName>
    <definedName name="HTML_CodePage" hidden="1">1252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>#REF!</definedName>
    <definedName name="Print_Area_MI">'[3]table 2.5'!$B$4:$T$154</definedName>
    <definedName name="PUBUSE">#REF!</definedName>
    <definedName name="q_sum_ex">#REF!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45621"/>
</workbook>
</file>

<file path=xl/calcChain.xml><?xml version="1.0" encoding="utf-8"?>
<calcChain xmlns="http://schemas.openxmlformats.org/spreadsheetml/2006/main">
  <c r="F37" i="1" l="1"/>
  <c r="F33" i="1"/>
  <c r="F32" i="1"/>
  <c r="F29" i="1"/>
  <c r="F28" i="1"/>
  <c r="F21" i="1"/>
  <c r="F19" i="1"/>
  <c r="F17" i="1"/>
  <c r="F16" i="1"/>
  <c r="F15" i="1"/>
  <c r="F14" i="1"/>
  <c r="F12" i="1"/>
  <c r="F10" i="1"/>
  <c r="F9" i="1"/>
  <c r="F5" i="1"/>
  <c r="F4" i="1"/>
  <c r="F3" i="1"/>
  <c r="F36" i="1"/>
  <c r="F35" i="1"/>
  <c r="F34" i="1"/>
  <c r="F18" i="1"/>
  <c r="F27" i="1"/>
  <c r="F26" i="1"/>
  <c r="F25" i="1"/>
  <c r="F24" i="1"/>
  <c r="F23" i="1"/>
  <c r="F20" i="1"/>
  <c r="F31" i="1"/>
  <c r="F22" i="1"/>
  <c r="F7" i="1"/>
  <c r="F6" i="1"/>
  <c r="F11" i="1"/>
  <c r="F8" i="1"/>
  <c r="F30" i="1"/>
  <c r="F13" i="1"/>
  <c r="J11" i="1" l="1"/>
  <c r="K11" i="1" s="1"/>
  <c r="G18" i="1"/>
  <c r="G3" i="1"/>
  <c r="G17" i="1"/>
  <c r="G29" i="1"/>
  <c r="J13" i="1"/>
  <c r="K13" i="1" s="1"/>
  <c r="J30" i="1"/>
  <c r="K30" i="1" s="1"/>
  <c r="G35" i="1"/>
  <c r="G30" i="1"/>
  <c r="J5" i="1"/>
  <c r="K5" i="1" s="1"/>
  <c r="G9" i="1"/>
  <c r="G16" i="1"/>
  <c r="G28" i="1"/>
  <c r="J8" i="1"/>
  <c r="K8" i="1" s="1"/>
  <c r="G8" i="1"/>
  <c r="G26" i="1"/>
  <c r="G27" i="1"/>
  <c r="G34" i="1"/>
  <c r="G36" i="1"/>
  <c r="G4" i="1"/>
  <c r="J10" i="1"/>
  <c r="K10" i="1" s="1"/>
  <c r="G12" i="1"/>
  <c r="G14" i="1"/>
  <c r="G15" i="1"/>
  <c r="G19" i="1"/>
  <c r="G21" i="1"/>
  <c r="G32" i="1"/>
  <c r="J33" i="1"/>
  <c r="K33" i="1" s="1"/>
  <c r="G13" i="1"/>
  <c r="J26" i="1"/>
  <c r="K26" i="1" s="1"/>
  <c r="J18" i="1"/>
  <c r="K18" i="1" s="1"/>
  <c r="J34" i="1"/>
  <c r="K34" i="1" s="1"/>
  <c r="J35" i="1"/>
  <c r="K35" i="1" s="1"/>
  <c r="J36" i="1"/>
  <c r="K36" i="1" s="1"/>
  <c r="J3" i="1"/>
  <c r="K3" i="1" s="1"/>
  <c r="J9" i="1"/>
  <c r="K9" i="1" s="1"/>
  <c r="G10" i="1"/>
  <c r="G11" i="1"/>
  <c r="J6" i="1"/>
  <c r="K6" i="1" s="1"/>
  <c r="J7" i="1"/>
  <c r="K7" i="1" s="1"/>
  <c r="J22" i="1"/>
  <c r="K22" i="1" s="1"/>
  <c r="J31" i="1"/>
  <c r="K31" i="1" s="1"/>
  <c r="J20" i="1"/>
  <c r="K20" i="1" s="1"/>
  <c r="J23" i="1"/>
  <c r="K23" i="1" s="1"/>
  <c r="J24" i="1"/>
  <c r="K24" i="1" s="1"/>
  <c r="J25" i="1"/>
  <c r="K25" i="1" s="1"/>
  <c r="J37" i="1"/>
  <c r="K37" i="1" s="1"/>
  <c r="G6" i="1"/>
  <c r="G7" i="1"/>
  <c r="G22" i="1"/>
  <c r="G31" i="1"/>
  <c r="G20" i="1"/>
  <c r="G23" i="1"/>
  <c r="G24" i="1"/>
  <c r="G25" i="1"/>
  <c r="J27" i="1"/>
  <c r="K27" i="1" s="1"/>
  <c r="J4" i="1"/>
  <c r="K4" i="1" s="1"/>
  <c r="J12" i="1"/>
  <c r="K12" i="1" s="1"/>
  <c r="J16" i="1"/>
  <c r="K16" i="1" s="1"/>
  <c r="J28" i="1"/>
  <c r="K28" i="1" s="1"/>
  <c r="G5" i="1"/>
  <c r="J14" i="1"/>
  <c r="K14" i="1" s="1"/>
  <c r="J19" i="1"/>
  <c r="K19" i="1" s="1"/>
  <c r="J32" i="1"/>
  <c r="K32" i="1" s="1"/>
  <c r="G37" i="1"/>
  <c r="J15" i="1"/>
  <c r="K15" i="1" s="1"/>
  <c r="J17" i="1"/>
  <c r="K17" i="1" s="1"/>
  <c r="J21" i="1"/>
  <c r="K21" i="1" s="1"/>
  <c r="J29" i="1"/>
  <c r="K29" i="1" s="1"/>
  <c r="G33" i="1"/>
  <c r="K38" i="1" l="1"/>
  <c r="G38" i="1"/>
</calcChain>
</file>

<file path=xl/comments1.xml><?xml version="1.0" encoding="utf-8"?>
<comments xmlns="http://schemas.openxmlformats.org/spreadsheetml/2006/main">
  <authors>
    <author>Aaron Morris</author>
  </authors>
  <commentList>
    <comment ref="C2" author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</commentList>
</comments>
</file>

<file path=xl/sharedStrings.xml><?xml version="1.0" encoding="utf-8"?>
<sst xmlns="http://schemas.openxmlformats.org/spreadsheetml/2006/main" count="81" uniqueCount="81">
  <si>
    <t>Medicaid Prov ID</t>
  </si>
  <si>
    <t>Hosp Name</t>
  </si>
  <si>
    <t>Hospital Class</t>
  </si>
  <si>
    <t>Inpatient Cost</t>
  </si>
  <si>
    <t>Inpatient Payments</t>
  </si>
  <si>
    <t>Inpatient 101% of Cost</t>
  </si>
  <si>
    <t>Inpatient CAH Hospital Payments</t>
  </si>
  <si>
    <t>Outpatient Costs</t>
  </si>
  <si>
    <t>Outpatient Payments</t>
  </si>
  <si>
    <t>Outpatient 101% of Cost</t>
  </si>
  <si>
    <t>Outpatient CAH Hospital Payments</t>
  </si>
  <si>
    <t>200259440A</t>
  </si>
  <si>
    <t>200231400B</t>
  </si>
  <si>
    <t>100699690A</t>
  </si>
  <si>
    <t>100774650D</t>
  </si>
  <si>
    <t>200311270A</t>
  </si>
  <si>
    <t>200313370A</t>
  </si>
  <si>
    <t>200226190A</t>
  </si>
  <si>
    <t>100699750A</t>
  </si>
  <si>
    <t>100700440F</t>
  </si>
  <si>
    <t>200521810B</t>
  </si>
  <si>
    <t>200425410C</t>
  </si>
  <si>
    <t>200318440B</t>
  </si>
  <si>
    <t>200490030A</t>
  </si>
  <si>
    <t>100699360A</t>
  </si>
  <si>
    <t>100700460A</t>
  </si>
  <si>
    <t>100699550A</t>
  </si>
  <si>
    <t>200125010B</t>
  </si>
  <si>
    <t>200125200B</t>
  </si>
  <si>
    <t>THE PHYSICIANS HOSPITAL IN ANADARKO</t>
  </si>
  <si>
    <t>100700790A</t>
  </si>
  <si>
    <t>100262850D</t>
  </si>
  <si>
    <t>ATOKA MEMORIAL HOSPITAL</t>
  </si>
  <si>
    <t>100700760A</t>
  </si>
  <si>
    <t>BEAVER COUNTY MEMORIAL HOSPITAL</t>
  </si>
  <si>
    <t>100700740A</t>
  </si>
  <si>
    <t>CIMARRON MEMORIAL HOSPITAL</t>
  </si>
  <si>
    <t>200234090B</t>
  </si>
  <si>
    <t>CLEVELAND AREA HOSPITAL</t>
  </si>
  <si>
    <t>100819200B</t>
  </si>
  <si>
    <t>CORDELL MEMORIAL HOSPITAL</t>
  </si>
  <si>
    <t>100700730A</t>
  </si>
  <si>
    <t>EASTERN OKLAHOMA MEDICAL CENTER</t>
  </si>
  <si>
    <t>100700800A</t>
  </si>
  <si>
    <t>100699660A</t>
  </si>
  <si>
    <t>200539880B</t>
  </si>
  <si>
    <t>HOLDENVILLE HOSPITAL AUTHORITY</t>
  </si>
  <si>
    <t>100730660F</t>
  </si>
  <si>
    <t>JEFFERSON COUNTY HOSPITAL</t>
  </si>
  <si>
    <t>100699960A</t>
  </si>
  <si>
    <t>100700250A</t>
  </si>
  <si>
    <t>100690120A</t>
  </si>
  <si>
    <t>100699820A</t>
  </si>
  <si>
    <t>ROGER MILLS MEMORIAL HOSPITAL</t>
  </si>
  <si>
    <t>100700450A</t>
  </si>
  <si>
    <t>100699870E</t>
  </si>
  <si>
    <t>DRUMRIGHT REGIONAL HOSPITAL</t>
  </si>
  <si>
    <t>PRAGUE COMMUNITY HOSPITAL</t>
  </si>
  <si>
    <t>CARNEGIE TRI-COUNTY MUNICI</t>
  </si>
  <si>
    <t>COAL COUNTY GENERAL HOSPITAL INC</t>
  </si>
  <si>
    <t>CAH ACQUISITION COMPANY 12 LLC</t>
  </si>
  <si>
    <t>CAH ACQUISITION COMPANY 16 LLC</t>
  </si>
  <si>
    <t>MERCY HOSPITAL HEALDTON INC</t>
  </si>
  <si>
    <t>QUARTZ MOUNTAIN MEDICAL CENTER</t>
  </si>
  <si>
    <t>MARSHALL COUNTY HMA LLC</t>
  </si>
  <si>
    <t>MERCY HOSPITAL KINGFISHER, INC</t>
  </si>
  <si>
    <t>MERCY HOSPITAL LOGAN COUNTY</t>
  </si>
  <si>
    <t>MERCY HOSPITAL TISHOMINGO</t>
  </si>
  <si>
    <t>MERCY HOSPITAL WATONGA INC</t>
  </si>
  <si>
    <t>NEWMAN MEMORIAL HSP</t>
  </si>
  <si>
    <t>JANE PHILLIPS NOWATA</t>
  </si>
  <si>
    <t>ST JOHN SAPULPA INC</t>
  </si>
  <si>
    <t>STROUD REGIONAL MEDICAL CENTER</t>
  </si>
  <si>
    <t>ARBUCKLE MEM HSP</t>
  </si>
  <si>
    <t>FAIRVIEW HSP</t>
  </si>
  <si>
    <t>HARPER CO COM HSP</t>
  </si>
  <si>
    <t>MERCY HEALTH LOVE COUNTY</t>
  </si>
  <si>
    <t>OKEENE MUN HSP</t>
  </si>
  <si>
    <t>PAWHUSKA HSP INC</t>
  </si>
  <si>
    <t>SEILING MUNICIPAL HOSPITAL</t>
  </si>
  <si>
    <t>WEATHERFORD HOSPITAL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</si>
</sst>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6"/>
      <name val="Helv"/>
    </font>
    <font>
      <sz val="10"/>
      <name val="MS Sans Serif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41">
    <xf numFmtId="0" fontId="0" fillId="0" borderId="0"/>
    <xf numFmtId="0" fontId="3" fillId="0" borderId="0"/>
    <xf numFmtId="0" fontId="2" fillId="0" borderId="0"/>
    <xf numFmtId="43" fontId="6" fillId="0" borderId="0" applyFont="0" applyFill="0" applyBorder="0" applyAlignment="0" applyProtection="0"/>
    <xf numFmtId="0" fontId="3" fillId="0" borderId="0"/>
    <xf numFmtId="0" fontId="9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6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1" applyFont="1" applyBorder="1"/>
    <xf numFmtId="0" fontId="5" fillId="0" borderId="0" xfId="2" applyFont="1" applyFill="1" applyBorder="1"/>
    <xf numFmtId="43" fontId="4" fillId="0" borderId="0" xfId="3" applyFont="1" applyBorder="1"/>
    <xf numFmtId="0" fontId="7" fillId="15" borderId="2" xfId="1" applyFont="1" applyFill="1" applyBorder="1" applyAlignment="1">
      <alignment horizontal="center" wrapText="1"/>
    </xf>
    <xf numFmtId="0" fontId="8" fillId="15" borderId="2" xfId="2" applyFont="1" applyFill="1" applyBorder="1" applyAlignment="1">
      <alignment horizontal="center" wrapText="1"/>
    </xf>
    <xf numFmtId="43" fontId="7" fillId="15" borderId="2" xfId="3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4" fillId="0" borderId="0" xfId="4" applyFont="1" applyFill="1" applyBorder="1"/>
    <xf numFmtId="0" fontId="4" fillId="0" borderId="0" xfId="1" applyFont="1" applyFill="1" applyBorder="1"/>
    <xf numFmtId="43" fontId="4" fillId="0" borderId="0" xfId="3" applyFont="1" applyFill="1" applyBorder="1"/>
    <xf numFmtId="43" fontId="4" fillId="0" borderId="0" xfId="1" applyNumberFormat="1" applyFont="1" applyFill="1" applyBorder="1"/>
    <xf numFmtId="43" fontId="4" fillId="16" borderId="0" xfId="1" applyNumberFormat="1" applyFont="1" applyFill="1" applyBorder="1"/>
    <xf numFmtId="43" fontId="4" fillId="17" borderId="0" xfId="1" applyNumberFormat="1" applyFont="1" applyFill="1" applyBorder="1"/>
    <xf numFmtId="0" fontId="11" fillId="0" borderId="0" xfId="0" applyFont="1" applyFill="1"/>
    <xf numFmtId="0" fontId="4" fillId="0" borderId="0" xfId="4" applyFont="1" applyBorder="1"/>
    <xf numFmtId="0" fontId="5" fillId="0" borderId="0" xfId="2" applyFont="1"/>
    <xf numFmtId="43" fontId="5" fillId="0" borderId="0" xfId="3" applyFont="1"/>
    <xf numFmtId="43" fontId="8" fillId="0" borderId="4" xfId="2" applyNumberFormat="1" applyFont="1" applyBorder="1"/>
    <xf numFmtId="0" fontId="4" fillId="0" borderId="3" xfId="4" applyFont="1" applyFill="1" applyBorder="1"/>
    <xf numFmtId="0" fontId="13" fillId="0" borderId="0" xfId="6" applyFont="1" applyFill="1" applyBorder="1" applyAlignment="1">
      <alignment wrapText="1"/>
    </xf>
    <xf numFmtId="0" fontId="5" fillId="0" borderId="0" xfId="7" applyFont="1" applyFill="1" applyBorder="1" applyAlignment="1"/>
  </cellXfs>
  <cellStyles count="1041">
    <cellStyle name="£Z_x0004_Ç_x0006_^_x0004_" xfId="8"/>
    <cellStyle name="£Z_x0004_Ç_x0006_^_x0004_ 2" xfId="1"/>
    <cellStyle name="£Z_x0004_Ç_x0006_^_x0004_ 2 2" xfId="9"/>
    <cellStyle name="20% - Accent1 2" xfId="10"/>
    <cellStyle name="20% - Accent1 2 2" xfId="11"/>
    <cellStyle name="20% - Accent1 2 2 2" xfId="12"/>
    <cellStyle name="20% - Accent1 2 2 2 2" xfId="13"/>
    <cellStyle name="20% - Accent1 2 2 2 2 2" xfId="14"/>
    <cellStyle name="20% - Accent1 2 2 2 2 3" xfId="15"/>
    <cellStyle name="20% - Accent1 2 2 2 3" xfId="16"/>
    <cellStyle name="20% - Accent1 2 2 2 4" xfId="17"/>
    <cellStyle name="20% - Accent1 2 2 3" xfId="18"/>
    <cellStyle name="20% - Accent1 2 2 3 2" xfId="19"/>
    <cellStyle name="20% - Accent1 2 2 3 3" xfId="20"/>
    <cellStyle name="20% - Accent1 2 2 4" xfId="21"/>
    <cellStyle name="20% - Accent1 2 2 4 2" xfId="22"/>
    <cellStyle name="20% - Accent1 2 2 5" xfId="23"/>
    <cellStyle name="20% - Accent1 2 3" xfId="24"/>
    <cellStyle name="20% - Accent1 2 3 2" xfId="25"/>
    <cellStyle name="20% - Accent1 2 3 2 2" xfId="26"/>
    <cellStyle name="20% - Accent1 2 3 2 3" xfId="27"/>
    <cellStyle name="20% - Accent1 2 3 3" xfId="28"/>
    <cellStyle name="20% - Accent1 2 3 3 2" xfId="29"/>
    <cellStyle name="20% - Accent1 2 3 4" xfId="30"/>
    <cellStyle name="20% - Accent1 2 4" xfId="31"/>
    <cellStyle name="20% - Accent1 2 4 2" xfId="32"/>
    <cellStyle name="20% - Accent1 2 4 2 2" xfId="33"/>
    <cellStyle name="20% - Accent1 2 4 3" xfId="34"/>
    <cellStyle name="20% - Accent1 2 5" xfId="35"/>
    <cellStyle name="20% - Accent1 2 5 2" xfId="36"/>
    <cellStyle name="20% - Accent1 2 6" xfId="37"/>
    <cellStyle name="20% - Accent1 3" xfId="38"/>
    <cellStyle name="20% - Accent1 3 2" xfId="39"/>
    <cellStyle name="20% - Accent1 3 2 2" xfId="40"/>
    <cellStyle name="20% - Accent1 3 2 3" xfId="41"/>
    <cellStyle name="20% - Accent1 3 3" xfId="42"/>
    <cellStyle name="20% - Accent1 3 4" xfId="43"/>
    <cellStyle name="20% - Accent2 2" xfId="44"/>
    <cellStyle name="20% - Accent2 2 2" xfId="45"/>
    <cellStyle name="20% - Accent2 2 2 2" xfId="46"/>
    <cellStyle name="20% - Accent2 2 2 2 2" xfId="47"/>
    <cellStyle name="20% - Accent2 2 2 2 2 2" xfId="48"/>
    <cellStyle name="20% - Accent2 2 2 2 2 3" xfId="49"/>
    <cellStyle name="20% - Accent2 2 2 2 3" xfId="50"/>
    <cellStyle name="20% - Accent2 2 2 2 4" xfId="51"/>
    <cellStyle name="20% - Accent2 2 2 3" xfId="52"/>
    <cellStyle name="20% - Accent2 2 2 3 2" xfId="53"/>
    <cellStyle name="20% - Accent2 2 2 3 3" xfId="54"/>
    <cellStyle name="20% - Accent2 2 2 4" xfId="55"/>
    <cellStyle name="20% - Accent2 2 2 4 2" xfId="56"/>
    <cellStyle name="20% - Accent2 2 2 5" xfId="57"/>
    <cellStyle name="20% - Accent2 2 3" xfId="58"/>
    <cellStyle name="20% - Accent2 2 3 2" xfId="59"/>
    <cellStyle name="20% - Accent2 2 3 2 2" xfId="60"/>
    <cellStyle name="20% - Accent2 2 3 2 3" xfId="61"/>
    <cellStyle name="20% - Accent2 2 3 3" xfId="62"/>
    <cellStyle name="20% - Accent2 2 3 3 2" xfId="63"/>
    <cellStyle name="20% - Accent2 2 3 4" xfId="64"/>
    <cellStyle name="20% - Accent2 2 4" xfId="65"/>
    <cellStyle name="20% - Accent2 2 4 2" xfId="66"/>
    <cellStyle name="20% - Accent2 2 4 2 2" xfId="67"/>
    <cellStyle name="20% - Accent2 2 4 3" xfId="68"/>
    <cellStyle name="20% - Accent2 2 5" xfId="69"/>
    <cellStyle name="20% - Accent2 2 5 2" xfId="70"/>
    <cellStyle name="20% - Accent2 2 6" xfId="71"/>
    <cellStyle name="20% - Accent2 3" xfId="72"/>
    <cellStyle name="20% - Accent2 3 2" xfId="73"/>
    <cellStyle name="20% - Accent2 3 2 2" xfId="74"/>
    <cellStyle name="20% - Accent2 3 2 3" xfId="75"/>
    <cellStyle name="20% - Accent2 3 3" xfId="76"/>
    <cellStyle name="20% - Accent2 3 4" xfId="77"/>
    <cellStyle name="20% - Accent3 2" xfId="78"/>
    <cellStyle name="20% - Accent3 2 2" xfId="79"/>
    <cellStyle name="20% - Accent3 2 2 2" xfId="80"/>
    <cellStyle name="20% - Accent3 2 2 2 2" xfId="81"/>
    <cellStyle name="20% - Accent3 2 2 2 2 2" xfId="82"/>
    <cellStyle name="20% - Accent3 2 2 2 2 3" xfId="83"/>
    <cellStyle name="20% - Accent3 2 2 2 3" xfId="84"/>
    <cellStyle name="20% - Accent3 2 2 2 4" xfId="85"/>
    <cellStyle name="20% - Accent3 2 2 3" xfId="86"/>
    <cellStyle name="20% - Accent3 2 2 3 2" xfId="87"/>
    <cellStyle name="20% - Accent3 2 2 3 3" xfId="88"/>
    <cellStyle name="20% - Accent3 2 2 4" xfId="89"/>
    <cellStyle name="20% - Accent3 2 2 4 2" xfId="90"/>
    <cellStyle name="20% - Accent3 2 2 5" xfId="91"/>
    <cellStyle name="20% - Accent3 2 3" xfId="92"/>
    <cellStyle name="20% - Accent3 2 3 2" xfId="93"/>
    <cellStyle name="20% - Accent3 2 3 2 2" xfId="94"/>
    <cellStyle name="20% - Accent3 2 3 2 3" xfId="95"/>
    <cellStyle name="20% - Accent3 2 3 3" xfId="96"/>
    <cellStyle name="20% - Accent3 2 3 3 2" xfId="97"/>
    <cellStyle name="20% - Accent3 2 3 4" xfId="98"/>
    <cellStyle name="20% - Accent3 2 4" xfId="99"/>
    <cellStyle name="20% - Accent3 2 4 2" xfId="100"/>
    <cellStyle name="20% - Accent3 2 4 2 2" xfId="101"/>
    <cellStyle name="20% - Accent3 2 4 3" xfId="102"/>
    <cellStyle name="20% - Accent3 2 5" xfId="103"/>
    <cellStyle name="20% - Accent3 2 5 2" xfId="104"/>
    <cellStyle name="20% - Accent3 2 6" xfId="105"/>
    <cellStyle name="20% - Accent3 3" xfId="106"/>
    <cellStyle name="20% - Accent3 3 2" xfId="107"/>
    <cellStyle name="20% - Accent3 3 2 2" xfId="108"/>
    <cellStyle name="20% - Accent3 3 2 3" xfId="109"/>
    <cellStyle name="20% - Accent3 3 3" xfId="110"/>
    <cellStyle name="20% - Accent3 3 4" xfId="111"/>
    <cellStyle name="20% - Accent4 2" xfId="112"/>
    <cellStyle name="20% - Accent4 2 2" xfId="113"/>
    <cellStyle name="20% - Accent4 2 2 2" xfId="114"/>
    <cellStyle name="20% - Accent4 2 2 2 2" xfId="115"/>
    <cellStyle name="20% - Accent4 2 2 2 2 2" xfId="116"/>
    <cellStyle name="20% - Accent4 2 2 2 2 3" xfId="117"/>
    <cellStyle name="20% - Accent4 2 2 2 3" xfId="118"/>
    <cellStyle name="20% - Accent4 2 2 2 4" xfId="119"/>
    <cellStyle name="20% - Accent4 2 2 3" xfId="120"/>
    <cellStyle name="20% - Accent4 2 2 3 2" xfId="121"/>
    <cellStyle name="20% - Accent4 2 2 3 3" xfId="122"/>
    <cellStyle name="20% - Accent4 2 2 4" xfId="123"/>
    <cellStyle name="20% - Accent4 2 2 4 2" xfId="124"/>
    <cellStyle name="20% - Accent4 2 2 5" xfId="125"/>
    <cellStyle name="20% - Accent4 2 3" xfId="126"/>
    <cellStyle name="20% - Accent4 2 3 2" xfId="127"/>
    <cellStyle name="20% - Accent4 2 3 2 2" xfId="128"/>
    <cellStyle name="20% - Accent4 2 3 2 3" xfId="129"/>
    <cellStyle name="20% - Accent4 2 3 3" xfId="130"/>
    <cellStyle name="20% - Accent4 2 3 3 2" xfId="131"/>
    <cellStyle name="20% - Accent4 2 3 4" xfId="132"/>
    <cellStyle name="20% - Accent4 2 4" xfId="133"/>
    <cellStyle name="20% - Accent4 2 4 2" xfId="134"/>
    <cellStyle name="20% - Accent4 2 4 2 2" xfId="135"/>
    <cellStyle name="20% - Accent4 2 4 3" xfId="136"/>
    <cellStyle name="20% - Accent4 2 5" xfId="137"/>
    <cellStyle name="20% - Accent4 2 5 2" xfId="138"/>
    <cellStyle name="20% - Accent4 2 6" xfId="139"/>
    <cellStyle name="20% - Accent4 3" xfId="140"/>
    <cellStyle name="20% - Accent4 3 2" xfId="141"/>
    <cellStyle name="20% - Accent4 3 2 2" xfId="142"/>
    <cellStyle name="20% - Accent4 3 2 3" xfId="143"/>
    <cellStyle name="20% - Accent4 3 3" xfId="144"/>
    <cellStyle name="20% - Accent4 3 4" xfId="145"/>
    <cellStyle name="20% - Accent5 2" xfId="146"/>
    <cellStyle name="20% - Accent5 2 2" xfId="147"/>
    <cellStyle name="20% - Accent5 2 2 2" xfId="148"/>
    <cellStyle name="20% - Accent5 2 2 2 2" xfId="149"/>
    <cellStyle name="20% - Accent5 2 2 2 2 2" xfId="150"/>
    <cellStyle name="20% - Accent5 2 2 2 2 3" xfId="151"/>
    <cellStyle name="20% - Accent5 2 2 2 3" xfId="152"/>
    <cellStyle name="20% - Accent5 2 2 2 4" xfId="153"/>
    <cellStyle name="20% - Accent5 2 2 3" xfId="154"/>
    <cellStyle name="20% - Accent5 2 2 3 2" xfId="155"/>
    <cellStyle name="20% - Accent5 2 2 3 3" xfId="156"/>
    <cellStyle name="20% - Accent5 2 2 4" xfId="157"/>
    <cellStyle name="20% - Accent5 2 2 4 2" xfId="158"/>
    <cellStyle name="20% - Accent5 2 2 5" xfId="159"/>
    <cellStyle name="20% - Accent5 2 3" xfId="160"/>
    <cellStyle name="20% - Accent5 2 3 2" xfId="161"/>
    <cellStyle name="20% - Accent5 2 3 2 2" xfId="162"/>
    <cellStyle name="20% - Accent5 2 3 2 3" xfId="163"/>
    <cellStyle name="20% - Accent5 2 3 3" xfId="164"/>
    <cellStyle name="20% - Accent5 2 3 3 2" xfId="165"/>
    <cellStyle name="20% - Accent5 2 3 4" xfId="166"/>
    <cellStyle name="20% - Accent5 2 4" xfId="167"/>
    <cellStyle name="20% - Accent5 2 4 2" xfId="168"/>
    <cellStyle name="20% - Accent5 2 4 2 2" xfId="169"/>
    <cellStyle name="20% - Accent5 2 4 3" xfId="170"/>
    <cellStyle name="20% - Accent5 2 5" xfId="171"/>
    <cellStyle name="20% - Accent5 2 5 2" xfId="172"/>
    <cellStyle name="20% - Accent5 2 6" xfId="173"/>
    <cellStyle name="20% - Accent5 3" xfId="174"/>
    <cellStyle name="20% - Accent5 3 2" xfId="175"/>
    <cellStyle name="20% - Accent5 3 2 2" xfId="176"/>
    <cellStyle name="20% - Accent5 3 2 3" xfId="177"/>
    <cellStyle name="20% - Accent5 3 3" xfId="178"/>
    <cellStyle name="20% - Accent5 3 4" xfId="179"/>
    <cellStyle name="20% - Accent6 2" xfId="180"/>
    <cellStyle name="20% - Accent6 2 2" xfId="181"/>
    <cellStyle name="20% - Accent6 2 2 2" xfId="182"/>
    <cellStyle name="20% - Accent6 2 2 2 2" xfId="183"/>
    <cellStyle name="20% - Accent6 2 2 2 2 2" xfId="184"/>
    <cellStyle name="20% - Accent6 2 2 2 2 3" xfId="185"/>
    <cellStyle name="20% - Accent6 2 2 2 3" xfId="186"/>
    <cellStyle name="20% - Accent6 2 2 2 4" xfId="187"/>
    <cellStyle name="20% - Accent6 2 2 3" xfId="188"/>
    <cellStyle name="20% - Accent6 2 2 3 2" xfId="189"/>
    <cellStyle name="20% - Accent6 2 2 3 3" xfId="190"/>
    <cellStyle name="20% - Accent6 2 2 4" xfId="191"/>
    <cellStyle name="20% - Accent6 2 2 4 2" xfId="192"/>
    <cellStyle name="20% - Accent6 2 2 5" xfId="193"/>
    <cellStyle name="20% - Accent6 2 3" xfId="194"/>
    <cellStyle name="20% - Accent6 2 3 2" xfId="195"/>
    <cellStyle name="20% - Accent6 2 3 2 2" xfId="196"/>
    <cellStyle name="20% - Accent6 2 3 2 3" xfId="197"/>
    <cellStyle name="20% - Accent6 2 3 3" xfId="198"/>
    <cellStyle name="20% - Accent6 2 3 3 2" xfId="199"/>
    <cellStyle name="20% - Accent6 2 3 4" xfId="200"/>
    <cellStyle name="20% - Accent6 2 4" xfId="201"/>
    <cellStyle name="20% - Accent6 2 4 2" xfId="202"/>
    <cellStyle name="20% - Accent6 2 4 2 2" xfId="203"/>
    <cellStyle name="20% - Accent6 2 4 3" xfId="204"/>
    <cellStyle name="20% - Accent6 2 5" xfId="205"/>
    <cellStyle name="20% - Accent6 2 5 2" xfId="206"/>
    <cellStyle name="20% - Accent6 2 6" xfId="207"/>
    <cellStyle name="20% - Accent6 3" xfId="208"/>
    <cellStyle name="20% - Accent6 3 2" xfId="209"/>
    <cellStyle name="20% - Accent6 3 2 2" xfId="210"/>
    <cellStyle name="20% - Accent6 3 2 3" xfId="211"/>
    <cellStyle name="20% - Accent6 3 3" xfId="212"/>
    <cellStyle name="20% - Accent6 3 4" xfId="213"/>
    <cellStyle name="40% - Accent1 2" xfId="214"/>
    <cellStyle name="40% - Accent1 2 2" xfId="215"/>
    <cellStyle name="40% - Accent1 2 2 2" xfId="216"/>
    <cellStyle name="40% - Accent1 2 2 2 2" xfId="217"/>
    <cellStyle name="40% - Accent1 2 2 2 2 2" xfId="218"/>
    <cellStyle name="40% - Accent1 2 2 2 2 3" xfId="219"/>
    <cellStyle name="40% - Accent1 2 2 2 3" xfId="220"/>
    <cellStyle name="40% - Accent1 2 2 2 4" xfId="221"/>
    <cellStyle name="40% - Accent1 2 2 3" xfId="222"/>
    <cellStyle name="40% - Accent1 2 2 3 2" xfId="223"/>
    <cellStyle name="40% - Accent1 2 2 3 3" xfId="224"/>
    <cellStyle name="40% - Accent1 2 2 4" xfId="225"/>
    <cellStyle name="40% - Accent1 2 2 4 2" xfId="226"/>
    <cellStyle name="40% - Accent1 2 2 5" xfId="227"/>
    <cellStyle name="40% - Accent1 2 3" xfId="228"/>
    <cellStyle name="40% - Accent1 2 3 2" xfId="229"/>
    <cellStyle name="40% - Accent1 2 3 2 2" xfId="230"/>
    <cellStyle name="40% - Accent1 2 3 2 3" xfId="231"/>
    <cellStyle name="40% - Accent1 2 3 3" xfId="232"/>
    <cellStyle name="40% - Accent1 2 3 3 2" xfId="233"/>
    <cellStyle name="40% - Accent1 2 3 4" xfId="234"/>
    <cellStyle name="40% - Accent1 2 4" xfId="235"/>
    <cellStyle name="40% - Accent1 2 4 2" xfId="236"/>
    <cellStyle name="40% - Accent1 2 4 2 2" xfId="237"/>
    <cellStyle name="40% - Accent1 2 4 3" xfId="238"/>
    <cellStyle name="40% - Accent1 2 5" xfId="239"/>
    <cellStyle name="40% - Accent1 2 5 2" xfId="240"/>
    <cellStyle name="40% - Accent1 2 6" xfId="241"/>
    <cellStyle name="40% - Accent1 3" xfId="242"/>
    <cellStyle name="40% - Accent1 3 2" xfId="243"/>
    <cellStyle name="40% - Accent1 3 2 2" xfId="244"/>
    <cellStyle name="40% - Accent1 3 2 3" xfId="245"/>
    <cellStyle name="40% - Accent1 3 3" xfId="246"/>
    <cellStyle name="40% - Accent1 3 4" xfId="247"/>
    <cellStyle name="40% - Accent2 2" xfId="248"/>
    <cellStyle name="40% - Accent2 2 2" xfId="249"/>
    <cellStyle name="40% - Accent2 2 2 2" xfId="250"/>
    <cellStyle name="40% - Accent2 2 2 2 2" xfId="251"/>
    <cellStyle name="40% - Accent2 2 2 2 2 2" xfId="252"/>
    <cellStyle name="40% - Accent2 2 2 2 2 3" xfId="253"/>
    <cellStyle name="40% - Accent2 2 2 2 3" xfId="254"/>
    <cellStyle name="40% - Accent2 2 2 2 4" xfId="255"/>
    <cellStyle name="40% - Accent2 2 2 3" xfId="256"/>
    <cellStyle name="40% - Accent2 2 2 3 2" xfId="257"/>
    <cellStyle name="40% - Accent2 2 2 3 3" xfId="258"/>
    <cellStyle name="40% - Accent2 2 2 4" xfId="259"/>
    <cellStyle name="40% - Accent2 2 2 4 2" xfId="260"/>
    <cellStyle name="40% - Accent2 2 2 5" xfId="261"/>
    <cellStyle name="40% - Accent2 2 3" xfId="262"/>
    <cellStyle name="40% - Accent2 2 3 2" xfId="263"/>
    <cellStyle name="40% - Accent2 2 3 2 2" xfId="264"/>
    <cellStyle name="40% - Accent2 2 3 2 3" xfId="265"/>
    <cellStyle name="40% - Accent2 2 3 3" xfId="266"/>
    <cellStyle name="40% - Accent2 2 3 3 2" xfId="267"/>
    <cellStyle name="40% - Accent2 2 3 4" xfId="268"/>
    <cellStyle name="40% - Accent2 2 4" xfId="269"/>
    <cellStyle name="40% - Accent2 2 4 2" xfId="270"/>
    <cellStyle name="40% - Accent2 2 4 2 2" xfId="271"/>
    <cellStyle name="40% - Accent2 2 4 3" xfId="272"/>
    <cellStyle name="40% - Accent2 2 5" xfId="273"/>
    <cellStyle name="40% - Accent2 2 5 2" xfId="274"/>
    <cellStyle name="40% - Accent2 2 6" xfId="275"/>
    <cellStyle name="40% - Accent2 3" xfId="276"/>
    <cellStyle name="40% - Accent2 3 2" xfId="277"/>
    <cellStyle name="40% - Accent2 3 2 2" xfId="278"/>
    <cellStyle name="40% - Accent2 3 2 3" xfId="279"/>
    <cellStyle name="40% - Accent2 3 3" xfId="280"/>
    <cellStyle name="40% - Accent2 3 4" xfId="281"/>
    <cellStyle name="40% - Accent3 2" xfId="282"/>
    <cellStyle name="40% - Accent3 2 2" xfId="283"/>
    <cellStyle name="40% - Accent3 2 2 2" xfId="284"/>
    <cellStyle name="40% - Accent3 2 2 2 2" xfId="285"/>
    <cellStyle name="40% - Accent3 2 2 2 2 2" xfId="286"/>
    <cellStyle name="40% - Accent3 2 2 2 2 3" xfId="287"/>
    <cellStyle name="40% - Accent3 2 2 2 3" xfId="288"/>
    <cellStyle name="40% - Accent3 2 2 2 4" xfId="289"/>
    <cellStyle name="40% - Accent3 2 2 3" xfId="290"/>
    <cellStyle name="40% - Accent3 2 2 3 2" xfId="291"/>
    <cellStyle name="40% - Accent3 2 2 3 3" xfId="292"/>
    <cellStyle name="40% - Accent3 2 2 4" xfId="293"/>
    <cellStyle name="40% - Accent3 2 2 4 2" xfId="294"/>
    <cellStyle name="40% - Accent3 2 2 5" xfId="295"/>
    <cellStyle name="40% - Accent3 2 3" xfId="296"/>
    <cellStyle name="40% - Accent3 2 3 2" xfId="297"/>
    <cellStyle name="40% - Accent3 2 3 2 2" xfId="298"/>
    <cellStyle name="40% - Accent3 2 3 2 3" xfId="299"/>
    <cellStyle name="40% - Accent3 2 3 3" xfId="300"/>
    <cellStyle name="40% - Accent3 2 3 3 2" xfId="301"/>
    <cellStyle name="40% - Accent3 2 3 4" xfId="302"/>
    <cellStyle name="40% - Accent3 2 4" xfId="303"/>
    <cellStyle name="40% - Accent3 2 4 2" xfId="304"/>
    <cellStyle name="40% - Accent3 2 4 2 2" xfId="305"/>
    <cellStyle name="40% - Accent3 2 4 3" xfId="306"/>
    <cellStyle name="40% - Accent3 2 5" xfId="307"/>
    <cellStyle name="40% - Accent3 2 5 2" xfId="308"/>
    <cellStyle name="40% - Accent3 2 6" xfId="309"/>
    <cellStyle name="40% - Accent3 3" xfId="310"/>
    <cellStyle name="40% - Accent3 3 2" xfId="311"/>
    <cellStyle name="40% - Accent3 3 2 2" xfId="312"/>
    <cellStyle name="40% - Accent3 3 2 3" xfId="313"/>
    <cellStyle name="40% - Accent3 3 3" xfId="314"/>
    <cellStyle name="40% - Accent3 3 4" xfId="315"/>
    <cellStyle name="40% - Accent4 2" xfId="316"/>
    <cellStyle name="40% - Accent4 2 2" xfId="317"/>
    <cellStyle name="40% - Accent4 2 2 2" xfId="318"/>
    <cellStyle name="40% - Accent4 2 2 2 2" xfId="319"/>
    <cellStyle name="40% - Accent4 2 2 2 2 2" xfId="320"/>
    <cellStyle name="40% - Accent4 2 2 2 2 3" xfId="321"/>
    <cellStyle name="40% - Accent4 2 2 2 3" xfId="322"/>
    <cellStyle name="40% - Accent4 2 2 2 4" xfId="323"/>
    <cellStyle name="40% - Accent4 2 2 3" xfId="324"/>
    <cellStyle name="40% - Accent4 2 2 3 2" xfId="325"/>
    <cellStyle name="40% - Accent4 2 2 3 3" xfId="326"/>
    <cellStyle name="40% - Accent4 2 2 4" xfId="327"/>
    <cellStyle name="40% - Accent4 2 2 4 2" xfId="328"/>
    <cellStyle name="40% - Accent4 2 2 5" xfId="329"/>
    <cellStyle name="40% - Accent4 2 3" xfId="330"/>
    <cellStyle name="40% - Accent4 2 3 2" xfId="331"/>
    <cellStyle name="40% - Accent4 2 3 2 2" xfId="332"/>
    <cellStyle name="40% - Accent4 2 3 2 3" xfId="333"/>
    <cellStyle name="40% - Accent4 2 3 3" xfId="334"/>
    <cellStyle name="40% - Accent4 2 3 3 2" xfId="335"/>
    <cellStyle name="40% - Accent4 2 3 4" xfId="336"/>
    <cellStyle name="40% - Accent4 2 4" xfId="337"/>
    <cellStyle name="40% - Accent4 2 4 2" xfId="338"/>
    <cellStyle name="40% - Accent4 2 4 2 2" xfId="339"/>
    <cellStyle name="40% - Accent4 2 4 3" xfId="340"/>
    <cellStyle name="40% - Accent4 2 5" xfId="341"/>
    <cellStyle name="40% - Accent4 2 5 2" xfId="342"/>
    <cellStyle name="40% - Accent4 2 6" xfId="343"/>
    <cellStyle name="40% - Accent4 3" xfId="344"/>
    <cellStyle name="40% - Accent4 3 2" xfId="345"/>
    <cellStyle name="40% - Accent4 3 2 2" xfId="346"/>
    <cellStyle name="40% - Accent4 3 2 3" xfId="347"/>
    <cellStyle name="40% - Accent4 3 3" xfId="348"/>
    <cellStyle name="40% - Accent4 3 4" xfId="349"/>
    <cellStyle name="40% - Accent5 2" xfId="350"/>
    <cellStyle name="40% - Accent5 2 2" xfId="351"/>
    <cellStyle name="40% - Accent5 2 2 2" xfId="352"/>
    <cellStyle name="40% - Accent5 2 2 2 2" xfId="353"/>
    <cellStyle name="40% - Accent5 2 2 2 2 2" xfId="354"/>
    <cellStyle name="40% - Accent5 2 2 2 2 3" xfId="355"/>
    <cellStyle name="40% - Accent5 2 2 2 3" xfId="356"/>
    <cellStyle name="40% - Accent5 2 2 2 4" xfId="357"/>
    <cellStyle name="40% - Accent5 2 2 3" xfId="358"/>
    <cellStyle name="40% - Accent5 2 2 3 2" xfId="359"/>
    <cellStyle name="40% - Accent5 2 2 3 3" xfId="360"/>
    <cellStyle name="40% - Accent5 2 2 4" xfId="361"/>
    <cellStyle name="40% - Accent5 2 2 4 2" xfId="362"/>
    <cellStyle name="40% - Accent5 2 2 5" xfId="363"/>
    <cellStyle name="40% - Accent5 2 3" xfId="364"/>
    <cellStyle name="40% - Accent5 2 3 2" xfId="365"/>
    <cellStyle name="40% - Accent5 2 3 2 2" xfId="366"/>
    <cellStyle name="40% - Accent5 2 3 2 3" xfId="367"/>
    <cellStyle name="40% - Accent5 2 3 3" xfId="368"/>
    <cellStyle name="40% - Accent5 2 3 3 2" xfId="369"/>
    <cellStyle name="40% - Accent5 2 3 4" xfId="370"/>
    <cellStyle name="40% - Accent5 2 4" xfId="371"/>
    <cellStyle name="40% - Accent5 2 4 2" xfId="372"/>
    <cellStyle name="40% - Accent5 2 4 2 2" xfId="373"/>
    <cellStyle name="40% - Accent5 2 4 3" xfId="374"/>
    <cellStyle name="40% - Accent5 2 5" xfId="375"/>
    <cellStyle name="40% - Accent5 2 5 2" xfId="376"/>
    <cellStyle name="40% - Accent5 2 6" xfId="377"/>
    <cellStyle name="40% - Accent5 3" xfId="378"/>
    <cellStyle name="40% - Accent5 3 2" xfId="379"/>
    <cellStyle name="40% - Accent5 3 2 2" xfId="380"/>
    <cellStyle name="40% - Accent5 3 2 3" xfId="381"/>
    <cellStyle name="40% - Accent5 3 3" xfId="382"/>
    <cellStyle name="40% - Accent5 3 4" xfId="383"/>
    <cellStyle name="40% - Accent6 2" xfId="384"/>
    <cellStyle name="40% - Accent6 2 2" xfId="385"/>
    <cellStyle name="40% - Accent6 2 2 2" xfId="386"/>
    <cellStyle name="40% - Accent6 2 2 2 2" xfId="387"/>
    <cellStyle name="40% - Accent6 2 2 2 2 2" xfId="388"/>
    <cellStyle name="40% - Accent6 2 2 2 2 3" xfId="389"/>
    <cellStyle name="40% - Accent6 2 2 2 3" xfId="390"/>
    <cellStyle name="40% - Accent6 2 2 2 4" xfId="391"/>
    <cellStyle name="40% - Accent6 2 2 3" xfId="392"/>
    <cellStyle name="40% - Accent6 2 2 3 2" xfId="393"/>
    <cellStyle name="40% - Accent6 2 2 3 3" xfId="394"/>
    <cellStyle name="40% - Accent6 2 2 4" xfId="395"/>
    <cellStyle name="40% - Accent6 2 2 4 2" xfId="396"/>
    <cellStyle name="40% - Accent6 2 2 5" xfId="397"/>
    <cellStyle name="40% - Accent6 2 3" xfId="398"/>
    <cellStyle name="40% - Accent6 2 3 2" xfId="399"/>
    <cellStyle name="40% - Accent6 2 3 2 2" xfId="400"/>
    <cellStyle name="40% - Accent6 2 3 2 3" xfId="401"/>
    <cellStyle name="40% - Accent6 2 3 3" xfId="402"/>
    <cellStyle name="40% - Accent6 2 3 3 2" xfId="403"/>
    <cellStyle name="40% - Accent6 2 3 4" xfId="404"/>
    <cellStyle name="40% - Accent6 2 4" xfId="405"/>
    <cellStyle name="40% - Accent6 2 4 2" xfId="406"/>
    <cellStyle name="40% - Accent6 2 4 2 2" xfId="407"/>
    <cellStyle name="40% - Accent6 2 4 3" xfId="408"/>
    <cellStyle name="40% - Accent6 2 5" xfId="409"/>
    <cellStyle name="40% - Accent6 2 5 2" xfId="410"/>
    <cellStyle name="40% - Accent6 2 6" xfId="411"/>
    <cellStyle name="40% - Accent6 3" xfId="412"/>
    <cellStyle name="40% - Accent6 3 2" xfId="413"/>
    <cellStyle name="40% - Accent6 3 2 2" xfId="414"/>
    <cellStyle name="40% - Accent6 3 2 3" xfId="415"/>
    <cellStyle name="40% - Accent6 3 3" xfId="416"/>
    <cellStyle name="40% - Accent6 3 4" xfId="417"/>
    <cellStyle name="Comma 10" xfId="418"/>
    <cellStyle name="Comma 10 2" xfId="419"/>
    <cellStyle name="Comma 10 2 2" xfId="420"/>
    <cellStyle name="Comma 10 3" xfId="421"/>
    <cellStyle name="Comma 10 4" xfId="422"/>
    <cellStyle name="Comma 11" xfId="423"/>
    <cellStyle name="Comma 11 2" xfId="424"/>
    <cellStyle name="Comma 11 2 2" xfId="425"/>
    <cellStyle name="Comma 11 3" xfId="426"/>
    <cellStyle name="Comma 11 4" xfId="427"/>
    <cellStyle name="Comma 12" xfId="428"/>
    <cellStyle name="Comma 12 2" xfId="429"/>
    <cellStyle name="Comma 12 3" xfId="430"/>
    <cellStyle name="Comma 2" xfId="3"/>
    <cellStyle name="Comma 2 2" xfId="431"/>
    <cellStyle name="Comma 2 3" xfId="432"/>
    <cellStyle name="Comma 2 3 2" xfId="433"/>
    <cellStyle name="Comma 2 3 2 2" xfId="434"/>
    <cellStyle name="Comma 2 4" xfId="435"/>
    <cellStyle name="Comma 2 5" xfId="436"/>
    <cellStyle name="Comma 2 6" xfId="437"/>
    <cellStyle name="Comma 3" xfId="438"/>
    <cellStyle name="Comma 4" xfId="439"/>
    <cellStyle name="Comma 5" xfId="440"/>
    <cellStyle name="Comma 5 2" xfId="441"/>
    <cellStyle name="Comma 5 2 2" xfId="442"/>
    <cellStyle name="Comma 5 3" xfId="443"/>
    <cellStyle name="Comma 6" xfId="444"/>
    <cellStyle name="Comma 6 2" xfId="445"/>
    <cellStyle name="Comma 7" xfId="446"/>
    <cellStyle name="Comma 7 2" xfId="447"/>
    <cellStyle name="Comma 8" xfId="448"/>
    <cellStyle name="Comma 8 2" xfId="449"/>
    <cellStyle name="Comma 8 2 2" xfId="450"/>
    <cellStyle name="Comma 8 2 2 2" xfId="451"/>
    <cellStyle name="Comma 8 2 2 2 2" xfId="452"/>
    <cellStyle name="Comma 8 2 2 2 3" xfId="453"/>
    <cellStyle name="Comma 8 2 2 3" xfId="454"/>
    <cellStyle name="Comma 8 2 2 3 2" xfId="455"/>
    <cellStyle name="Comma 8 2 2 4" xfId="456"/>
    <cellStyle name="Comma 8 2 3" xfId="457"/>
    <cellStyle name="Comma 8 2 3 2" xfId="458"/>
    <cellStyle name="Comma 8 2 3 2 2" xfId="459"/>
    <cellStyle name="Comma 8 2 3 3" xfId="460"/>
    <cellStyle name="Comma 8 2 4" xfId="461"/>
    <cellStyle name="Comma 8 2 4 2" xfId="462"/>
    <cellStyle name="Comma 8 2 5" xfId="463"/>
    <cellStyle name="Comma 8 3" xfId="464"/>
    <cellStyle name="Comma 8 3 2" xfId="465"/>
    <cellStyle name="Comma 8 3 2 2" xfId="466"/>
    <cellStyle name="Comma 8 3 2 2 2" xfId="467"/>
    <cellStyle name="Comma 8 3 2 3" xfId="468"/>
    <cellStyle name="Comma 8 3 3" xfId="469"/>
    <cellStyle name="Comma 8 3 3 2" xfId="470"/>
    <cellStyle name="Comma 8 3 4" xfId="471"/>
    <cellStyle name="Comma 8 4" xfId="472"/>
    <cellStyle name="Comma 8 4 2" xfId="473"/>
    <cellStyle name="Comma 8 4 2 2" xfId="474"/>
    <cellStyle name="Comma 8 4 2 2 2" xfId="475"/>
    <cellStyle name="Comma 8 4 2 3" xfId="476"/>
    <cellStyle name="Comma 8 4 3" xfId="477"/>
    <cellStyle name="Comma 8 4 3 2" xfId="478"/>
    <cellStyle name="Comma 8 4 4" xfId="479"/>
    <cellStyle name="Comma 8 5" xfId="480"/>
    <cellStyle name="Comma 8 5 2" xfId="481"/>
    <cellStyle name="Comma 8 5 2 2" xfId="482"/>
    <cellStyle name="Comma 8 5 2 3" xfId="483"/>
    <cellStyle name="Comma 8 5 3" xfId="484"/>
    <cellStyle name="Comma 8 5 3 2" xfId="485"/>
    <cellStyle name="Comma 8 5 4" xfId="486"/>
    <cellStyle name="Comma 8 6" xfId="487"/>
    <cellStyle name="Comma 8 6 2" xfId="488"/>
    <cellStyle name="Comma 8 6 2 2" xfId="489"/>
    <cellStyle name="Comma 8 6 2 3" xfId="490"/>
    <cellStyle name="Comma 8 6 3" xfId="491"/>
    <cellStyle name="Comma 8 6 3 2" xfId="492"/>
    <cellStyle name="Comma 8 6 4" xfId="493"/>
    <cellStyle name="Comma 8 7" xfId="494"/>
    <cellStyle name="Comma 9" xfId="495"/>
    <cellStyle name="Comma 9 2" xfId="496"/>
    <cellStyle name="Comma 9 2 2" xfId="497"/>
    <cellStyle name="Comma 9 2 2 2" xfId="498"/>
    <cellStyle name="Comma 9 2 2 2 2" xfId="499"/>
    <cellStyle name="Comma 9 2 2 2 3" xfId="500"/>
    <cellStyle name="Comma 9 2 2 3" xfId="501"/>
    <cellStyle name="Comma 9 2 2 3 2" xfId="502"/>
    <cellStyle name="Comma 9 2 2 4" xfId="503"/>
    <cellStyle name="Comma 9 2 3" xfId="504"/>
    <cellStyle name="Comma 9 2 3 2" xfId="505"/>
    <cellStyle name="Comma 9 2 3 2 2" xfId="506"/>
    <cellStyle name="Comma 9 2 3 3" xfId="507"/>
    <cellStyle name="Comma 9 2 4" xfId="508"/>
    <cellStyle name="Comma 9 2 4 2" xfId="509"/>
    <cellStyle name="Comma 9 2 5" xfId="510"/>
    <cellStyle name="Comma 9 3" xfId="511"/>
    <cellStyle name="Comma 9 3 2" xfId="512"/>
    <cellStyle name="Comma 9 3 2 2" xfId="513"/>
    <cellStyle name="Comma 9 3 2 3" xfId="514"/>
    <cellStyle name="Comma 9 3 3" xfId="515"/>
    <cellStyle name="Comma 9 3 3 2" xfId="516"/>
    <cellStyle name="Comma 9 3 4" xfId="517"/>
    <cellStyle name="Comma 9 4" xfId="518"/>
    <cellStyle name="Comma 9 4 2" xfId="519"/>
    <cellStyle name="Comma 9 4 2 2" xfId="520"/>
    <cellStyle name="Comma 9 4 3" xfId="521"/>
    <cellStyle name="Comma 9 5" xfId="522"/>
    <cellStyle name="Comma 9 5 2" xfId="523"/>
    <cellStyle name="Comma 9 6" xfId="524"/>
    <cellStyle name="Currency 2" xfId="525"/>
    <cellStyle name="Currency 2 2" xfId="526"/>
    <cellStyle name="Currency 2 2 2" xfId="527"/>
    <cellStyle name="Currency 2 2 2 2" xfId="528"/>
    <cellStyle name="Currency 2 2 2 3" xfId="529"/>
    <cellStyle name="Currency 2 2 3" xfId="530"/>
    <cellStyle name="Currency 2 2 4" xfId="531"/>
    <cellStyle name="Currency 2 3" xfId="532"/>
    <cellStyle name="Currency 3" xfId="533"/>
    <cellStyle name="Currency 3 2" xfId="534"/>
    <cellStyle name="Currency 3 2 2" xfId="535"/>
    <cellStyle name="Currency 3 3" xfId="536"/>
    <cellStyle name="Currency 4" xfId="537"/>
    <cellStyle name="Currency 4 2" xfId="538"/>
    <cellStyle name="Currency 4 2 2" xfId="539"/>
    <cellStyle name="Currency 4 3" xfId="540"/>
    <cellStyle name="Currency 4 4" xfId="541"/>
    <cellStyle name="Currency 5" xfId="542"/>
    <cellStyle name="Currency 5 2" xfId="543"/>
    <cellStyle name="Currency 6" xfId="544"/>
    <cellStyle name="Normal" xfId="0" builtinId="0"/>
    <cellStyle name="Normal - Style1" xfId="545"/>
    <cellStyle name="Normal 10" xfId="546"/>
    <cellStyle name="Normal 10 2" xfId="547"/>
    <cellStyle name="Normal 10 2 2" xfId="548"/>
    <cellStyle name="Normal 10 2 2 2" xfId="549"/>
    <cellStyle name="Normal 10 2 2 3" xfId="550"/>
    <cellStyle name="Normal 10 3" xfId="551"/>
    <cellStyle name="Normal 10 3 2" xfId="552"/>
    <cellStyle name="Normal 10 3 2 2" xfId="553"/>
    <cellStyle name="Normal 10 3 2 3" xfId="554"/>
    <cellStyle name="Normal 10 3 3" xfId="555"/>
    <cellStyle name="Normal 10 3 3 2" xfId="556"/>
    <cellStyle name="Normal 10 3 4" xfId="557"/>
    <cellStyle name="Normal 10 4" xfId="558"/>
    <cellStyle name="Normal 10 4 2" xfId="559"/>
    <cellStyle name="Normal 10 4 3" xfId="560"/>
    <cellStyle name="Normal 10 5" xfId="561"/>
    <cellStyle name="Normal 10 6" xfId="562"/>
    <cellStyle name="Normal 11" xfId="563"/>
    <cellStyle name="Normal 11 2" xfId="564"/>
    <cellStyle name="Normal 12" xfId="565"/>
    <cellStyle name="Normal 12 2" xfId="566"/>
    <cellStyle name="Normal 13" xfId="567"/>
    <cellStyle name="Normal 13 2" xfId="568"/>
    <cellStyle name="Normal 13 3" xfId="569"/>
    <cellStyle name="Normal 13 3 2" xfId="570"/>
    <cellStyle name="Normal 13 3 2 2" xfId="571"/>
    <cellStyle name="Normal 13 3 2 3" xfId="572"/>
    <cellStyle name="Normal 13 3 3" xfId="573"/>
    <cellStyle name="Normal 13 3 3 2" xfId="574"/>
    <cellStyle name="Normal 13 3 4" xfId="575"/>
    <cellStyle name="Normal 13 4" xfId="576"/>
    <cellStyle name="Normal 13 4 2" xfId="577"/>
    <cellStyle name="Normal 13 4 2 2" xfId="578"/>
    <cellStyle name="Normal 13 4 3" xfId="579"/>
    <cellStyle name="Normal 13 5" xfId="580"/>
    <cellStyle name="Normal 13 5 2" xfId="581"/>
    <cellStyle name="Normal 13 6" xfId="582"/>
    <cellStyle name="Normal 14" xfId="583"/>
    <cellStyle name="Normal 14 2" xfId="584"/>
    <cellStyle name="Normal 15" xfId="585"/>
    <cellStyle name="Normal 15 2" xfId="586"/>
    <cellStyle name="Normal 16" xfId="587"/>
    <cellStyle name="Normal 16 2" xfId="588"/>
    <cellStyle name="Normal 16 3" xfId="589"/>
    <cellStyle name="Normal 17" xfId="590"/>
    <cellStyle name="Normal 17 2" xfId="591"/>
    <cellStyle name="Normal 17 3" xfId="592"/>
    <cellStyle name="Normal 18" xfId="593"/>
    <cellStyle name="Normal 18 2" xfId="594"/>
    <cellStyle name="Normal 18 3" xfId="595"/>
    <cellStyle name="Normal 19" xfId="596"/>
    <cellStyle name="Normal 19 2" xfId="597"/>
    <cellStyle name="Normal 19 3" xfId="598"/>
    <cellStyle name="Normal 2" xfId="2"/>
    <cellStyle name="Normal 2 2" xfId="599"/>
    <cellStyle name="Normal 2 2 2" xfId="600"/>
    <cellStyle name="Normal 2 2 3" xfId="601"/>
    <cellStyle name="Normal 2 2 3 2" xfId="602"/>
    <cellStyle name="Normal 2 2 3 2 2" xfId="603"/>
    <cellStyle name="Normal 2 2 3 2 2 2" xfId="604"/>
    <cellStyle name="Normal 2 2 3 2 2 2 2" xfId="605"/>
    <cellStyle name="Normal 2 2 3 2 2 2 2 2" xfId="606"/>
    <cellStyle name="Normal 2 2 3 2 2 2 3" xfId="607"/>
    <cellStyle name="Normal 2 2 3 2 2 3" xfId="608"/>
    <cellStyle name="Normal 2 2 3 2 2 3 2" xfId="609"/>
    <cellStyle name="Normal 2 2 3 2 2 4" xfId="610"/>
    <cellStyle name="Normal 2 2 3 2 3" xfId="611"/>
    <cellStyle name="Normal 2 2 3 2 3 2" xfId="612"/>
    <cellStyle name="Normal 2 2 3 2 3 2 2" xfId="613"/>
    <cellStyle name="Normal 2 2 3 2 3 3" xfId="614"/>
    <cellStyle name="Normal 2 2 3 2 4" xfId="615"/>
    <cellStyle name="Normal 2 2 3 2 4 2" xfId="616"/>
    <cellStyle name="Normal 2 2 3 2 5" xfId="617"/>
    <cellStyle name="Normal 2 2 3 3" xfId="618"/>
    <cellStyle name="Normal 2 2 3 3 2" xfId="619"/>
    <cellStyle name="Normal 2 2 3 3 2 2" xfId="620"/>
    <cellStyle name="Normal 2 2 3 3 2 2 2" xfId="621"/>
    <cellStyle name="Normal 2 2 3 3 2 3" xfId="622"/>
    <cellStyle name="Normal 2 2 3 3 3" xfId="623"/>
    <cellStyle name="Normal 2 2 3 3 3 2" xfId="624"/>
    <cellStyle name="Normal 2 2 3 3 4" xfId="625"/>
    <cellStyle name="Normal 2 2 3 4" xfId="626"/>
    <cellStyle name="Normal 2 2 3 4 2" xfId="627"/>
    <cellStyle name="Normal 2 2 3 4 2 2" xfId="628"/>
    <cellStyle name="Normal 2 2 3 4 2 3" xfId="629"/>
    <cellStyle name="Normal 2 2 3 4 3" xfId="630"/>
    <cellStyle name="Normal 2 2 3 4 3 2" xfId="631"/>
    <cellStyle name="Normal 2 2 3 4 4" xfId="632"/>
    <cellStyle name="Normal 2 2 3 5" xfId="633"/>
    <cellStyle name="Normal 2 2 3 5 2" xfId="634"/>
    <cellStyle name="Normal 2 2 3 5 2 2" xfId="635"/>
    <cellStyle name="Normal 2 2 3 5 2 3" xfId="636"/>
    <cellStyle name="Normal 2 2 3 5 3" xfId="637"/>
    <cellStyle name="Normal 2 2 3 5 3 2" xfId="638"/>
    <cellStyle name="Normal 2 2 3 5 4" xfId="639"/>
    <cellStyle name="Normal 2 2 3 6" xfId="640"/>
    <cellStyle name="Normal 2 2 3 6 2" xfId="641"/>
    <cellStyle name="Normal 2 2 3 6 3" xfId="642"/>
    <cellStyle name="Normal 2 2 3 7" xfId="643"/>
    <cellStyle name="Normal 2 2 3 7 2" xfId="644"/>
    <cellStyle name="Normal 2 2 3 8" xfId="645"/>
    <cellStyle name="Normal 2 2 4" xfId="646"/>
    <cellStyle name="Normal 2 2 4 2" xfId="647"/>
    <cellStyle name="Normal 2 2 4 2 2" xfId="648"/>
    <cellStyle name="Normal 2 2 4 2 2 2" xfId="649"/>
    <cellStyle name="Normal 2 2 4 2 2 3" xfId="650"/>
    <cellStyle name="Normal 2 2 4 2 3" xfId="651"/>
    <cellStyle name="Normal 2 2 4 2 4" xfId="652"/>
    <cellStyle name="Normal 2 2 4 3" xfId="653"/>
    <cellStyle name="Normal 2 2 4 3 2" xfId="654"/>
    <cellStyle name="Normal 2 2 4 3 3" xfId="655"/>
    <cellStyle name="Normal 2 2 4 4" xfId="656"/>
    <cellStyle name="Normal 2 2 4 4 2" xfId="657"/>
    <cellStyle name="Normal 2 2 4 5" xfId="658"/>
    <cellStyle name="Normal 2 2 5" xfId="659"/>
    <cellStyle name="Normal 2 2 5 2" xfId="660"/>
    <cellStyle name="Normal 2 2 5 2 2" xfId="661"/>
    <cellStyle name="Normal 2 2 5 2 3" xfId="662"/>
    <cellStyle name="Normal 2 2 5 3" xfId="663"/>
    <cellStyle name="Normal 2 2 5 3 2" xfId="664"/>
    <cellStyle name="Normal 2 2 5 4" xfId="665"/>
    <cellStyle name="Normal 2 2 6" xfId="666"/>
    <cellStyle name="Normal 2 3" xfId="667"/>
    <cellStyle name="Normal 2 3 2" xfId="668"/>
    <cellStyle name="Normal 2 3 2 2" xfId="669"/>
    <cellStyle name="Normal 2 3 2 2 2" xfId="670"/>
    <cellStyle name="Normal 2 3 2 2 2 2" xfId="671"/>
    <cellStyle name="Normal 2 3 2 2 2 3" xfId="672"/>
    <cellStyle name="Normal 2 3 2 2 3" xfId="673"/>
    <cellStyle name="Normal 2 3 2 2 4" xfId="674"/>
    <cellStyle name="Normal 2 3 2 3" xfId="675"/>
    <cellStyle name="Normal 2 3 2 3 2" xfId="676"/>
    <cellStyle name="Normal 2 3 2 3 3" xfId="677"/>
    <cellStyle name="Normal 2 3 2 4" xfId="678"/>
    <cellStyle name="Normal 2 3 2 4 2" xfId="679"/>
    <cellStyle name="Normal 2 3 2 5" xfId="680"/>
    <cellStyle name="Normal 2 3 3" xfId="681"/>
    <cellStyle name="Normal 2 3 3 2" xfId="682"/>
    <cellStyle name="Normal 2 3 3 2 2" xfId="683"/>
    <cellStyle name="Normal 2 3 3 2 3" xfId="684"/>
    <cellStyle name="Normal 2 3 3 3" xfId="685"/>
    <cellStyle name="Normal 2 3 3 3 2" xfId="686"/>
    <cellStyle name="Normal 2 3 3 4" xfId="687"/>
    <cellStyle name="Normal 2 3 4" xfId="688"/>
    <cellStyle name="Normal 2 3 4 2" xfId="689"/>
    <cellStyle name="Normal 2 3 4 2 2" xfId="690"/>
    <cellStyle name="Normal 2 3 4 3" xfId="691"/>
    <cellStyle name="Normal 2 3 5" xfId="692"/>
    <cellStyle name="Normal 2 3 5 2" xfId="693"/>
    <cellStyle name="Normal 2 3 6" xfId="694"/>
    <cellStyle name="Normal 2 4" xfId="695"/>
    <cellStyle name="Normal 2 4 2" xfId="696"/>
    <cellStyle name="Normal 2 4 2 2" xfId="697"/>
    <cellStyle name="Normal 2 4 2 2 2" xfId="698"/>
    <cellStyle name="Normal 2 4 2 2 2 2" xfId="699"/>
    <cellStyle name="Normal 2 4 2 2 2 3" xfId="700"/>
    <cellStyle name="Normal 2 4 2 2 3" xfId="701"/>
    <cellStyle name="Normal 2 4 2 2 4" xfId="702"/>
    <cellStyle name="Normal 2 4 2 3" xfId="703"/>
    <cellStyle name="Normal 2 4 2 3 2" xfId="704"/>
    <cellStyle name="Normal 2 4 2 3 3" xfId="705"/>
    <cellStyle name="Normal 2 4 2 4" xfId="706"/>
    <cellStyle name="Normal 2 4 2 4 2" xfId="707"/>
    <cellStyle name="Normal 2 4 2 5" xfId="708"/>
    <cellStyle name="Normal 2 4 3" xfId="709"/>
    <cellStyle name="Normal 2 4 3 2" xfId="710"/>
    <cellStyle name="Normal 2 4 3 2 2" xfId="711"/>
    <cellStyle name="Normal 2 4 3 2 3" xfId="712"/>
    <cellStyle name="Normal 2 4 3 3" xfId="713"/>
    <cellStyle name="Normal 2 4 3 3 2" xfId="714"/>
    <cellStyle name="Normal 2 4 3 4" xfId="715"/>
    <cellStyle name="Normal 2 4 4" xfId="716"/>
    <cellStyle name="Normal 2 4 4 2" xfId="717"/>
    <cellStyle name="Normal 2 4 4 3" xfId="718"/>
    <cellStyle name="Normal 2 4 5" xfId="719"/>
    <cellStyle name="Normal 2 5" xfId="720"/>
    <cellStyle name="Normal 2 5 2" xfId="721"/>
    <cellStyle name="Normal 2 5 2 2" xfId="722"/>
    <cellStyle name="Normal 2 5 2 2 2" xfId="723"/>
    <cellStyle name="Normal 2 5 2 3" xfId="724"/>
    <cellStyle name="Normal 2 5 3" xfId="725"/>
    <cellStyle name="Normal 2 5 3 2" xfId="726"/>
    <cellStyle name="Normal 2 5 3 3" xfId="727"/>
    <cellStyle name="Normal 2 5 4" xfId="728"/>
    <cellStyle name="Normal 2 5 4 2" xfId="729"/>
    <cellStyle name="Normal 2 5 5" xfId="730"/>
    <cellStyle name="Normal 2 6" xfId="731"/>
    <cellStyle name="Normal 2 6 2" xfId="732"/>
    <cellStyle name="Normal 2 6 3" xfId="733"/>
    <cellStyle name="Normal 2 7" xfId="734"/>
    <cellStyle name="Normal 2 8" xfId="735"/>
    <cellStyle name="Normal 20" xfId="736"/>
    <cellStyle name="Normal 20 2" xfId="737"/>
    <cellStyle name="Normal 20 3" xfId="738"/>
    <cellStyle name="Normal 21" xfId="739"/>
    <cellStyle name="Normal 21 2" xfId="740"/>
    <cellStyle name="Normal 21 2 2" xfId="741"/>
    <cellStyle name="Normal 21 3" xfId="742"/>
    <cellStyle name="Normal 22" xfId="743"/>
    <cellStyle name="Normal 22 2" xfId="744"/>
    <cellStyle name="Normal 22 2 2" xfId="745"/>
    <cellStyle name="Normal 22 2 2 2" xfId="746"/>
    <cellStyle name="Normal 22 2 2 3" xfId="747"/>
    <cellStyle name="Normal 22 2 3" xfId="748"/>
    <cellStyle name="Normal 22 2 4" xfId="749"/>
    <cellStyle name="Normal 22 3" xfId="750"/>
    <cellStyle name="Normal 22 3 2" xfId="751"/>
    <cellStyle name="Normal 22 3 3" xfId="752"/>
    <cellStyle name="Normal 22 4" xfId="753"/>
    <cellStyle name="Normal 22 4 2" xfId="754"/>
    <cellStyle name="Normal 22 5" xfId="755"/>
    <cellStyle name="Normal 23" xfId="756"/>
    <cellStyle name="Normal 23 2" xfId="757"/>
    <cellStyle name="Normal 23 2 2" xfId="758"/>
    <cellStyle name="Normal 23 2 3" xfId="759"/>
    <cellStyle name="Normal 23 3" xfId="760"/>
    <cellStyle name="Normal 23 3 2" xfId="761"/>
    <cellStyle name="Normal 23 4" xfId="762"/>
    <cellStyle name="Normal 24" xfId="763"/>
    <cellStyle name="Normal 24 2" xfId="764"/>
    <cellStyle name="Normal 24 2 2" xfId="765"/>
    <cellStyle name="Normal 24 2 3" xfId="766"/>
    <cellStyle name="Normal 24 3" xfId="767"/>
    <cellStyle name="Normal 24 3 2" xfId="768"/>
    <cellStyle name="Normal 24 4" xfId="769"/>
    <cellStyle name="Normal 25" xfId="770"/>
    <cellStyle name="Normal 25 2" xfId="771"/>
    <cellStyle name="Normal 25 2 2" xfId="772"/>
    <cellStyle name="Normal 25 3" xfId="773"/>
    <cellStyle name="Normal 26" xfId="774"/>
    <cellStyle name="Normal 26 2" xfId="775"/>
    <cellStyle name="Normal 27" xfId="776"/>
    <cellStyle name="Normal 27 2" xfId="777"/>
    <cellStyle name="Normal 28" xfId="778"/>
    <cellStyle name="Normal 28 2" xfId="779"/>
    <cellStyle name="Normal 29" xfId="780"/>
    <cellStyle name="Normal 29 2" xfId="781"/>
    <cellStyle name="Normal 3" xfId="782"/>
    <cellStyle name="Normal 3 2" xfId="783"/>
    <cellStyle name="Normal 3 2 2" xfId="784"/>
    <cellStyle name="Normal 3 2 2 2" xfId="785"/>
    <cellStyle name="Normal 3 3" xfId="786"/>
    <cellStyle name="Normal 3 3 2" xfId="787"/>
    <cellStyle name="Normal 3 3 2 2" xfId="788"/>
    <cellStyle name="Normal 3 3 2 2 2" xfId="789"/>
    <cellStyle name="Normal 3 3 2 2 2 2" xfId="790"/>
    <cellStyle name="Normal 3 3 2 2 2 3" xfId="791"/>
    <cellStyle name="Normal 3 3 2 2 3" xfId="792"/>
    <cellStyle name="Normal 3 3 2 2 4" xfId="793"/>
    <cellStyle name="Normal 3 3 2 3" xfId="794"/>
    <cellStyle name="Normal 3 3 2 3 2" xfId="795"/>
    <cellStyle name="Normal 3 3 2 3 3" xfId="796"/>
    <cellStyle name="Normal 3 3 2 4" xfId="797"/>
    <cellStyle name="Normal 3 3 2 4 2" xfId="798"/>
    <cellStyle name="Normal 3 3 2 5" xfId="799"/>
    <cellStyle name="Normal 3 3 3" xfId="800"/>
    <cellStyle name="Normal 3 3 3 2" xfId="801"/>
    <cellStyle name="Normal 3 3 3 2 2" xfId="802"/>
    <cellStyle name="Normal 3 3 3 2 3" xfId="803"/>
    <cellStyle name="Normal 3 3 3 3" xfId="804"/>
    <cellStyle name="Normal 3 3 3 3 2" xfId="805"/>
    <cellStyle name="Normal 3 3 3 4" xfId="806"/>
    <cellStyle name="Normal 3 3 4" xfId="807"/>
    <cellStyle name="Normal 3 3 4 2" xfId="808"/>
    <cellStyle name="Normal 3 3 4 2 2" xfId="809"/>
    <cellStyle name="Normal 3 3 4 3" xfId="810"/>
    <cellStyle name="Normal 3 3 5" xfId="811"/>
    <cellStyle name="Normal 3 3 5 2" xfId="812"/>
    <cellStyle name="Normal 3 3 6" xfId="813"/>
    <cellStyle name="Normal 30" xfId="814"/>
    <cellStyle name="Normal 30 2" xfId="815"/>
    <cellStyle name="Normal 31" xfId="816"/>
    <cellStyle name="Normal 31 2" xfId="817"/>
    <cellStyle name="Normal 32" xfId="818"/>
    <cellStyle name="Normal 32 2" xfId="819"/>
    <cellStyle name="Normal 33" xfId="820"/>
    <cellStyle name="Normal 33 2" xfId="821"/>
    <cellStyle name="Normal 33 3" xfId="822"/>
    <cellStyle name="Normal 34" xfId="823"/>
    <cellStyle name="Normal 35" xfId="824"/>
    <cellStyle name="Normal 36" xfId="825"/>
    <cellStyle name="Normal 37" xfId="826"/>
    <cellStyle name="Normal 38" xfId="827"/>
    <cellStyle name="Normal 39" xfId="828"/>
    <cellStyle name="Normal 4" xfId="829"/>
    <cellStyle name="Normal 4 2" xfId="830"/>
    <cellStyle name="Normal 4 3" xfId="831"/>
    <cellStyle name="Normal 4 3 2" xfId="832"/>
    <cellStyle name="Normal 40" xfId="833"/>
    <cellStyle name="Normal 41" xfId="834"/>
    <cellStyle name="Normal 42" xfId="835"/>
    <cellStyle name="Normal 43" xfId="836"/>
    <cellStyle name="Normal 44" xfId="837"/>
    <cellStyle name="Normal 45" xfId="838"/>
    <cellStyle name="Normal 46" xfId="839"/>
    <cellStyle name="Normal 47" xfId="840"/>
    <cellStyle name="Normal 48" xfId="841"/>
    <cellStyle name="Normal 49" xfId="842"/>
    <cellStyle name="Normal 49 2" xfId="843"/>
    <cellStyle name="Normal 49 3" xfId="844"/>
    <cellStyle name="Normal 5" xfId="845"/>
    <cellStyle name="Normal 5 2" xfId="846"/>
    <cellStyle name="Normal 50" xfId="847"/>
    <cellStyle name="Normal 50 2" xfId="848"/>
    <cellStyle name="Normal 50 3" xfId="849"/>
    <cellStyle name="Normal 51" xfId="850"/>
    <cellStyle name="Normal 52" xfId="851"/>
    <cellStyle name="Normal 53" xfId="852"/>
    <cellStyle name="Normal 53 2" xfId="853"/>
    <cellStyle name="Normal 53 2 2" xfId="854"/>
    <cellStyle name="Normal 53 2 3" xfId="855"/>
    <cellStyle name="Normal 53 3" xfId="856"/>
    <cellStyle name="Normal 53 4" xfId="857"/>
    <cellStyle name="Normal 54" xfId="858"/>
    <cellStyle name="Normal 54 2" xfId="859"/>
    <cellStyle name="Normal 54 3" xfId="860"/>
    <cellStyle name="Normal 55" xfId="861"/>
    <cellStyle name="Normal 55 2" xfId="862"/>
    <cellStyle name="Normal 55 3" xfId="863"/>
    <cellStyle name="Normal 56" xfId="864"/>
    <cellStyle name="Normal 6" xfId="865"/>
    <cellStyle name="Normal 6 2" xfId="866"/>
    <cellStyle name="Normal 6 2 2" xfId="867"/>
    <cellStyle name="Normal 6 3" xfId="868"/>
    <cellStyle name="Normal 6 3 2" xfId="869"/>
    <cellStyle name="Normal 6 3 2 2" xfId="870"/>
    <cellStyle name="Normal 6 3 2 2 2" xfId="871"/>
    <cellStyle name="Normal 6 3 2 2 2 2" xfId="872"/>
    <cellStyle name="Normal 6 3 2 2 2 3" xfId="873"/>
    <cellStyle name="Normal 6 3 2 2 3" xfId="874"/>
    <cellStyle name="Normal 6 3 2 2 4" xfId="875"/>
    <cellStyle name="Normal 6 3 2 3" xfId="876"/>
    <cellStyle name="Normal 6 3 2 3 2" xfId="877"/>
    <cellStyle name="Normal 6 3 2 3 3" xfId="878"/>
    <cellStyle name="Normal 6 3 2 4" xfId="879"/>
    <cellStyle name="Normal 6 3 2 4 2" xfId="880"/>
    <cellStyle name="Normal 6 3 2 5" xfId="881"/>
    <cellStyle name="Normal 6 3 3" xfId="882"/>
    <cellStyle name="Normal 6 3 3 2" xfId="883"/>
    <cellStyle name="Normal 6 3 3 2 2" xfId="884"/>
    <cellStyle name="Normal 6 3 3 2 3" xfId="885"/>
    <cellStyle name="Normal 6 3 3 3" xfId="886"/>
    <cellStyle name="Normal 6 3 3 3 2" xfId="887"/>
    <cellStyle name="Normal 6 3 3 4" xfId="888"/>
    <cellStyle name="Normal 6 3 4" xfId="889"/>
    <cellStyle name="Normal 6 3 4 2" xfId="890"/>
    <cellStyle name="Normal 6 3 4 3" xfId="891"/>
    <cellStyle name="Normal 6 3 5" xfId="892"/>
    <cellStyle name="Normal 7" xfId="893"/>
    <cellStyle name="Normal 7 2" xfId="894"/>
    <cellStyle name="Normal 8" xfId="5"/>
    <cellStyle name="Normal 8 2" xfId="895"/>
    <cellStyle name="Normal 9" xfId="896"/>
    <cellStyle name="Normal 9 2" xfId="897"/>
    <cellStyle name="Normal 9 2 2" xfId="898"/>
    <cellStyle name="Normal 9 2 2 2" xfId="899"/>
    <cellStyle name="Normal 9 2 2 2 2" xfId="900"/>
    <cellStyle name="Normal 9 2 2 3" xfId="901"/>
    <cellStyle name="Normal 9 2 3" xfId="902"/>
    <cellStyle name="Normal 9 2 3 2" xfId="903"/>
    <cellStyle name="Normal 9 2 4" xfId="904"/>
    <cellStyle name="Normal 9 3" xfId="905"/>
    <cellStyle name="Normal 9 3 2" xfId="906"/>
    <cellStyle name="Normal 9 3 2 2" xfId="907"/>
    <cellStyle name="Normal 9 3 2 2 2" xfId="908"/>
    <cellStyle name="Normal 9 3 2 3" xfId="909"/>
    <cellStyle name="Normal 9 3 3" xfId="910"/>
    <cellStyle name="Normal 9 3 3 2" xfId="911"/>
    <cellStyle name="Normal 9 3 4" xfId="912"/>
    <cellStyle name="Normal 9 4" xfId="913"/>
    <cellStyle name="Normal 9 4 2" xfId="914"/>
    <cellStyle name="Normal 9 5" xfId="915"/>
    <cellStyle name="Normal 9 5 2" xfId="916"/>
    <cellStyle name="Normal_Inpatient days &amp; amounts_2 2" xfId="6"/>
    <cellStyle name="Normal_prov fee mcare #s" xfId="4"/>
    <cellStyle name="Normal_SHOPP Cost UPL SFY 2015" xfId="7"/>
    <cellStyle name="Note 2" xfId="917"/>
    <cellStyle name="Note 2 2" xfId="918"/>
    <cellStyle name="Note 2 2 2" xfId="919"/>
    <cellStyle name="Note 2 2 2 2" xfId="920"/>
    <cellStyle name="Note 2 2 2 2 2" xfId="921"/>
    <cellStyle name="Note 2 2 2 2 2 2" xfId="922"/>
    <cellStyle name="Note 2 2 2 2 2 3" xfId="923"/>
    <cellStyle name="Note 2 2 2 2 3" xfId="924"/>
    <cellStyle name="Note 2 2 2 2 4" xfId="925"/>
    <cellStyle name="Note 2 2 2 3" xfId="926"/>
    <cellStyle name="Note 2 2 2 3 2" xfId="927"/>
    <cellStyle name="Note 2 2 2 3 3" xfId="928"/>
    <cellStyle name="Note 2 2 2 4" xfId="929"/>
    <cellStyle name="Note 2 2 2 4 2" xfId="930"/>
    <cellStyle name="Note 2 2 2 5" xfId="931"/>
    <cellStyle name="Note 2 2 3" xfId="932"/>
    <cellStyle name="Note 2 2 3 2" xfId="933"/>
    <cellStyle name="Note 2 2 3 2 2" xfId="934"/>
    <cellStyle name="Note 2 2 3 2 3" xfId="935"/>
    <cellStyle name="Note 2 2 3 3" xfId="936"/>
    <cellStyle name="Note 2 2 3 3 2" xfId="937"/>
    <cellStyle name="Note 2 2 3 4" xfId="938"/>
    <cellStyle name="Note 2 2 4" xfId="939"/>
    <cellStyle name="Note 2 2 4 2" xfId="940"/>
    <cellStyle name="Note 2 2 4 2 2" xfId="941"/>
    <cellStyle name="Note 2 2 4 3" xfId="942"/>
    <cellStyle name="Note 2 2 5" xfId="943"/>
    <cellStyle name="Note 2 2 5 2" xfId="944"/>
    <cellStyle name="Note 2 2 6" xfId="945"/>
    <cellStyle name="Note 2 3" xfId="946"/>
    <cellStyle name="Note 2 3 2" xfId="947"/>
    <cellStyle name="Note 2 3 2 2" xfId="948"/>
    <cellStyle name="Note 2 3 2 2 2" xfId="949"/>
    <cellStyle name="Note 2 3 2 2 2 2" xfId="950"/>
    <cellStyle name="Note 2 3 2 2 2 3" xfId="951"/>
    <cellStyle name="Note 2 3 2 2 3" xfId="952"/>
    <cellStyle name="Note 2 3 2 2 4" xfId="953"/>
    <cellStyle name="Note 2 3 2 3" xfId="954"/>
    <cellStyle name="Note 2 3 2 3 2" xfId="955"/>
    <cellStyle name="Note 2 3 2 3 3" xfId="956"/>
    <cellStyle name="Note 2 3 2 4" xfId="957"/>
    <cellStyle name="Note 2 3 2 4 2" xfId="958"/>
    <cellStyle name="Note 2 3 2 5" xfId="959"/>
    <cellStyle name="Note 2 3 3" xfId="960"/>
    <cellStyle name="Note 2 3 3 2" xfId="961"/>
    <cellStyle name="Note 2 3 3 2 2" xfId="962"/>
    <cellStyle name="Note 2 3 3 2 3" xfId="963"/>
    <cellStyle name="Note 2 3 3 3" xfId="964"/>
    <cellStyle name="Note 2 3 3 3 2" xfId="965"/>
    <cellStyle name="Note 2 3 3 4" xfId="966"/>
    <cellStyle name="Note 2 3 4" xfId="967"/>
    <cellStyle name="Note 2 3 4 2" xfId="968"/>
    <cellStyle name="Note 2 3 4 2 2" xfId="969"/>
    <cellStyle name="Note 2 3 4 3" xfId="970"/>
    <cellStyle name="Note 2 3 5" xfId="971"/>
    <cellStyle name="Note 2 3 5 2" xfId="972"/>
    <cellStyle name="Note 2 3 6" xfId="973"/>
    <cellStyle name="Note 2 4" xfId="974"/>
    <cellStyle name="Note 2 4 2" xfId="975"/>
    <cellStyle name="Note 2 4 2 2" xfId="976"/>
    <cellStyle name="Note 2 4 2 2 2" xfId="977"/>
    <cellStyle name="Note 2 4 2 2 3" xfId="978"/>
    <cellStyle name="Note 2 4 2 3" xfId="979"/>
    <cellStyle name="Note 2 4 2 4" xfId="980"/>
    <cellStyle name="Note 2 4 3" xfId="981"/>
    <cellStyle name="Note 2 4 3 2" xfId="982"/>
    <cellStyle name="Note 2 4 3 3" xfId="983"/>
    <cellStyle name="Note 2 4 4" xfId="984"/>
    <cellStyle name="Note 2 4 4 2" xfId="985"/>
    <cellStyle name="Note 2 4 5" xfId="986"/>
    <cellStyle name="Note 2 5" xfId="987"/>
    <cellStyle name="Note 2 5 2" xfId="988"/>
    <cellStyle name="Note 2 5 2 2" xfId="989"/>
    <cellStyle name="Note 2 5 2 3" xfId="990"/>
    <cellStyle name="Note 2 5 3" xfId="991"/>
    <cellStyle name="Note 2 5 3 2" xfId="992"/>
    <cellStyle name="Note 2 5 4" xfId="993"/>
    <cellStyle name="Note 2 6" xfId="994"/>
    <cellStyle name="Note 2 6 2" xfId="995"/>
    <cellStyle name="Note 2 6 2 2" xfId="996"/>
    <cellStyle name="Note 2 6 3" xfId="997"/>
    <cellStyle name="Note 2 7" xfId="998"/>
    <cellStyle name="Note 2 7 2" xfId="999"/>
    <cellStyle name="Note 2 8" xfId="1000"/>
    <cellStyle name="Note 3" xfId="1001"/>
    <cellStyle name="Note 3 2" xfId="1002"/>
    <cellStyle name="Note 3 2 2" xfId="1003"/>
    <cellStyle name="Note 3 2 2 2" xfId="1004"/>
    <cellStyle name="Note 3 2 2 2 2" xfId="1005"/>
    <cellStyle name="Note 3 2 2 2 3" xfId="1006"/>
    <cellStyle name="Note 3 2 2 3" xfId="1007"/>
    <cellStyle name="Note 3 2 2 4" xfId="1008"/>
    <cellStyle name="Note 3 2 3" xfId="1009"/>
    <cellStyle name="Note 3 2 3 2" xfId="1010"/>
    <cellStyle name="Note 3 2 3 3" xfId="1011"/>
    <cellStyle name="Note 3 2 4" xfId="1012"/>
    <cellStyle name="Note 3 2 4 2" xfId="1013"/>
    <cellStyle name="Note 3 2 5" xfId="1014"/>
    <cellStyle name="Note 3 3" xfId="1015"/>
    <cellStyle name="Note 3 3 2" xfId="1016"/>
    <cellStyle name="Note 3 3 2 2" xfId="1017"/>
    <cellStyle name="Note 3 3 2 3" xfId="1018"/>
    <cellStyle name="Note 3 3 3" xfId="1019"/>
    <cellStyle name="Note 3 3 3 2" xfId="1020"/>
    <cellStyle name="Note 3 3 4" xfId="1021"/>
    <cellStyle name="Note 3 4" xfId="1022"/>
    <cellStyle name="Note 3 4 2" xfId="1023"/>
    <cellStyle name="Note 3 4 2 2" xfId="1024"/>
    <cellStyle name="Note 3 4 3" xfId="1025"/>
    <cellStyle name="Note 3 5" xfId="1026"/>
    <cellStyle name="Note 3 5 2" xfId="1027"/>
    <cellStyle name="Note 3 6" xfId="1028"/>
    <cellStyle name="Percent 2" xfId="1029"/>
    <cellStyle name="Percent 2 2" xfId="1030"/>
    <cellStyle name="Percent 2 3" xfId="1031"/>
    <cellStyle name="Percent 3" xfId="1032"/>
    <cellStyle name="Percent 3 2" xfId="1033"/>
    <cellStyle name="Percent 4" xfId="1034"/>
    <cellStyle name="Percent 5" xfId="1035"/>
    <cellStyle name="Percent 5 2" xfId="1036"/>
    <cellStyle name="Percent 6" xfId="1037"/>
    <cellStyle name="Percent 6 2" xfId="1038"/>
    <cellStyle name="Percent 7" xfId="1039"/>
    <cellStyle name="Percent 8" xfId="10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K39"/>
  <sheetViews>
    <sheetView tabSelected="1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A2" sqref="A2"/>
    </sheetView>
  </sheetViews>
  <sheetFormatPr defaultColWidth="9.140625" defaultRowHeight="12.75" x14ac:dyDescent="0.2"/>
  <cols>
    <col min="1" max="1" width="11.140625" style="16" bestFit="1" customWidth="1"/>
    <col min="2" max="2" width="33" style="16" bestFit="1" customWidth="1"/>
    <col min="3" max="3" width="7.28515625" style="16" bestFit="1" customWidth="1"/>
    <col min="4" max="4" width="12.42578125" style="17" bestFit="1" customWidth="1"/>
    <col min="5" max="5" width="11" style="16" bestFit="1" customWidth="1"/>
    <col min="6" max="10" width="12.42578125" style="16" bestFit="1" customWidth="1"/>
    <col min="11" max="11" width="13.5703125" style="16" bestFit="1" customWidth="1"/>
    <col min="12" max="16384" width="9.140625" style="16"/>
  </cols>
  <sheetData>
    <row r="1" spans="1:11" s="1" customFormat="1" x14ac:dyDescent="0.2">
      <c r="B1" s="2"/>
      <c r="C1" s="2"/>
      <c r="D1" s="3"/>
    </row>
    <row r="2" spans="1:11" s="7" customFormat="1" ht="38.25" x14ac:dyDescent="0.2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spans="1:11" s="9" customFormat="1" x14ac:dyDescent="0.2">
      <c r="A3" s="8" t="s">
        <v>30</v>
      </c>
      <c r="B3" s="2" t="s">
        <v>73</v>
      </c>
      <c r="C3" s="2">
        <v>2</v>
      </c>
      <c r="D3" s="10">
        <v>65968.325696</v>
      </c>
      <c r="E3" s="10">
        <v>57629.02</v>
      </c>
      <c r="F3" s="11">
        <f t="shared" ref="F3:F37" si="0">D3*100.99%</f>
        <v>66621.412120390407</v>
      </c>
      <c r="G3" s="12">
        <f t="shared" ref="G3:G37" si="1">IF(F3-E3&lt;0,0,ROUND(F3-E3,0))</f>
        <v>8992</v>
      </c>
      <c r="H3" s="10">
        <v>559568.1749361339</v>
      </c>
      <c r="I3" s="10">
        <v>370216.19975695421</v>
      </c>
      <c r="J3" s="11">
        <f t="shared" ref="J3:J37" si="2">H3*100.99%</f>
        <v>565107.8998680017</v>
      </c>
      <c r="K3" s="13">
        <f t="shared" ref="K3:K37" si="3">IF(J3-I3&lt;0,0,ROUND(J3-I3,0 ))</f>
        <v>194892</v>
      </c>
    </row>
    <row r="4" spans="1:11" s="9" customFormat="1" x14ac:dyDescent="0.2">
      <c r="A4" s="8" t="s">
        <v>31</v>
      </c>
      <c r="B4" s="2" t="s">
        <v>32</v>
      </c>
      <c r="C4" s="2">
        <v>2</v>
      </c>
      <c r="D4" s="10">
        <v>306301.52720399998</v>
      </c>
      <c r="E4" s="10">
        <v>240806.63</v>
      </c>
      <c r="F4" s="11">
        <f t="shared" si="0"/>
        <v>309333.91232331959</v>
      </c>
      <c r="G4" s="12">
        <f t="shared" si="1"/>
        <v>68527</v>
      </c>
      <c r="H4" s="10">
        <v>1070689.4152671176</v>
      </c>
      <c r="I4" s="10">
        <v>367839.42556418938</v>
      </c>
      <c r="J4" s="11">
        <f t="shared" si="2"/>
        <v>1081289.2404782621</v>
      </c>
      <c r="K4" s="13">
        <f t="shared" si="3"/>
        <v>713450</v>
      </c>
    </row>
    <row r="5" spans="1:11" s="9" customFormat="1" x14ac:dyDescent="0.2">
      <c r="A5" s="8" t="s">
        <v>33</v>
      </c>
      <c r="B5" s="2" t="s">
        <v>34</v>
      </c>
      <c r="C5" s="2">
        <v>2</v>
      </c>
      <c r="D5" s="10">
        <v>0</v>
      </c>
      <c r="E5" s="10">
        <v>0</v>
      </c>
      <c r="F5" s="11">
        <f t="shared" si="0"/>
        <v>0</v>
      </c>
      <c r="G5" s="12">
        <f t="shared" si="1"/>
        <v>0</v>
      </c>
      <c r="H5" s="10">
        <v>107201.13247424674</v>
      </c>
      <c r="I5" s="10">
        <v>30672.72698977789</v>
      </c>
      <c r="J5" s="11">
        <f t="shared" si="2"/>
        <v>108262.42368574179</v>
      </c>
      <c r="K5" s="13">
        <f t="shared" si="3"/>
        <v>77590</v>
      </c>
    </row>
    <row r="6" spans="1:11" s="9" customFormat="1" x14ac:dyDescent="0.2">
      <c r="A6" s="8" t="s">
        <v>15</v>
      </c>
      <c r="B6" s="2" t="s">
        <v>60</v>
      </c>
      <c r="C6" s="2">
        <v>1</v>
      </c>
      <c r="D6" s="10">
        <v>78215.095176000003</v>
      </c>
      <c r="E6" s="10">
        <v>48283.58</v>
      </c>
      <c r="F6" s="11">
        <f t="shared" si="0"/>
        <v>78989.42461824241</v>
      </c>
      <c r="G6" s="12">
        <f t="shared" si="1"/>
        <v>30706</v>
      </c>
      <c r="H6" s="10">
        <v>427016.49470424571</v>
      </c>
      <c r="I6" s="10">
        <v>123709.82588924599</v>
      </c>
      <c r="J6" s="11">
        <f t="shared" si="2"/>
        <v>431243.95800181775</v>
      </c>
      <c r="K6" s="13">
        <f t="shared" si="3"/>
        <v>307534</v>
      </c>
    </row>
    <row r="7" spans="1:11" s="9" customFormat="1" x14ac:dyDescent="0.2">
      <c r="A7" s="8" t="s">
        <v>16</v>
      </c>
      <c r="B7" s="2" t="s">
        <v>61</v>
      </c>
      <c r="C7" s="2">
        <v>1</v>
      </c>
      <c r="D7" s="10">
        <v>67489.469225999987</v>
      </c>
      <c r="E7" s="10">
        <v>70512.33</v>
      </c>
      <c r="F7" s="11">
        <f t="shared" si="0"/>
        <v>68157.614971337389</v>
      </c>
      <c r="G7" s="12">
        <f t="shared" si="1"/>
        <v>0</v>
      </c>
      <c r="H7" s="10">
        <v>660381.27057175478</v>
      </c>
      <c r="I7" s="10">
        <v>325042.9027525172</v>
      </c>
      <c r="J7" s="11">
        <f t="shared" si="2"/>
        <v>666919.04515041516</v>
      </c>
      <c r="K7" s="13">
        <f t="shared" si="3"/>
        <v>341876</v>
      </c>
    </row>
    <row r="8" spans="1:11" s="9" customFormat="1" x14ac:dyDescent="0.2">
      <c r="A8" s="8" t="s">
        <v>13</v>
      </c>
      <c r="B8" s="2" t="s">
        <v>58</v>
      </c>
      <c r="C8" s="2">
        <v>1</v>
      </c>
      <c r="D8" s="10">
        <v>145584.22855999999</v>
      </c>
      <c r="E8" s="10">
        <v>120165.85</v>
      </c>
      <c r="F8" s="11">
        <f t="shared" si="0"/>
        <v>147025.51242274398</v>
      </c>
      <c r="G8" s="12">
        <f t="shared" si="1"/>
        <v>26860</v>
      </c>
      <c r="H8" s="10">
        <v>240985.87017786797</v>
      </c>
      <c r="I8" s="10">
        <v>126289.86298267456</v>
      </c>
      <c r="J8" s="11">
        <f t="shared" si="2"/>
        <v>243371.63029262886</v>
      </c>
      <c r="K8" s="13">
        <f t="shared" si="3"/>
        <v>117082</v>
      </c>
    </row>
    <row r="9" spans="1:11" s="9" customFormat="1" x14ac:dyDescent="0.2">
      <c r="A9" s="8" t="s">
        <v>35</v>
      </c>
      <c r="B9" s="2" t="s">
        <v>36</v>
      </c>
      <c r="C9" s="2">
        <v>2</v>
      </c>
      <c r="D9" s="10">
        <v>3523.8431999999998</v>
      </c>
      <c r="E9" s="10">
        <v>4143.26</v>
      </c>
      <c r="F9" s="11">
        <f t="shared" si="0"/>
        <v>3558.7292476799998</v>
      </c>
      <c r="G9" s="12">
        <f t="shared" si="1"/>
        <v>0</v>
      </c>
      <c r="H9" s="10">
        <v>91332.813933799698</v>
      </c>
      <c r="I9" s="10">
        <v>23936.144442387329</v>
      </c>
      <c r="J9" s="11">
        <f t="shared" si="2"/>
        <v>92237.008791744316</v>
      </c>
      <c r="K9" s="13">
        <f t="shared" si="3"/>
        <v>68301</v>
      </c>
    </row>
    <row r="10" spans="1:11" s="9" customFormat="1" x14ac:dyDescent="0.2">
      <c r="A10" s="8" t="s">
        <v>37</v>
      </c>
      <c r="B10" s="2" t="s">
        <v>38</v>
      </c>
      <c r="C10" s="2">
        <v>2</v>
      </c>
      <c r="D10" s="10">
        <v>59518.943999999996</v>
      </c>
      <c r="E10" s="10">
        <v>36617.019999999997</v>
      </c>
      <c r="F10" s="11">
        <f t="shared" si="0"/>
        <v>60108.181545599997</v>
      </c>
      <c r="G10" s="12">
        <f t="shared" si="1"/>
        <v>23491</v>
      </c>
      <c r="H10" s="10">
        <v>1324943.4914817307</v>
      </c>
      <c r="I10" s="10">
        <v>501871.50724395289</v>
      </c>
      <c r="J10" s="11">
        <f t="shared" si="2"/>
        <v>1338060.4320473999</v>
      </c>
      <c r="K10" s="13">
        <f t="shared" si="3"/>
        <v>836189</v>
      </c>
    </row>
    <row r="11" spans="1:11" s="9" customFormat="1" x14ac:dyDescent="0.2">
      <c r="A11" s="8" t="s">
        <v>14</v>
      </c>
      <c r="B11" s="2" t="s">
        <v>59</v>
      </c>
      <c r="C11" s="2">
        <v>1</v>
      </c>
      <c r="D11" s="10">
        <v>197812.27385099998</v>
      </c>
      <c r="E11" s="10">
        <v>204756.44</v>
      </c>
      <c r="F11" s="11">
        <f t="shared" si="0"/>
        <v>199770.61536212487</v>
      </c>
      <c r="G11" s="12">
        <f t="shared" si="1"/>
        <v>0</v>
      </c>
      <c r="H11" s="10">
        <v>175350.40381125142</v>
      </c>
      <c r="I11" s="10">
        <v>125275.60200343635</v>
      </c>
      <c r="J11" s="11">
        <f t="shared" si="2"/>
        <v>177086.37280898282</v>
      </c>
      <c r="K11" s="13">
        <f t="shared" si="3"/>
        <v>51811</v>
      </c>
    </row>
    <row r="12" spans="1:11" s="9" customFormat="1" x14ac:dyDescent="0.2">
      <c r="A12" s="8" t="s">
        <v>39</v>
      </c>
      <c r="B12" s="2" t="s">
        <v>40</v>
      </c>
      <c r="C12" s="2">
        <v>2</v>
      </c>
      <c r="D12" s="10">
        <v>45300.176910000002</v>
      </c>
      <c r="E12" s="10">
        <v>25809.809999999998</v>
      </c>
      <c r="F12" s="11">
        <f t="shared" si="0"/>
        <v>45748.648661409003</v>
      </c>
      <c r="G12" s="12">
        <f t="shared" si="1"/>
        <v>19939</v>
      </c>
      <c r="H12" s="10">
        <v>224032.98406555181</v>
      </c>
      <c r="I12" s="10">
        <v>53130.8019519312</v>
      </c>
      <c r="J12" s="11">
        <f t="shared" si="2"/>
        <v>226250.91060780076</v>
      </c>
      <c r="K12" s="13">
        <f t="shared" si="3"/>
        <v>173120</v>
      </c>
    </row>
    <row r="13" spans="1:11" s="9" customFormat="1" x14ac:dyDescent="0.2">
      <c r="A13" s="8" t="s">
        <v>11</v>
      </c>
      <c r="B13" s="2" t="s">
        <v>56</v>
      </c>
      <c r="C13" s="2">
        <v>1</v>
      </c>
      <c r="D13" s="10">
        <v>400802.79554100003</v>
      </c>
      <c r="E13" s="10">
        <v>325730.89999999997</v>
      </c>
      <c r="F13" s="11">
        <f t="shared" si="0"/>
        <v>404770.74321685592</v>
      </c>
      <c r="G13" s="12">
        <f t="shared" si="1"/>
        <v>79040</v>
      </c>
      <c r="H13" s="10">
        <v>1167275.059844617</v>
      </c>
      <c r="I13" s="10">
        <v>317219.78693693189</v>
      </c>
      <c r="J13" s="11">
        <f t="shared" si="2"/>
        <v>1178831.0829370788</v>
      </c>
      <c r="K13" s="13">
        <f t="shared" si="3"/>
        <v>861611</v>
      </c>
    </row>
    <row r="14" spans="1:11" s="9" customFormat="1" x14ac:dyDescent="0.2">
      <c r="A14" s="15" t="s">
        <v>41</v>
      </c>
      <c r="B14" s="2" t="s">
        <v>42</v>
      </c>
      <c r="C14" s="16">
        <v>2</v>
      </c>
      <c r="D14" s="10">
        <v>994267.20251999993</v>
      </c>
      <c r="E14" s="10">
        <v>987047.54</v>
      </c>
      <c r="F14" s="11">
        <f t="shared" si="0"/>
        <v>1004110.447824948</v>
      </c>
      <c r="G14" s="12">
        <f t="shared" si="1"/>
        <v>17063</v>
      </c>
      <c r="H14" s="10">
        <v>1592640.1596296963</v>
      </c>
      <c r="I14" s="10">
        <v>1020624.6207794561</v>
      </c>
      <c r="J14" s="11">
        <f t="shared" si="2"/>
        <v>1608407.2972100303</v>
      </c>
      <c r="K14" s="13">
        <f t="shared" si="3"/>
        <v>587783</v>
      </c>
    </row>
    <row r="15" spans="1:11" s="9" customFormat="1" x14ac:dyDescent="0.2">
      <c r="A15" s="8" t="s">
        <v>43</v>
      </c>
      <c r="B15" s="2" t="s">
        <v>74</v>
      </c>
      <c r="C15" s="2">
        <v>2</v>
      </c>
      <c r="D15" s="10">
        <v>29216.267520000001</v>
      </c>
      <c r="E15" s="10">
        <v>27881.95</v>
      </c>
      <c r="F15" s="11">
        <f t="shared" si="0"/>
        <v>29505.508568448004</v>
      </c>
      <c r="G15" s="12">
        <f t="shared" si="1"/>
        <v>1624</v>
      </c>
      <c r="H15" s="10">
        <v>263826.88317101152</v>
      </c>
      <c r="I15" s="10">
        <v>80124.909463524993</v>
      </c>
      <c r="J15" s="11">
        <f t="shared" si="2"/>
        <v>266438.76931440452</v>
      </c>
      <c r="K15" s="13">
        <f t="shared" si="3"/>
        <v>186314</v>
      </c>
    </row>
    <row r="16" spans="1:11" s="9" customFormat="1" x14ac:dyDescent="0.2">
      <c r="A16" s="19" t="s">
        <v>44</v>
      </c>
      <c r="B16" s="2" t="s">
        <v>75</v>
      </c>
      <c r="C16" s="2">
        <v>2</v>
      </c>
      <c r="D16" s="10">
        <v>38078.129459999996</v>
      </c>
      <c r="E16" s="10">
        <v>30988.52</v>
      </c>
      <c r="F16" s="11">
        <f t="shared" si="0"/>
        <v>38455.102941653997</v>
      </c>
      <c r="G16" s="12">
        <f t="shared" si="1"/>
        <v>7467</v>
      </c>
      <c r="H16" s="10">
        <v>38420.680760399817</v>
      </c>
      <c r="I16" s="10">
        <v>17680.797955686423</v>
      </c>
      <c r="J16" s="11">
        <f t="shared" si="2"/>
        <v>38801.045499927779</v>
      </c>
      <c r="K16" s="13">
        <f t="shared" si="3"/>
        <v>21120</v>
      </c>
    </row>
    <row r="17" spans="1:11" s="9" customFormat="1" x14ac:dyDescent="0.2">
      <c r="A17" s="20" t="s">
        <v>45</v>
      </c>
      <c r="B17" s="2" t="s">
        <v>46</v>
      </c>
      <c r="C17" s="2">
        <v>2</v>
      </c>
      <c r="D17" s="10">
        <v>153666.740192</v>
      </c>
      <c r="E17" s="10">
        <v>158698.99000000002</v>
      </c>
      <c r="F17" s="11">
        <f t="shared" si="0"/>
        <v>155188.04091990081</v>
      </c>
      <c r="G17" s="12">
        <f t="shared" si="1"/>
        <v>0</v>
      </c>
      <c r="H17" s="10">
        <v>1142435.2689172919</v>
      </c>
      <c r="I17" s="10">
        <v>428903.34154127951</v>
      </c>
      <c r="J17" s="11">
        <f t="shared" si="2"/>
        <v>1153745.3780795732</v>
      </c>
      <c r="K17" s="13">
        <f t="shared" si="3"/>
        <v>724842</v>
      </c>
    </row>
    <row r="18" spans="1:11" s="9" customFormat="1" x14ac:dyDescent="0.2">
      <c r="A18" s="8" t="s">
        <v>25</v>
      </c>
      <c r="B18" s="2" t="s">
        <v>70</v>
      </c>
      <c r="C18" s="2">
        <v>1</v>
      </c>
      <c r="D18" s="10">
        <v>111666.31652000001</v>
      </c>
      <c r="E18" s="10">
        <v>32858.31</v>
      </c>
      <c r="F18" s="11">
        <f t="shared" si="0"/>
        <v>112771.81305354802</v>
      </c>
      <c r="G18" s="12">
        <f t="shared" si="1"/>
        <v>79914</v>
      </c>
      <c r="H18" s="10">
        <v>466362.75449943158</v>
      </c>
      <c r="I18" s="10">
        <v>143485.93491202052</v>
      </c>
      <c r="J18" s="11">
        <f t="shared" si="2"/>
        <v>470979.74576897599</v>
      </c>
      <c r="K18" s="13">
        <f t="shared" si="3"/>
        <v>327494</v>
      </c>
    </row>
    <row r="19" spans="1:11" s="9" customFormat="1" x14ac:dyDescent="0.2">
      <c r="A19" s="8" t="s">
        <v>47</v>
      </c>
      <c r="B19" s="2" t="s">
        <v>48</v>
      </c>
      <c r="C19" s="2">
        <v>2</v>
      </c>
      <c r="D19" s="10">
        <v>14977.304099999999</v>
      </c>
      <c r="E19" s="10">
        <v>10860.08</v>
      </c>
      <c r="F19" s="11">
        <f t="shared" si="0"/>
        <v>15125.57941059</v>
      </c>
      <c r="G19" s="12">
        <f t="shared" si="1"/>
        <v>4265</v>
      </c>
      <c r="H19" s="10">
        <v>191852.69123511951</v>
      </c>
      <c r="I19" s="10">
        <v>82526.538130771543</v>
      </c>
      <c r="J19" s="11">
        <f t="shared" si="2"/>
        <v>193752.03287834721</v>
      </c>
      <c r="K19" s="13">
        <f t="shared" si="3"/>
        <v>111225</v>
      </c>
    </row>
    <row r="20" spans="1:11" s="9" customFormat="1" x14ac:dyDescent="0.2">
      <c r="A20" s="9" t="s">
        <v>19</v>
      </c>
      <c r="B20" s="2" t="s">
        <v>64</v>
      </c>
      <c r="C20" s="2">
        <v>1</v>
      </c>
      <c r="D20" s="10">
        <v>151172.43339200001</v>
      </c>
      <c r="E20" s="10">
        <v>114880.67</v>
      </c>
      <c r="F20" s="11">
        <f t="shared" si="0"/>
        <v>152669.04048258081</v>
      </c>
      <c r="G20" s="12">
        <f t="shared" si="1"/>
        <v>37788</v>
      </c>
      <c r="H20" s="10">
        <v>1036389.6784160848</v>
      </c>
      <c r="I20" s="10">
        <v>614055.03645125008</v>
      </c>
      <c r="J20" s="11">
        <f t="shared" si="2"/>
        <v>1046649.9362324041</v>
      </c>
      <c r="K20" s="13">
        <f t="shared" si="3"/>
        <v>432595</v>
      </c>
    </row>
    <row r="21" spans="1:11" s="9" customFormat="1" x14ac:dyDescent="0.2">
      <c r="A21" s="8" t="s">
        <v>49</v>
      </c>
      <c r="B21" s="2" t="s">
        <v>76</v>
      </c>
      <c r="C21" s="2">
        <v>2</v>
      </c>
      <c r="D21" s="10">
        <v>61688.742116000001</v>
      </c>
      <c r="E21" s="10">
        <v>24340.13</v>
      </c>
      <c r="F21" s="11">
        <f t="shared" si="0"/>
        <v>62299.460662948404</v>
      </c>
      <c r="G21" s="12">
        <f t="shared" si="1"/>
        <v>37959</v>
      </c>
      <c r="H21" s="10">
        <v>928816.11572054564</v>
      </c>
      <c r="I21" s="10">
        <v>188307.08096324684</v>
      </c>
      <c r="J21" s="11">
        <f t="shared" si="2"/>
        <v>938011.39526617911</v>
      </c>
      <c r="K21" s="13">
        <f t="shared" si="3"/>
        <v>749704</v>
      </c>
    </row>
    <row r="22" spans="1:11" s="9" customFormat="1" x14ac:dyDescent="0.2">
      <c r="A22" s="8" t="s">
        <v>17</v>
      </c>
      <c r="B22" s="2" t="s">
        <v>62</v>
      </c>
      <c r="C22" s="2">
        <v>1</v>
      </c>
      <c r="D22" s="10">
        <v>162087.23437699999</v>
      </c>
      <c r="E22" s="10">
        <v>83505.959999999992</v>
      </c>
      <c r="F22" s="11">
        <f t="shared" si="0"/>
        <v>163691.8979973323</v>
      </c>
      <c r="G22" s="12">
        <f t="shared" si="1"/>
        <v>80186</v>
      </c>
      <c r="H22" s="10">
        <v>699261.72803473589</v>
      </c>
      <c r="I22" s="10">
        <v>296598.39998938923</v>
      </c>
      <c r="J22" s="11">
        <f t="shared" si="2"/>
        <v>706184.41914227977</v>
      </c>
      <c r="K22" s="13">
        <f t="shared" si="3"/>
        <v>409586</v>
      </c>
    </row>
    <row r="23" spans="1:11" s="9" customFormat="1" x14ac:dyDescent="0.2">
      <c r="A23" s="8" t="s">
        <v>20</v>
      </c>
      <c r="B23" s="2" t="s">
        <v>65</v>
      </c>
      <c r="C23" s="2">
        <v>1</v>
      </c>
      <c r="D23" s="10">
        <v>67016.292191999994</v>
      </c>
      <c r="E23" s="10">
        <v>38143.06</v>
      </c>
      <c r="F23" s="11">
        <f t="shared" si="0"/>
        <v>67679.753484700792</v>
      </c>
      <c r="G23" s="12">
        <f t="shared" si="1"/>
        <v>29537</v>
      </c>
      <c r="H23" s="10">
        <v>721990.78643299104</v>
      </c>
      <c r="I23" s="10">
        <v>281275.31946128164</v>
      </c>
      <c r="J23" s="11">
        <f t="shared" si="2"/>
        <v>729138.49521867768</v>
      </c>
      <c r="K23" s="13">
        <f t="shared" si="3"/>
        <v>447863</v>
      </c>
    </row>
    <row r="24" spans="1:11" s="9" customFormat="1" x14ac:dyDescent="0.2">
      <c r="A24" s="8" t="s">
        <v>21</v>
      </c>
      <c r="B24" s="2" t="s">
        <v>66</v>
      </c>
      <c r="C24" s="2">
        <v>1</v>
      </c>
      <c r="D24" s="10">
        <v>297867.84657200001</v>
      </c>
      <c r="E24" s="10">
        <v>274291.62</v>
      </c>
      <c r="F24" s="11">
        <f t="shared" si="0"/>
        <v>300816.73825306282</v>
      </c>
      <c r="G24" s="12">
        <f t="shared" si="1"/>
        <v>26525</v>
      </c>
      <c r="H24" s="10">
        <v>1548372.7731206245</v>
      </c>
      <c r="I24" s="10">
        <v>565309.76438219368</v>
      </c>
      <c r="J24" s="11">
        <f t="shared" si="2"/>
        <v>1563701.6635745186</v>
      </c>
      <c r="K24" s="13">
        <f t="shared" si="3"/>
        <v>998392</v>
      </c>
    </row>
    <row r="25" spans="1:11" s="9" customFormat="1" x14ac:dyDescent="0.2">
      <c r="A25" s="8" t="s">
        <v>22</v>
      </c>
      <c r="B25" s="2" t="s">
        <v>67</v>
      </c>
      <c r="C25" s="2">
        <v>1</v>
      </c>
      <c r="D25" s="10">
        <v>178179.489585</v>
      </c>
      <c r="E25" s="10">
        <v>68855.399999999994</v>
      </c>
      <c r="F25" s="11">
        <f t="shared" si="0"/>
        <v>179943.46653189149</v>
      </c>
      <c r="G25" s="12">
        <f t="shared" si="1"/>
        <v>111088</v>
      </c>
      <c r="H25" s="10">
        <v>712806.35848265805</v>
      </c>
      <c r="I25" s="10">
        <v>355313.36623054754</v>
      </c>
      <c r="J25" s="11">
        <f t="shared" si="2"/>
        <v>719863.14143163641</v>
      </c>
      <c r="K25" s="13">
        <f t="shared" si="3"/>
        <v>364550</v>
      </c>
    </row>
    <row r="26" spans="1:11" s="9" customFormat="1" x14ac:dyDescent="0.2">
      <c r="A26" s="14" t="s">
        <v>23</v>
      </c>
      <c r="B26" s="2" t="s">
        <v>68</v>
      </c>
      <c r="C26" s="2">
        <v>1</v>
      </c>
      <c r="D26" s="10">
        <v>181364.86253499999</v>
      </c>
      <c r="E26" s="10">
        <v>99748.25</v>
      </c>
      <c r="F26" s="11">
        <f t="shared" si="0"/>
        <v>183160.3746740965</v>
      </c>
      <c r="G26" s="12">
        <f t="shared" si="1"/>
        <v>83412</v>
      </c>
      <c r="H26" s="10">
        <v>641649.95021583093</v>
      </c>
      <c r="I26" s="10">
        <v>340188.05435542273</v>
      </c>
      <c r="J26" s="11">
        <f t="shared" si="2"/>
        <v>648002.28472296766</v>
      </c>
      <c r="K26" s="13">
        <f t="shared" si="3"/>
        <v>307814</v>
      </c>
    </row>
    <row r="27" spans="1:11" s="9" customFormat="1" x14ac:dyDescent="0.2">
      <c r="A27" s="15" t="s">
        <v>24</v>
      </c>
      <c r="B27" s="2" t="s">
        <v>69</v>
      </c>
      <c r="C27" s="2">
        <v>1</v>
      </c>
      <c r="D27" s="10">
        <v>89439.662408000004</v>
      </c>
      <c r="E27" s="10">
        <v>125084.66</v>
      </c>
      <c r="F27" s="11">
        <f t="shared" si="0"/>
        <v>90325.1150658392</v>
      </c>
      <c r="G27" s="12">
        <f t="shared" si="1"/>
        <v>0</v>
      </c>
      <c r="H27" s="10">
        <v>165330.62073053862</v>
      </c>
      <c r="I27" s="10">
        <v>72780.161986955092</v>
      </c>
      <c r="J27" s="11">
        <f t="shared" si="2"/>
        <v>166967.39387577097</v>
      </c>
      <c r="K27" s="13">
        <f t="shared" si="3"/>
        <v>94187</v>
      </c>
    </row>
    <row r="28" spans="1:11" s="9" customFormat="1" x14ac:dyDescent="0.2">
      <c r="A28" s="8" t="s">
        <v>50</v>
      </c>
      <c r="B28" s="2" t="s">
        <v>77</v>
      </c>
      <c r="C28" s="2">
        <v>2</v>
      </c>
      <c r="D28" s="10">
        <v>29047.396679999998</v>
      </c>
      <c r="E28" s="10">
        <v>17296.68</v>
      </c>
      <c r="F28" s="11">
        <f t="shared" si="0"/>
        <v>29334.965907131998</v>
      </c>
      <c r="G28" s="12">
        <f t="shared" si="1"/>
        <v>12038</v>
      </c>
      <c r="H28" s="10">
        <v>268302.71772293217</v>
      </c>
      <c r="I28" s="10">
        <v>71478.030003177337</v>
      </c>
      <c r="J28" s="11">
        <f t="shared" si="2"/>
        <v>270958.91462838918</v>
      </c>
      <c r="K28" s="13">
        <f t="shared" si="3"/>
        <v>199481</v>
      </c>
    </row>
    <row r="29" spans="1:11" s="9" customFormat="1" x14ac:dyDescent="0.2">
      <c r="A29" s="8" t="s">
        <v>51</v>
      </c>
      <c r="B29" s="2" t="s">
        <v>78</v>
      </c>
      <c r="C29" s="2">
        <v>2</v>
      </c>
      <c r="D29" s="10">
        <v>18542.316678000003</v>
      </c>
      <c r="E29" s="10">
        <v>6411.59</v>
      </c>
      <c r="F29" s="11">
        <f t="shared" si="0"/>
        <v>18725.885613112205</v>
      </c>
      <c r="G29" s="12">
        <f t="shared" si="1"/>
        <v>12314</v>
      </c>
      <c r="H29" s="10">
        <v>867478.78739713528</v>
      </c>
      <c r="I29" s="10">
        <v>154055.83458041007</v>
      </c>
      <c r="J29" s="11">
        <f t="shared" si="2"/>
        <v>876066.82739236695</v>
      </c>
      <c r="K29" s="13">
        <f t="shared" si="3"/>
        <v>722011</v>
      </c>
    </row>
    <row r="30" spans="1:11" s="9" customFormat="1" x14ac:dyDescent="0.2">
      <c r="A30" s="19" t="s">
        <v>12</v>
      </c>
      <c r="B30" s="2" t="s">
        <v>57</v>
      </c>
      <c r="C30" s="2">
        <v>1</v>
      </c>
      <c r="D30" s="10">
        <v>57180.531930000005</v>
      </c>
      <c r="E30" s="10">
        <v>48314.1</v>
      </c>
      <c r="F30" s="11">
        <f t="shared" si="0"/>
        <v>57746.619196107007</v>
      </c>
      <c r="G30" s="12">
        <f t="shared" si="1"/>
        <v>9433</v>
      </c>
      <c r="H30" s="10">
        <v>560205.68087592721</v>
      </c>
      <c r="I30" s="10">
        <v>166967.8819754819</v>
      </c>
      <c r="J30" s="11">
        <f t="shared" si="2"/>
        <v>565751.71711659885</v>
      </c>
      <c r="K30" s="13">
        <f t="shared" si="3"/>
        <v>398784</v>
      </c>
    </row>
    <row r="31" spans="1:11" s="9" customFormat="1" x14ac:dyDescent="0.2">
      <c r="A31" s="8" t="s">
        <v>18</v>
      </c>
      <c r="B31" s="2" t="s">
        <v>63</v>
      </c>
      <c r="C31" s="2">
        <v>1</v>
      </c>
      <c r="D31" s="10">
        <v>71355.590578000003</v>
      </c>
      <c r="E31" s="10">
        <v>105708.07</v>
      </c>
      <c r="F31" s="11">
        <f t="shared" si="0"/>
        <v>72062.010924722199</v>
      </c>
      <c r="G31" s="12">
        <f t="shared" si="1"/>
        <v>0</v>
      </c>
      <c r="H31" s="10">
        <v>574383.88442219212</v>
      </c>
      <c r="I31" s="10">
        <v>280432.36758148362</v>
      </c>
      <c r="J31" s="11">
        <f t="shared" si="2"/>
        <v>580070.28487797186</v>
      </c>
      <c r="K31" s="13">
        <f t="shared" si="3"/>
        <v>299638</v>
      </c>
    </row>
    <row r="32" spans="1:11" s="9" customFormat="1" x14ac:dyDescent="0.2">
      <c r="A32" s="8" t="s">
        <v>52</v>
      </c>
      <c r="B32" s="2" t="s">
        <v>53</v>
      </c>
      <c r="C32" s="2">
        <v>2</v>
      </c>
      <c r="D32" s="10">
        <v>3960.8009999999999</v>
      </c>
      <c r="E32" s="10">
        <v>2819.68</v>
      </c>
      <c r="F32" s="11">
        <f t="shared" si="0"/>
        <v>4000.0129299</v>
      </c>
      <c r="G32" s="12">
        <f t="shared" si="1"/>
        <v>1180</v>
      </c>
      <c r="H32" s="10">
        <v>118774.94</v>
      </c>
      <c r="I32" s="10">
        <v>31815.366009397963</v>
      </c>
      <c r="J32" s="11">
        <f t="shared" si="2"/>
        <v>119950.811906</v>
      </c>
      <c r="K32" s="13">
        <f t="shared" si="3"/>
        <v>88135</v>
      </c>
    </row>
    <row r="33" spans="1:11" s="9" customFormat="1" x14ac:dyDescent="0.2">
      <c r="A33" s="21" t="s">
        <v>54</v>
      </c>
      <c r="B33" s="2" t="s">
        <v>79</v>
      </c>
      <c r="C33" s="2">
        <v>2</v>
      </c>
      <c r="D33" s="10">
        <v>38394.494850000003</v>
      </c>
      <c r="E33" s="10">
        <v>25210.080000000002</v>
      </c>
      <c r="F33" s="11">
        <f t="shared" si="0"/>
        <v>38774.600349015003</v>
      </c>
      <c r="G33" s="12">
        <f t="shared" si="1"/>
        <v>13565</v>
      </c>
      <c r="H33" s="10">
        <v>135055.39752088778</v>
      </c>
      <c r="I33" s="10">
        <v>43365.499511622176</v>
      </c>
      <c r="J33" s="11">
        <f t="shared" si="2"/>
        <v>136392.44595634457</v>
      </c>
      <c r="K33" s="13">
        <f t="shared" si="3"/>
        <v>93027</v>
      </c>
    </row>
    <row r="34" spans="1:11" s="9" customFormat="1" x14ac:dyDescent="0.2">
      <c r="A34" s="8" t="s">
        <v>26</v>
      </c>
      <c r="B34" s="2" t="s">
        <v>71</v>
      </c>
      <c r="C34" s="2">
        <v>1</v>
      </c>
      <c r="D34" s="10">
        <v>231951.50575000001</v>
      </c>
      <c r="E34" s="10">
        <v>261665.91</v>
      </c>
      <c r="F34" s="11">
        <f t="shared" si="0"/>
        <v>234247.82565692501</v>
      </c>
      <c r="G34" s="12">
        <f t="shared" si="1"/>
        <v>0</v>
      </c>
      <c r="H34" s="10">
        <v>3045706.2979838136</v>
      </c>
      <c r="I34" s="10">
        <v>1684867.390581273</v>
      </c>
      <c r="J34" s="11">
        <f t="shared" si="2"/>
        <v>3075858.7903338536</v>
      </c>
      <c r="K34" s="13">
        <f t="shared" si="3"/>
        <v>1390991</v>
      </c>
    </row>
    <row r="35" spans="1:11" s="9" customFormat="1" x14ac:dyDescent="0.2">
      <c r="A35" s="8" t="s">
        <v>27</v>
      </c>
      <c r="B35" s="2" t="s">
        <v>72</v>
      </c>
      <c r="C35" s="2">
        <v>1</v>
      </c>
      <c r="D35" s="10">
        <v>87665.984679999994</v>
      </c>
      <c r="E35" s="10">
        <v>37045.46</v>
      </c>
      <c r="F35" s="11">
        <f t="shared" si="0"/>
        <v>88533.877928331989</v>
      </c>
      <c r="G35" s="12">
        <f t="shared" si="1"/>
        <v>51488</v>
      </c>
      <c r="H35" s="10">
        <v>1669658.37</v>
      </c>
      <c r="I35" s="10">
        <v>274463.63179134612</v>
      </c>
      <c r="J35" s="11">
        <f t="shared" si="2"/>
        <v>1686187.9878630002</v>
      </c>
      <c r="K35" s="13">
        <f t="shared" si="3"/>
        <v>1411724</v>
      </c>
    </row>
    <row r="36" spans="1:11" s="9" customFormat="1" x14ac:dyDescent="0.2">
      <c r="A36" s="19" t="s">
        <v>28</v>
      </c>
      <c r="B36" s="2" t="s">
        <v>29</v>
      </c>
      <c r="C36" s="2">
        <v>1</v>
      </c>
      <c r="D36" s="10">
        <v>352738.94191600004</v>
      </c>
      <c r="E36" s="10">
        <v>132482.81</v>
      </c>
      <c r="F36" s="11">
        <f t="shared" si="0"/>
        <v>356231.05744096846</v>
      </c>
      <c r="G36" s="12">
        <f t="shared" si="1"/>
        <v>223748</v>
      </c>
      <c r="H36" s="10">
        <v>3229247.5999999996</v>
      </c>
      <c r="I36" s="10">
        <v>508775.67858732573</v>
      </c>
      <c r="J36" s="11">
        <f t="shared" si="2"/>
        <v>3261217.1512399996</v>
      </c>
      <c r="K36" s="13">
        <f t="shared" si="3"/>
        <v>2752441</v>
      </c>
    </row>
    <row r="37" spans="1:11" s="9" customFormat="1" x14ac:dyDescent="0.2">
      <c r="A37" s="8" t="s">
        <v>55</v>
      </c>
      <c r="B37" s="2" t="s">
        <v>80</v>
      </c>
      <c r="C37" s="2">
        <v>2</v>
      </c>
      <c r="D37" s="10">
        <v>505765.363755</v>
      </c>
      <c r="E37" s="10">
        <v>454223.16</v>
      </c>
      <c r="F37" s="11">
        <f t="shared" si="0"/>
        <v>510772.44085617451</v>
      </c>
      <c r="G37" s="12">
        <f t="shared" si="1"/>
        <v>56549</v>
      </c>
      <c r="H37" s="10">
        <v>885980.17360505497</v>
      </c>
      <c r="I37" s="10">
        <v>672717.47229808744</v>
      </c>
      <c r="J37" s="11">
        <f t="shared" si="2"/>
        <v>894751.37732374505</v>
      </c>
      <c r="K37" s="13">
        <f t="shared" si="3"/>
        <v>222034</v>
      </c>
    </row>
    <row r="38" spans="1:11" ht="13.5" thickBot="1" x14ac:dyDescent="0.25">
      <c r="A38" s="15"/>
      <c r="B38" s="2"/>
      <c r="G38" s="18">
        <f>SUM(G3:G37)</f>
        <v>1154698</v>
      </c>
      <c r="K38" s="18">
        <f>SUM(K3:K37)</f>
        <v>17085191</v>
      </c>
    </row>
    <row r="39" spans="1:11" ht="13.5" thickTop="1" x14ac:dyDescent="0.2"/>
  </sheetData>
  <sheetProtection password="CA39" sheet="1" objects="1" scenarios="1"/>
  <sortState ref="A3:K37">
    <sortCondition ref="B3:B37"/>
  </sortState>
  <pageMargins left="0.75" right="0.75" top="1" bottom="1" header="0.5" footer="0.5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9E986B-4044-4C92-BBF3-D5ACB67D029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E5B2DB6-4F0F-4A06-9EB6-EF7A77159B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5D464F-6F73-48E5-B017-0BC441CD49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CAH Allocation</vt:lpstr>
    </vt:vector>
  </TitlesOfParts>
  <Company>State of Oklahoma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Witcosky</dc:creator>
  <cp:lastModifiedBy>Nelson Solomon</cp:lastModifiedBy>
  <dcterms:created xsi:type="dcterms:W3CDTF">2017-01-12T22:41:15Z</dcterms:created>
  <dcterms:modified xsi:type="dcterms:W3CDTF">2017-01-17T21:02:01Z</dcterms:modified>
</cp:coreProperties>
</file>