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480" yWindow="75" windowWidth="22995" windowHeight="10545"/>
  </bookViews>
  <sheets>
    <sheet name="2016 CAH Payments" sheetId="2" r:id="rId1"/>
    <sheet name="2016 CAH Allocation Revised" sheetId="1" r:id="rId2"/>
  </sheets>
  <externalReferences>
    <externalReference r:id="rId3"/>
    <externalReference r:id="rId4"/>
    <externalReference r:id="rId5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E36" i="2" l="1"/>
  <c r="D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G36" i="2" s="1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I2" i="2"/>
  <c r="H2" i="2"/>
  <c r="G2" i="2"/>
  <c r="F2" i="2"/>
  <c r="I36" i="2" l="1"/>
  <c r="H36" i="2"/>
  <c r="F36" i="2"/>
  <c r="J37" i="1"/>
  <c r="L37" i="1" s="1"/>
  <c r="M37" i="1" s="1"/>
  <c r="F37" i="1"/>
  <c r="G37" i="1" s="1"/>
  <c r="J36" i="1"/>
  <c r="L36" i="1" s="1"/>
  <c r="M36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J30" i="1"/>
  <c r="L30" i="1" s="1"/>
  <c r="M30" i="1" s="1"/>
  <c r="F30" i="1"/>
  <c r="G30" i="1" s="1"/>
  <c r="F29" i="1"/>
  <c r="G29" i="1" s="1"/>
  <c r="F28" i="1"/>
  <c r="G28" i="1" s="1"/>
  <c r="J27" i="1"/>
  <c r="L27" i="1" s="1"/>
  <c r="M27" i="1" s="1"/>
  <c r="F27" i="1"/>
  <c r="G27" i="1" s="1"/>
  <c r="F26" i="1"/>
  <c r="G26" i="1" s="1"/>
  <c r="J25" i="1"/>
  <c r="L25" i="1" s="1"/>
  <c r="M25" i="1" s="1"/>
  <c r="F25" i="1"/>
  <c r="G25" i="1" s="1"/>
  <c r="F24" i="1"/>
  <c r="G24" i="1" s="1"/>
  <c r="J23" i="1"/>
  <c r="L23" i="1" s="1"/>
  <c r="M23" i="1" s="1"/>
  <c r="F23" i="1"/>
  <c r="G23" i="1" s="1"/>
  <c r="J22" i="1"/>
  <c r="L22" i="1" s="1"/>
  <c r="M22" i="1" s="1"/>
  <c r="F22" i="1"/>
  <c r="G22" i="1" s="1"/>
  <c r="J21" i="1"/>
  <c r="L21" i="1" s="1"/>
  <c r="M21" i="1" s="1"/>
  <c r="F21" i="1"/>
  <c r="G21" i="1" s="1"/>
  <c r="J20" i="1"/>
  <c r="L20" i="1" s="1"/>
  <c r="F20" i="1"/>
  <c r="G20" i="1" s="1"/>
  <c r="F19" i="1"/>
  <c r="G19" i="1" s="1"/>
  <c r="J18" i="1"/>
  <c r="L18" i="1" s="1"/>
  <c r="M18" i="1" s="1"/>
  <c r="F18" i="1"/>
  <c r="G18" i="1" s="1"/>
  <c r="F17" i="1"/>
  <c r="G17" i="1" s="1"/>
  <c r="J16" i="1"/>
  <c r="L16" i="1" s="1"/>
  <c r="M16" i="1" s="1"/>
  <c r="F16" i="1"/>
  <c r="G16" i="1" s="1"/>
  <c r="F15" i="1"/>
  <c r="G15" i="1" s="1"/>
  <c r="J14" i="1"/>
  <c r="L14" i="1" s="1"/>
  <c r="M14" i="1" s="1"/>
  <c r="F14" i="1"/>
  <c r="J13" i="1"/>
  <c r="L13" i="1" s="1"/>
  <c r="M13" i="1" s="1"/>
  <c r="F13" i="1"/>
  <c r="G13" i="1" s="1"/>
  <c r="J12" i="1"/>
  <c r="L12" i="1" s="1"/>
  <c r="M12" i="1" s="1"/>
  <c r="F12" i="1"/>
  <c r="G12" i="1" s="1"/>
  <c r="J11" i="1"/>
  <c r="L11" i="1" s="1"/>
  <c r="M11" i="1" s="1"/>
  <c r="F11" i="1"/>
  <c r="G11" i="1" s="1"/>
  <c r="J10" i="1"/>
  <c r="L10" i="1" s="1"/>
  <c r="M10" i="1" s="1"/>
  <c r="F10" i="1"/>
  <c r="G10" i="1" s="1"/>
  <c r="J9" i="1"/>
  <c r="L9" i="1" s="1"/>
  <c r="M9" i="1" s="1"/>
  <c r="F9" i="1"/>
  <c r="G9" i="1" s="1"/>
  <c r="J8" i="1"/>
  <c r="L8" i="1" s="1"/>
  <c r="M8" i="1" s="1"/>
  <c r="F8" i="1"/>
  <c r="G8" i="1" s="1"/>
  <c r="J7" i="1"/>
  <c r="L7" i="1" s="1"/>
  <c r="M7" i="1" s="1"/>
  <c r="F7" i="1"/>
  <c r="G7" i="1" s="1"/>
  <c r="J6" i="1"/>
  <c r="L6" i="1" s="1"/>
  <c r="F6" i="1"/>
  <c r="J5" i="1"/>
  <c r="L5" i="1" s="1"/>
  <c r="M5" i="1" s="1"/>
  <c r="F5" i="1"/>
  <c r="G5" i="1" s="1"/>
  <c r="J4" i="1"/>
  <c r="L4" i="1" s="1"/>
  <c r="M4" i="1" s="1"/>
  <c r="F4" i="1"/>
  <c r="G4" i="1" s="1"/>
  <c r="J3" i="1"/>
  <c r="L3" i="1" s="1"/>
  <c r="M3" i="1" s="1"/>
  <c r="F3" i="1"/>
  <c r="G3" i="1" s="1"/>
  <c r="J15" i="1" l="1"/>
  <c r="L15" i="1" s="1"/>
  <c r="M15" i="1" s="1"/>
  <c r="J17" i="1"/>
  <c r="L17" i="1" s="1"/>
  <c r="M17" i="1" s="1"/>
  <c r="J19" i="1"/>
  <c r="L19" i="1" s="1"/>
  <c r="M19" i="1" s="1"/>
  <c r="G14" i="1"/>
  <c r="G38" i="1" s="1"/>
  <c r="M20" i="1"/>
  <c r="J31" i="1"/>
  <c r="L31" i="1" s="1"/>
  <c r="M31" i="1" s="1"/>
  <c r="J24" i="1"/>
  <c r="L24" i="1" s="1"/>
  <c r="M24" i="1" s="1"/>
  <c r="J26" i="1"/>
  <c r="L26" i="1" s="1"/>
  <c r="M26" i="1" s="1"/>
  <c r="J28" i="1"/>
  <c r="L28" i="1" s="1"/>
  <c r="M28" i="1" s="1"/>
  <c r="J32" i="1"/>
  <c r="L32" i="1" s="1"/>
  <c r="M32" i="1" s="1"/>
  <c r="J29" i="1"/>
  <c r="L29" i="1" s="1"/>
  <c r="M29" i="1" s="1"/>
  <c r="J33" i="1"/>
  <c r="L33" i="1" s="1"/>
  <c r="M33" i="1" s="1"/>
  <c r="J34" i="1"/>
  <c r="L34" i="1" s="1"/>
  <c r="M34" i="1" s="1"/>
  <c r="J35" i="1"/>
  <c r="L35" i="1" s="1"/>
  <c r="M35" i="1" s="1"/>
  <c r="M38" i="1" l="1"/>
</calcChain>
</file>

<file path=xl/comments1.xml><?xml version="1.0" encoding="utf-8"?>
<comments xmlns="http://schemas.openxmlformats.org/spreadsheetml/2006/main">
  <authors>
    <author>Aaron Morris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<sst xmlns="http://schemas.openxmlformats.org/spreadsheetml/2006/main" count="160" uniqueCount="112">
  <si>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</si>
  <si>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</si>
  <si>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</si>
  <si>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</si>
  <si>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</si>
  <si>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</si>
  <si>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</si>
  <si>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Billed Charges</t>
  </si>
  <si>
    <t>Outpatient CCR</t>
  </si>
  <si>
    <t>Outpatient Costs</t>
  </si>
  <si>
    <t>Outpatient Payments</t>
  </si>
  <si>
    <t>Outpatient 101% of Cost</t>
  </si>
  <si>
    <t>Outpatient CAH Hospital Payments</t>
  </si>
  <si>
    <t>200259440A</t>
  </si>
  <si>
    <t>CAH ACQUISITION CO #4 LLC (Drumright Reg Hosp)</t>
  </si>
  <si>
    <t>200231400B</t>
  </si>
  <si>
    <t>CAH ACQUISITION COMPANY #7 LLC (Prague Comm Hosp)</t>
  </si>
  <si>
    <t>100774650D</t>
  </si>
  <si>
    <t>COAL COUNTY GENERAL HOSPITAL</t>
  </si>
  <si>
    <t>100689260A</t>
  </si>
  <si>
    <t>CREEK NATION COMMUNITY HOSPITAL</t>
  </si>
  <si>
    <t>200311270A</t>
  </si>
  <si>
    <t>FAIRFAX MEMORIAL HOSPITAL (CAH Acquisition #12)</t>
  </si>
  <si>
    <t>200313370A</t>
  </si>
  <si>
    <t>HASKELL COUNTY HOSPITAL (CAH Acquisition #16)</t>
  </si>
  <si>
    <t>200226190A</t>
  </si>
  <si>
    <t>HEALDTON MUNICIPAL HOSPITAL</t>
  </si>
  <si>
    <t>200425410C</t>
  </si>
  <si>
    <t>MERCY HOSPITAL LOGAN COUNTY (Logan Medical Center)</t>
  </si>
  <si>
    <t>200318440B</t>
  </si>
  <si>
    <t>MERCY HOSPITAL TISHOMINGO (JOHNSTON MEMORIAL HOSPITAL)</t>
  </si>
  <si>
    <t>200521810B</t>
  </si>
  <si>
    <t xml:space="preserve">MERCY HOSPITAL KINGFISHER, INC </t>
  </si>
  <si>
    <t>100699750A</t>
  </si>
  <si>
    <t>MANGUM CITY HOSPITAL (Quartz Mountain Med Ctr)</t>
  </si>
  <si>
    <t>100700440F</t>
  </si>
  <si>
    <t>MARSHALL COUNTY HMA</t>
  </si>
  <si>
    <t>100699360A</t>
  </si>
  <si>
    <t>NEWMAN MEMORIAL HOSPITAL</t>
  </si>
  <si>
    <t>100700460A</t>
  </si>
  <si>
    <t>NOWATA HEALTH CENTER (Jane Phillips Nowata)</t>
  </si>
  <si>
    <t>200287200A</t>
  </si>
  <si>
    <t>SEILING MUNICIPAL HOSPITAL (CAH Acquisition CO #9 LLC)</t>
  </si>
  <si>
    <t>100699550A</t>
  </si>
  <si>
    <t>ST. JOHN SAPULPA</t>
  </si>
  <si>
    <t>200125010B</t>
  </si>
  <si>
    <t>STROUD REGIONAL MED CENTER</t>
  </si>
  <si>
    <t>200125200B</t>
  </si>
  <si>
    <t>THE PHYSICIANS HOSPITAL IN ANADARKO</t>
  </si>
  <si>
    <t>200490030A</t>
  </si>
  <si>
    <t>MERCY HOSPITAL WATONGA</t>
  </si>
  <si>
    <t>100700790A</t>
  </si>
  <si>
    <t>ARBUCKLE MEMORIAL HOSPITAL</t>
  </si>
  <si>
    <t>100262850D</t>
  </si>
  <si>
    <t>ATOKA MEMORIAL HOSPITAL</t>
  </si>
  <si>
    <t>100700760A</t>
  </si>
  <si>
    <t>BEAVER COUNTY MEMORIAL HOSPITAL</t>
  </si>
  <si>
    <t>100699690A</t>
  </si>
  <si>
    <t>CARNEGIE TRI-COUNTY MUNICIPAL HOSPIT</t>
  </si>
  <si>
    <t>100700740A</t>
  </si>
  <si>
    <t>CIMARRON MEMORIAL HOSPITAL</t>
  </si>
  <si>
    <t>200234090B</t>
  </si>
  <si>
    <t>CLEVELAND AREA HOSPITAL</t>
  </si>
  <si>
    <t>100819200B</t>
  </si>
  <si>
    <t>CORDELL MEMORIAL HOSPITAL</t>
  </si>
  <si>
    <t>100700800A</t>
  </si>
  <si>
    <t>FAIRVIEW HOSPITAL</t>
  </si>
  <si>
    <t>100699660A</t>
  </si>
  <si>
    <t>HARPER COUNTY COMMUNITY HOSPITAL</t>
  </si>
  <si>
    <t>200539880B</t>
  </si>
  <si>
    <t>HOLDENVILLE HOSPITAL AUTHORITY</t>
  </si>
  <si>
    <t>100730660F</t>
  </si>
  <si>
    <t>JEFFERSON COUNTY HOSPITAL</t>
  </si>
  <si>
    <t>100699960A</t>
  </si>
  <si>
    <t>MERCY HEALTH / LOVE COUNTY</t>
  </si>
  <si>
    <t>100700250A</t>
  </si>
  <si>
    <t>OKEENE MUNICIPAL HOSPITAL</t>
  </si>
  <si>
    <t>100690120A</t>
  </si>
  <si>
    <t>PAWHUSKA HOSPITAL  INC.</t>
  </si>
  <si>
    <t>100699820A</t>
  </si>
  <si>
    <t>ROGER MILLS MEMORIAL HOSPITAL</t>
  </si>
  <si>
    <t>100699870E</t>
  </si>
  <si>
    <t>WEATHERFORD REGIONAL HOSPITAL</t>
  </si>
  <si>
    <t xml:space="preserve"> CY2016 SHOPP Allocation (Jan-Mar 2016) </t>
  </si>
  <si>
    <t xml:space="preserve"> CY2016 SHOPP Allocation (Apr-June 2016) </t>
  </si>
  <si>
    <t xml:space="preserve"> CY2016 SHOPP Allocation (July-Sept 2016) </t>
  </si>
  <si>
    <t xml:space="preserve"> CY2016 SHOPP Allocation (Oct-Dec 2016) </t>
  </si>
  <si>
    <t>CAH ACQUISITION COMPANY 12 LLC</t>
  </si>
  <si>
    <t>CAH ACQUISITION COMPANY 16 LLC</t>
  </si>
  <si>
    <t>CAH ACQUISITION COMPANY 9 LLC</t>
  </si>
  <si>
    <t>COAL COUNTY GENERAL HOSPITAL INC</t>
  </si>
  <si>
    <t>DRUMRIGHT REGIONAL HOSPITAL</t>
  </si>
  <si>
    <t>JANE PHILLIPS NOWATA</t>
  </si>
  <si>
    <t>MARSHALL COUNTY HMA LLC</t>
  </si>
  <si>
    <t>MERCY HOSPITAL HEALDTON INC</t>
  </si>
  <si>
    <t>MERCY HOSPITAL KINGFISHER, INC</t>
  </si>
  <si>
    <t>MERCY HOSPITAL LOGAN COUNTY</t>
  </si>
  <si>
    <t>MERCY HOSPITAL TISHOMINGO</t>
  </si>
  <si>
    <t>MERCY HOSPITAL WATONGA INC</t>
  </si>
  <si>
    <t>NEWMAN MEMORIAL HSP</t>
  </si>
  <si>
    <t>PRAGUE COMMUNITY HOSPITAL</t>
  </si>
  <si>
    <t>QUARTZ MOUNTAIN MEDICAL CENTER</t>
  </si>
  <si>
    <t>ST JOHN SAPULPA INC</t>
  </si>
  <si>
    <t>STROUD REGIONAL MEDICAL CENTER</t>
  </si>
  <si>
    <t>ARBUCKLE MEM HSP</t>
  </si>
  <si>
    <t>CARNEGIE TRI-COUNTY MUNICI</t>
  </si>
  <si>
    <t>FAIRVIEW HSP</t>
  </si>
  <si>
    <t>HARPER CO COM HSP</t>
  </si>
  <si>
    <t>MERCY HEALTH LOVE COUNTY</t>
  </si>
  <si>
    <t>OKEENE MUN HSP</t>
  </si>
  <si>
    <t>PAWHUSKA HSP INC</t>
  </si>
  <si>
    <t>WEATHERFORD HOSPITAL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</si>
</sst>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4" fillId="0" borderId="0"/>
    <xf numFmtId="0" fontId="10" fillId="0" borderId="0"/>
    <xf numFmtId="0" fontId="13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7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5" fillId="0" borderId="0" xfId="1" applyFont="1" applyBorder="1"/>
    <xf numFmtId="0" fontId="6" fillId="0" borderId="0" xfId="2" applyFont="1" applyFill="1" applyBorder="1"/>
    <xf numFmtId="43" fontId="5" fillId="0" borderId="0" xfId="3" applyFont="1" applyBorder="1"/>
    <xf numFmtId="0" fontId="8" fillId="15" borderId="2" xfId="1" applyFont="1" applyFill="1" applyBorder="1" applyAlignment="1">
      <alignment horizontal="center" wrapText="1"/>
    </xf>
    <xf numFmtId="0" fontId="9" fillId="15" borderId="2" xfId="2" applyFont="1" applyFill="1" applyBorder="1" applyAlignment="1">
      <alignment horizontal="center" wrapText="1"/>
    </xf>
    <xf numFmtId="43" fontId="8" fillId="15" borderId="2" xfId="3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5" fillId="0" borderId="0" xfId="4" applyFont="1" applyFill="1" applyBorder="1"/>
    <xf numFmtId="0" fontId="5" fillId="0" borderId="0" xfId="1" applyFont="1" applyFill="1" applyBorder="1"/>
    <xf numFmtId="43" fontId="5" fillId="0" borderId="0" xfId="3" applyFont="1" applyFill="1" applyBorder="1"/>
    <xf numFmtId="43" fontId="5" fillId="0" borderId="0" xfId="1" applyNumberFormat="1" applyFont="1" applyFill="1" applyBorder="1"/>
    <xf numFmtId="43" fontId="5" fillId="16" borderId="0" xfId="1" applyNumberFormat="1" applyFont="1" applyFill="1" applyBorder="1"/>
    <xf numFmtId="164" fontId="5" fillId="0" borderId="0" xfId="3" applyNumberFormat="1" applyFont="1" applyFill="1" applyBorder="1"/>
    <xf numFmtId="43" fontId="5" fillId="17" borderId="0" xfId="1" applyNumberFormat="1" applyFont="1" applyFill="1" applyBorder="1"/>
    <xf numFmtId="0" fontId="11" fillId="0" borderId="0" xfId="5" applyFont="1" applyFill="1"/>
    <xf numFmtId="0" fontId="5" fillId="0" borderId="0" xfId="4" applyFont="1" applyBorder="1"/>
    <xf numFmtId="0" fontId="12" fillId="0" borderId="0" xfId="0" applyFont="1" applyFill="1"/>
    <xf numFmtId="0" fontId="14" fillId="0" borderId="3" xfId="6" applyFont="1" applyFill="1" applyBorder="1" applyAlignment="1">
      <alignment wrapText="1"/>
    </xf>
    <xf numFmtId="0" fontId="6" fillId="0" borderId="0" xfId="2" applyFont="1"/>
    <xf numFmtId="43" fontId="6" fillId="0" borderId="0" xfId="3" applyFont="1"/>
    <xf numFmtId="43" fontId="9" fillId="0" borderId="4" xfId="2" applyNumberFormat="1" applyFont="1" applyBorder="1"/>
    <xf numFmtId="0" fontId="9" fillId="15" borderId="2" xfId="334" applyFont="1" applyFill="1" applyBorder="1" applyAlignment="1">
      <alignment horizontal="center" wrapText="1"/>
    </xf>
    <xf numFmtId="43" fontId="19" fillId="18" borderId="0" xfId="335" applyFont="1" applyFill="1" applyAlignment="1">
      <alignment horizontal="center" wrapText="1"/>
    </xf>
    <xf numFmtId="0" fontId="19" fillId="18" borderId="0" xfId="334" applyFont="1" applyFill="1" applyAlignment="1">
      <alignment horizontal="center" wrapText="1"/>
    </xf>
    <xf numFmtId="0" fontId="1" fillId="0" borderId="0" xfId="334"/>
    <xf numFmtId="0" fontId="6" fillId="0" borderId="0" xfId="334" applyFont="1" applyFill="1" applyBorder="1"/>
    <xf numFmtId="43" fontId="11" fillId="0" borderId="0" xfId="336" applyFont="1"/>
    <xf numFmtId="0" fontId="12" fillId="0" borderId="0" xfId="184" applyFont="1" applyFill="1"/>
    <xf numFmtId="0" fontId="4" fillId="0" borderId="0" xfId="184"/>
    <xf numFmtId="43" fontId="9" fillId="0" borderId="4" xfId="334" applyNumberFormat="1" applyFont="1" applyBorder="1"/>
    <xf numFmtId="43" fontId="19" fillId="0" borderId="4" xfId="334" applyNumberFormat="1" applyFont="1" applyBorder="1"/>
    <xf numFmtId="43" fontId="11" fillId="0" borderId="0" xfId="336" applyFont="1" applyFill="1"/>
  </cellXfs>
  <cellStyles count="342">
    <cellStyle name="£Z_x0004_Ç_x0006_^_x0004_" xfId="7"/>
    <cellStyle name="£Z_x0004_Ç_x0006_^_x0004_ 2" xfId="1"/>
    <cellStyle name="£Z_x0004_Ç_x0006_^_x0004_ 2 2" xfId="8"/>
    <cellStyle name="20% - Accent1 2" xfId="9"/>
    <cellStyle name="20% - Accent1 2 2" xfId="10"/>
    <cellStyle name="20% - Accent1 2 2 2" xfId="11"/>
    <cellStyle name="20% - Accent1 2 2 2 2" xfId="12"/>
    <cellStyle name="20% - Accent1 2 2 3" xfId="13"/>
    <cellStyle name="20% - Accent1 2 3" xfId="14"/>
    <cellStyle name="20% - Accent1 2 3 2" xfId="15"/>
    <cellStyle name="20% - Accent1 2 4" xfId="16"/>
    <cellStyle name="20% - Accent1 3" xfId="17"/>
    <cellStyle name="20% - Accent1 3 2" xfId="18"/>
    <cellStyle name="20% - Accent2 2" xfId="19"/>
    <cellStyle name="20% - Accent2 2 2" xfId="20"/>
    <cellStyle name="20% - Accent2 2 2 2" xfId="21"/>
    <cellStyle name="20% - Accent2 2 2 2 2" xfId="22"/>
    <cellStyle name="20% - Accent2 2 2 3" xfId="23"/>
    <cellStyle name="20% - Accent2 2 3" xfId="24"/>
    <cellStyle name="20% - Accent2 2 3 2" xfId="25"/>
    <cellStyle name="20% - Accent2 2 4" xfId="26"/>
    <cellStyle name="20% - Accent2 3" xfId="27"/>
    <cellStyle name="20% - Accent2 3 2" xfId="28"/>
    <cellStyle name="20% - Accent3 2" xfId="29"/>
    <cellStyle name="20% - Accent3 2 2" xfId="30"/>
    <cellStyle name="20% - Accent3 2 2 2" xfId="31"/>
    <cellStyle name="20% - Accent3 2 2 2 2" xfId="32"/>
    <cellStyle name="20% - Accent3 2 2 3" xfId="33"/>
    <cellStyle name="20% - Accent3 2 3" xfId="34"/>
    <cellStyle name="20% - Accent3 2 3 2" xfId="35"/>
    <cellStyle name="20% - Accent3 2 4" xfId="36"/>
    <cellStyle name="20% - Accent3 3" xfId="37"/>
    <cellStyle name="20% - Accent3 3 2" xfId="38"/>
    <cellStyle name="20% - Accent4 2" xfId="39"/>
    <cellStyle name="20% - Accent4 2 2" xfId="40"/>
    <cellStyle name="20% - Accent4 2 2 2" xfId="41"/>
    <cellStyle name="20% - Accent4 2 2 2 2" xfId="42"/>
    <cellStyle name="20% - Accent4 2 2 3" xfId="43"/>
    <cellStyle name="20% - Accent4 2 3" xfId="44"/>
    <cellStyle name="20% - Accent4 2 3 2" xfId="45"/>
    <cellStyle name="20% - Accent4 2 4" xfId="46"/>
    <cellStyle name="20% - Accent4 3" xfId="47"/>
    <cellStyle name="20% - Accent4 3 2" xfId="48"/>
    <cellStyle name="20% - Accent5 2" xfId="49"/>
    <cellStyle name="20% - Accent5 2 2" xfId="50"/>
    <cellStyle name="20% - Accent5 2 2 2" xfId="51"/>
    <cellStyle name="20% - Accent5 2 2 2 2" xfId="52"/>
    <cellStyle name="20% - Accent5 2 2 3" xfId="53"/>
    <cellStyle name="20% - Accent5 2 3" xfId="54"/>
    <cellStyle name="20% - Accent5 2 3 2" xfId="55"/>
    <cellStyle name="20% - Accent5 2 4" xfId="56"/>
    <cellStyle name="20% - Accent5 3" xfId="57"/>
    <cellStyle name="20% - Accent5 3 2" xfId="58"/>
    <cellStyle name="20% - Accent6 2" xfId="59"/>
    <cellStyle name="20% - Accent6 2 2" xfId="60"/>
    <cellStyle name="20% - Accent6 2 2 2" xfId="61"/>
    <cellStyle name="20% - Accent6 2 2 2 2" xfId="62"/>
    <cellStyle name="20% - Accent6 2 2 3" xfId="63"/>
    <cellStyle name="20% - Accent6 2 3" xfId="64"/>
    <cellStyle name="20% - Accent6 2 3 2" xfId="65"/>
    <cellStyle name="20% - Accent6 2 4" xfId="66"/>
    <cellStyle name="20% - Accent6 3" xfId="67"/>
    <cellStyle name="20% - Accent6 3 2" xfId="68"/>
    <cellStyle name="40% - Accent1 2" xfId="69"/>
    <cellStyle name="40% - Accent1 2 2" xfId="70"/>
    <cellStyle name="40% - Accent1 2 2 2" xfId="71"/>
    <cellStyle name="40% - Accent1 2 2 2 2" xfId="72"/>
    <cellStyle name="40% - Accent1 2 2 3" xfId="73"/>
    <cellStyle name="40% - Accent1 2 3" xfId="74"/>
    <cellStyle name="40% - Accent1 2 3 2" xfId="75"/>
    <cellStyle name="40% - Accent1 2 4" xfId="76"/>
    <cellStyle name="40% - Accent1 3" xfId="77"/>
    <cellStyle name="40% - Accent1 3 2" xfId="78"/>
    <cellStyle name="40% - Accent2 2" xfId="79"/>
    <cellStyle name="40% - Accent2 2 2" xfId="80"/>
    <cellStyle name="40% - Accent2 2 2 2" xfId="81"/>
    <cellStyle name="40% - Accent2 2 2 2 2" xfId="82"/>
    <cellStyle name="40% - Accent2 2 2 3" xfId="83"/>
    <cellStyle name="40% - Accent2 2 3" xfId="84"/>
    <cellStyle name="40% - Accent2 2 3 2" xfId="85"/>
    <cellStyle name="40% - Accent2 2 4" xfId="86"/>
    <cellStyle name="40% - Accent2 3" xfId="87"/>
    <cellStyle name="40% - Accent2 3 2" xfId="88"/>
    <cellStyle name="40% - Accent3 2" xfId="89"/>
    <cellStyle name="40% - Accent3 2 2" xfId="90"/>
    <cellStyle name="40% - Accent3 2 2 2" xfId="91"/>
    <cellStyle name="40% - Accent3 2 2 2 2" xfId="92"/>
    <cellStyle name="40% - Accent3 2 2 3" xfId="93"/>
    <cellStyle name="40% - Accent3 2 3" xfId="94"/>
    <cellStyle name="40% - Accent3 2 3 2" xfId="95"/>
    <cellStyle name="40% - Accent3 2 4" xfId="96"/>
    <cellStyle name="40% - Accent3 3" xfId="97"/>
    <cellStyle name="40% - Accent3 3 2" xfId="98"/>
    <cellStyle name="40% - Accent4 2" xfId="99"/>
    <cellStyle name="40% - Accent4 2 2" xfId="100"/>
    <cellStyle name="40% - Accent4 2 2 2" xfId="101"/>
    <cellStyle name="40% - Accent4 2 2 2 2" xfId="102"/>
    <cellStyle name="40% - Accent4 2 2 3" xfId="103"/>
    <cellStyle name="40% - Accent4 2 3" xfId="104"/>
    <cellStyle name="40% - Accent4 2 3 2" xfId="105"/>
    <cellStyle name="40% - Accent4 2 4" xfId="106"/>
    <cellStyle name="40% - Accent4 3" xfId="107"/>
    <cellStyle name="40% - Accent4 3 2" xfId="108"/>
    <cellStyle name="40% - Accent5 2" xfId="109"/>
    <cellStyle name="40% - Accent5 2 2" xfId="110"/>
    <cellStyle name="40% - Accent5 2 2 2" xfId="111"/>
    <cellStyle name="40% - Accent5 2 2 2 2" xfId="112"/>
    <cellStyle name="40% - Accent5 2 2 3" xfId="113"/>
    <cellStyle name="40% - Accent5 2 3" xfId="114"/>
    <cellStyle name="40% - Accent5 2 3 2" xfId="115"/>
    <cellStyle name="40% - Accent5 2 4" xfId="116"/>
    <cellStyle name="40% - Accent5 3" xfId="117"/>
    <cellStyle name="40% - Accent5 3 2" xfId="118"/>
    <cellStyle name="40% - Accent6 2" xfId="119"/>
    <cellStyle name="40% - Accent6 2 2" xfId="120"/>
    <cellStyle name="40% - Accent6 2 2 2" xfId="121"/>
    <cellStyle name="40% - Accent6 2 2 2 2" xfId="122"/>
    <cellStyle name="40% - Accent6 2 2 3" xfId="123"/>
    <cellStyle name="40% - Accent6 2 3" xfId="124"/>
    <cellStyle name="40% - Accent6 2 3 2" xfId="125"/>
    <cellStyle name="40% - Accent6 2 4" xfId="126"/>
    <cellStyle name="40% - Accent6 3" xfId="127"/>
    <cellStyle name="40% - Accent6 3 2" xfId="128"/>
    <cellStyle name="Comma 10" xfId="129"/>
    <cellStyle name="Comma 10 2" xfId="130"/>
    <cellStyle name="Comma 11" xfId="335"/>
    <cellStyle name="Comma 2" xfId="3"/>
    <cellStyle name="Comma 2 2" xfId="131"/>
    <cellStyle name="Comma 2 3" xfId="132"/>
    <cellStyle name="Comma 2 3 2" xfId="133"/>
    <cellStyle name="Comma 2 3 2 2" xfId="134"/>
    <cellStyle name="Comma 2 4" xfId="135"/>
    <cellStyle name="Comma 2 4 2" xfId="337"/>
    <cellStyle name="Comma 2 5" xfId="136"/>
    <cellStyle name="Comma 2 6" xfId="137"/>
    <cellStyle name="Comma 3" xfId="138"/>
    <cellStyle name="Comma 4" xfId="139"/>
    <cellStyle name="Comma 5" xfId="140"/>
    <cellStyle name="Comma 5 2" xfId="141"/>
    <cellStyle name="Comma 5 2 2" xfId="142"/>
    <cellStyle name="Comma 5 3" xfId="143"/>
    <cellStyle name="Comma 6" xfId="144"/>
    <cellStyle name="Comma 6 2" xfId="145"/>
    <cellStyle name="Comma 7" xfId="146"/>
    <cellStyle name="Comma 7 2" xfId="147"/>
    <cellStyle name="Comma 8" xfId="148"/>
    <cellStyle name="Comma 8 2" xfId="149"/>
    <cellStyle name="Comma 8 2 2" xfId="150"/>
    <cellStyle name="Comma 8 2 2 2" xfId="151"/>
    <cellStyle name="Comma 8 2 3" xfId="152"/>
    <cellStyle name="Comma 8 2 4" xfId="336"/>
    <cellStyle name="Comma 8 3" xfId="153"/>
    <cellStyle name="Comma 8 3 2" xfId="154"/>
    <cellStyle name="Comma 8 4" xfId="155"/>
    <cellStyle name="Comma 8 4 2" xfId="156"/>
    <cellStyle name="Comma 8 5" xfId="157"/>
    <cellStyle name="Comma 8 5 2" xfId="158"/>
    <cellStyle name="Comma 8 6" xfId="159"/>
    <cellStyle name="Comma 8 6 2" xfId="160"/>
    <cellStyle name="Comma 9" xfId="161"/>
    <cellStyle name="Comma 9 2" xfId="162"/>
    <cellStyle name="Comma 9 2 2" xfId="163"/>
    <cellStyle name="Comma 9 2 2 2" xfId="164"/>
    <cellStyle name="Comma 9 2 3" xfId="165"/>
    <cellStyle name="Comma 9 3" xfId="166"/>
    <cellStyle name="Comma 9 3 2" xfId="167"/>
    <cellStyle name="Comma 9 4" xfId="168"/>
    <cellStyle name="Currency 2" xfId="169"/>
    <cellStyle name="Currency 2 2" xfId="170"/>
    <cellStyle name="Currency 2 2 2" xfId="171"/>
    <cellStyle name="Currency 3" xfId="172"/>
    <cellStyle name="Normal" xfId="0" builtinId="0"/>
    <cellStyle name="Normal - Style1" xfId="173"/>
    <cellStyle name="Normal 10" xfId="174"/>
    <cellStyle name="Normal 10 2" xfId="175"/>
    <cellStyle name="Normal 10 3" xfId="176"/>
    <cellStyle name="Normal 10 3 2" xfId="177"/>
    <cellStyle name="Normal 10 4" xfId="178"/>
    <cellStyle name="Normal 11" xfId="179"/>
    <cellStyle name="Normal 11 2" xfId="180"/>
    <cellStyle name="Normal 12" xfId="181"/>
    <cellStyle name="Normal 12 2" xfId="182"/>
    <cellStyle name="Normal 13" xfId="183"/>
    <cellStyle name="Normal 13 2" xfId="184"/>
    <cellStyle name="Normal 13 3" xfId="185"/>
    <cellStyle name="Normal 13 3 2" xfId="186"/>
    <cellStyle name="Normal 13 4" xfId="187"/>
    <cellStyle name="Normal 14" xfId="188"/>
    <cellStyle name="Normal 14 2" xfId="338"/>
    <cellStyle name="Normal 14 3" xfId="339"/>
    <cellStyle name="Normal 15" xfId="189"/>
    <cellStyle name="Normal 15 2" xfId="340"/>
    <cellStyle name="Normal 15 3" xfId="341"/>
    <cellStyle name="Normal 16" xfId="190"/>
    <cellStyle name="Normal 17" xfId="191"/>
    <cellStyle name="Normal 18" xfId="192"/>
    <cellStyle name="Normal 19" xfId="193"/>
    <cellStyle name="Normal 2" xfId="2"/>
    <cellStyle name="Normal 2 2" xfId="194"/>
    <cellStyle name="Normal 2 2 2" xfId="195"/>
    <cellStyle name="Normal 2 2 3" xfId="196"/>
    <cellStyle name="Normal 2 2 3 2" xfId="197"/>
    <cellStyle name="Normal 2 2 3 2 2" xfId="198"/>
    <cellStyle name="Normal 2 2 3 2 2 2" xfId="199"/>
    <cellStyle name="Normal 2 2 3 2 3" xfId="200"/>
    <cellStyle name="Normal 2 2 3 3" xfId="201"/>
    <cellStyle name="Normal 2 2 3 3 2" xfId="202"/>
    <cellStyle name="Normal 2 2 3 4" xfId="203"/>
    <cellStyle name="Normal 2 2 3 4 2" xfId="204"/>
    <cellStyle name="Normal 2 2 3 5" xfId="205"/>
    <cellStyle name="Normal 2 2 3 5 2" xfId="206"/>
    <cellStyle name="Normal 2 2 3 6" xfId="207"/>
    <cellStyle name="Normal 2 2 4" xfId="208"/>
    <cellStyle name="Normal 2 2 4 2" xfId="209"/>
    <cellStyle name="Normal 2 2 4 2 2" xfId="210"/>
    <cellStyle name="Normal 2 2 4 3" xfId="211"/>
    <cellStyle name="Normal 2 2 5" xfId="212"/>
    <cellStyle name="Normal 2 2 5 2" xfId="213"/>
    <cellStyle name="Normal 2 3" xfId="214"/>
    <cellStyle name="Normal 2 3 2" xfId="215"/>
    <cellStyle name="Normal 2 3 2 2" xfId="216"/>
    <cellStyle name="Normal 2 3 2 2 2" xfId="217"/>
    <cellStyle name="Normal 2 3 2 3" xfId="218"/>
    <cellStyle name="Normal 2 3 3" xfId="219"/>
    <cellStyle name="Normal 2 3 3 2" xfId="220"/>
    <cellStyle name="Normal 2 3 4" xfId="221"/>
    <cellStyle name="Normal 2 4" xfId="222"/>
    <cellStyle name="Normal 2 4 2" xfId="223"/>
    <cellStyle name="Normal 2 4 2 2" xfId="224"/>
    <cellStyle name="Normal 2 4 2 2 2" xfId="225"/>
    <cellStyle name="Normal 2 4 2 3" xfId="226"/>
    <cellStyle name="Normal 2 4 3" xfId="227"/>
    <cellStyle name="Normal 2 4 3 2" xfId="228"/>
    <cellStyle name="Normal 2 5" xfId="229"/>
    <cellStyle name="Normal 2 5 2" xfId="230"/>
    <cellStyle name="Normal 2 6" xfId="231"/>
    <cellStyle name="Normal 2 7" xfId="334"/>
    <cellStyle name="Normal 20" xfId="232"/>
    <cellStyle name="Normal 21" xfId="233"/>
    <cellStyle name="Normal 21 2" xfId="234"/>
    <cellStyle name="Normal 21 3" xfId="235"/>
    <cellStyle name="Normal 22" xfId="236"/>
    <cellStyle name="Normal 22 2" xfId="237"/>
    <cellStyle name="Normal 22 2 2" xfId="238"/>
    <cellStyle name="Normal 22 3" xfId="239"/>
    <cellStyle name="Normal 23" xfId="240"/>
    <cellStyle name="Normal 23 2" xfId="241"/>
    <cellStyle name="Normal 24" xfId="242"/>
    <cellStyle name="Normal 24 2" xfId="243"/>
    <cellStyle name="Normal 25" xfId="244"/>
    <cellStyle name="Normal 26" xfId="245"/>
    <cellStyle name="Normal 27" xfId="246"/>
    <cellStyle name="Normal 28" xfId="247"/>
    <cellStyle name="Normal 29" xfId="248"/>
    <cellStyle name="Normal 3" xfId="249"/>
    <cellStyle name="Normal 3 2" xfId="250"/>
    <cellStyle name="Normal 3 2 2" xfId="251"/>
    <cellStyle name="Normal 3 2 2 2" xfId="252"/>
    <cellStyle name="Normal 3 3" xfId="253"/>
    <cellStyle name="Normal 3 3 2" xfId="254"/>
    <cellStyle name="Normal 3 3 2 2" xfId="255"/>
    <cellStyle name="Normal 3 3 2 2 2" xfId="256"/>
    <cellStyle name="Normal 3 3 2 3" xfId="257"/>
    <cellStyle name="Normal 3 3 3" xfId="258"/>
    <cellStyle name="Normal 3 3 3 2" xfId="259"/>
    <cellStyle name="Normal 3 3 4" xfId="260"/>
    <cellStyle name="Normal 30" xfId="261"/>
    <cellStyle name="Normal 31" xfId="262"/>
    <cellStyle name="Normal 32" xfId="263"/>
    <cellStyle name="Normal 4" xfId="264"/>
    <cellStyle name="Normal 4 2" xfId="265"/>
    <cellStyle name="Normal 4 3" xfId="266"/>
    <cellStyle name="Normal 4 3 2" xfId="267"/>
    <cellStyle name="Normal 5" xfId="268"/>
    <cellStyle name="Normal 5 2" xfId="269"/>
    <cellStyle name="Normal 6" xfId="270"/>
    <cellStyle name="Normal 6 2" xfId="271"/>
    <cellStyle name="Normal 6 2 2" xfId="272"/>
    <cellStyle name="Normal 6 3" xfId="273"/>
    <cellStyle name="Normal 6 3 2" xfId="274"/>
    <cellStyle name="Normal 6 3 2 2" xfId="275"/>
    <cellStyle name="Normal 6 3 2 2 2" xfId="276"/>
    <cellStyle name="Normal 6 3 2 3" xfId="277"/>
    <cellStyle name="Normal 6 3 3" xfId="278"/>
    <cellStyle name="Normal 6 3 3 2" xfId="279"/>
    <cellStyle name="Normal 7" xfId="280"/>
    <cellStyle name="Normal 7 2" xfId="281"/>
    <cellStyle name="Normal 8" xfId="5"/>
    <cellStyle name="Normal 8 2" xfId="282"/>
    <cellStyle name="Normal 9" xfId="283"/>
    <cellStyle name="Normal 9 2" xfId="284"/>
    <cellStyle name="Normal 9 2 2" xfId="285"/>
    <cellStyle name="Normal 9 3" xfId="286"/>
    <cellStyle name="Normal 9 3 2" xfId="287"/>
    <cellStyle name="Normal 9 4" xfId="288"/>
    <cellStyle name="Normal 9 5" xfId="289"/>
    <cellStyle name="Normal_Inpatient days &amp; amounts_2 2" xfId="6"/>
    <cellStyle name="Normal_prov fee mcare #s" xfId="4"/>
    <cellStyle name="Note 2" xfId="290"/>
    <cellStyle name="Note 2 2" xfId="291"/>
    <cellStyle name="Note 2 2 2" xfId="292"/>
    <cellStyle name="Note 2 2 2 2" xfId="293"/>
    <cellStyle name="Note 2 2 2 2 2" xfId="294"/>
    <cellStyle name="Note 2 2 2 3" xfId="295"/>
    <cellStyle name="Note 2 2 3" xfId="296"/>
    <cellStyle name="Note 2 2 3 2" xfId="297"/>
    <cellStyle name="Note 2 2 4" xfId="298"/>
    <cellStyle name="Note 2 3" xfId="299"/>
    <cellStyle name="Note 2 3 2" xfId="300"/>
    <cellStyle name="Note 2 3 2 2" xfId="301"/>
    <cellStyle name="Note 2 3 2 2 2" xfId="302"/>
    <cellStyle name="Note 2 3 2 3" xfId="303"/>
    <cellStyle name="Note 2 3 3" xfId="304"/>
    <cellStyle name="Note 2 3 3 2" xfId="305"/>
    <cellStyle name="Note 2 3 4" xfId="306"/>
    <cellStyle name="Note 2 4" xfId="307"/>
    <cellStyle name="Note 2 4 2" xfId="308"/>
    <cellStyle name="Note 2 4 2 2" xfId="309"/>
    <cellStyle name="Note 2 4 3" xfId="310"/>
    <cellStyle name="Note 2 5" xfId="311"/>
    <cellStyle name="Note 2 5 2" xfId="312"/>
    <cellStyle name="Note 2 6" xfId="313"/>
    <cellStyle name="Note 3" xfId="314"/>
    <cellStyle name="Note 3 2" xfId="315"/>
    <cellStyle name="Note 3 2 2" xfId="316"/>
    <cellStyle name="Note 3 2 2 2" xfId="317"/>
    <cellStyle name="Note 3 2 3" xfId="318"/>
    <cellStyle name="Note 3 3" xfId="319"/>
    <cellStyle name="Note 3 3 2" xfId="320"/>
    <cellStyle name="Note 3 4" xfId="321"/>
    <cellStyle name="Percent 2" xfId="322"/>
    <cellStyle name="Percent 2 2" xfId="323"/>
    <cellStyle name="Percent 2 3" xfId="324"/>
    <cellStyle name="Percent 3" xfId="325"/>
    <cellStyle name="Percent 3 2" xfId="326"/>
    <cellStyle name="Percent 4" xfId="327"/>
    <cellStyle name="Percent 5" xfId="328"/>
    <cellStyle name="Percent 5 2" xfId="329"/>
    <cellStyle name="Percent 6" xfId="330"/>
    <cellStyle name="Percent 6 2" xfId="331"/>
    <cellStyle name="Percent 7" xfId="332"/>
    <cellStyle name="Percent 8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11.140625" style="25" bestFit="1" customWidth="1"/>
    <col min="2" max="2" width="33" style="25" bestFit="1" customWidth="1"/>
    <col min="3" max="3" width="7.28515625" style="25" bestFit="1" customWidth="1"/>
    <col min="4" max="4" width="12.28515625" style="25" bestFit="1" customWidth="1"/>
    <col min="5" max="5" width="13.5703125" style="25" bestFit="1" customWidth="1"/>
    <col min="6" max="6" width="13.7109375" style="25" bestFit="1" customWidth="1"/>
    <col min="7" max="7" width="13.28515625" style="25" bestFit="1" customWidth="1"/>
    <col min="8" max="8" width="13.28515625" style="25" customWidth="1"/>
    <col min="9" max="9" width="13.28515625" style="25" bestFit="1" customWidth="1"/>
    <col min="10" max="244" width="9.140625" style="25"/>
    <col min="245" max="245" width="11.140625" style="25" bestFit="1" customWidth="1"/>
    <col min="246" max="246" width="33" style="25" bestFit="1" customWidth="1"/>
    <col min="247" max="247" width="7.28515625" style="25" bestFit="1" customWidth="1"/>
    <col min="248" max="248" width="12.28515625" style="25" bestFit="1" customWidth="1"/>
    <col min="249" max="249" width="13.5703125" style="25" bestFit="1" customWidth="1"/>
    <col min="250" max="250" width="2.7109375" style="25" customWidth="1"/>
    <col min="251" max="251" width="12.7109375" style="25" bestFit="1" customWidth="1"/>
    <col min="252" max="252" width="7" style="25" bestFit="1" customWidth="1"/>
    <col min="253" max="253" width="9.42578125" style="25" bestFit="1" customWidth="1"/>
    <col min="254" max="254" width="2.7109375" style="25" customWidth="1"/>
    <col min="255" max="255" width="12.42578125" style="25" bestFit="1" customWidth="1"/>
    <col min="256" max="256" width="7" style="25" bestFit="1" customWidth="1"/>
    <col min="257" max="257" width="9.42578125" style="25" bestFit="1" customWidth="1"/>
    <col min="258" max="258" width="2.7109375" style="25" customWidth="1"/>
    <col min="259" max="259" width="12.42578125" style="25" bestFit="1" customWidth="1"/>
    <col min="260" max="260" width="9.140625" style="25"/>
    <col min="261" max="261" width="9.7109375" style="25" bestFit="1" customWidth="1"/>
    <col min="262" max="262" width="2.7109375" style="25" customWidth="1"/>
    <col min="263" max="263" width="12.42578125" style="25" bestFit="1" customWidth="1"/>
    <col min="264" max="264" width="9.140625" style="25"/>
    <col min="265" max="265" width="10.7109375" style="25" bestFit="1" customWidth="1"/>
    <col min="266" max="500" width="9.140625" style="25"/>
    <col min="501" max="501" width="11.140625" style="25" bestFit="1" customWidth="1"/>
    <col min="502" max="502" width="33" style="25" bestFit="1" customWidth="1"/>
    <col min="503" max="503" width="7.28515625" style="25" bestFit="1" customWidth="1"/>
    <col min="504" max="504" width="12.28515625" style="25" bestFit="1" customWidth="1"/>
    <col min="505" max="505" width="13.5703125" style="25" bestFit="1" customWidth="1"/>
    <col min="506" max="506" width="2.7109375" style="25" customWidth="1"/>
    <col min="507" max="507" width="12.7109375" style="25" bestFit="1" customWidth="1"/>
    <col min="508" max="508" width="7" style="25" bestFit="1" customWidth="1"/>
    <col min="509" max="509" width="9.42578125" style="25" bestFit="1" customWidth="1"/>
    <col min="510" max="510" width="2.7109375" style="25" customWidth="1"/>
    <col min="511" max="511" width="12.42578125" style="25" bestFit="1" customWidth="1"/>
    <col min="512" max="512" width="7" style="25" bestFit="1" customWidth="1"/>
    <col min="513" max="513" width="9.42578125" style="25" bestFit="1" customWidth="1"/>
    <col min="514" max="514" width="2.7109375" style="25" customWidth="1"/>
    <col min="515" max="515" width="12.42578125" style="25" bestFit="1" customWidth="1"/>
    <col min="516" max="516" width="9.140625" style="25"/>
    <col min="517" max="517" width="9.7109375" style="25" bestFit="1" customWidth="1"/>
    <col min="518" max="518" width="2.7109375" style="25" customWidth="1"/>
    <col min="519" max="519" width="12.42578125" style="25" bestFit="1" customWidth="1"/>
    <col min="520" max="520" width="9.140625" style="25"/>
    <col min="521" max="521" width="10.7109375" style="25" bestFit="1" customWidth="1"/>
    <col min="522" max="756" width="9.140625" style="25"/>
    <col min="757" max="757" width="11.140625" style="25" bestFit="1" customWidth="1"/>
    <col min="758" max="758" width="33" style="25" bestFit="1" customWidth="1"/>
    <col min="759" max="759" width="7.28515625" style="25" bestFit="1" customWidth="1"/>
    <col min="760" max="760" width="12.28515625" style="25" bestFit="1" customWidth="1"/>
    <col min="761" max="761" width="13.5703125" style="25" bestFit="1" customWidth="1"/>
    <col min="762" max="762" width="2.7109375" style="25" customWidth="1"/>
    <col min="763" max="763" width="12.7109375" style="25" bestFit="1" customWidth="1"/>
    <col min="764" max="764" width="7" style="25" bestFit="1" customWidth="1"/>
    <col min="765" max="765" width="9.42578125" style="25" bestFit="1" customWidth="1"/>
    <col min="766" max="766" width="2.7109375" style="25" customWidth="1"/>
    <col min="767" max="767" width="12.42578125" style="25" bestFit="1" customWidth="1"/>
    <col min="768" max="768" width="7" style="25" bestFit="1" customWidth="1"/>
    <col min="769" max="769" width="9.42578125" style="25" bestFit="1" customWidth="1"/>
    <col min="770" max="770" width="2.7109375" style="25" customWidth="1"/>
    <col min="771" max="771" width="12.42578125" style="25" bestFit="1" customWidth="1"/>
    <col min="772" max="772" width="9.140625" style="25"/>
    <col min="773" max="773" width="9.7109375" style="25" bestFit="1" customWidth="1"/>
    <col min="774" max="774" width="2.7109375" style="25" customWidth="1"/>
    <col min="775" max="775" width="12.42578125" style="25" bestFit="1" customWidth="1"/>
    <col min="776" max="776" width="9.140625" style="25"/>
    <col min="777" max="777" width="10.7109375" style="25" bestFit="1" customWidth="1"/>
    <col min="778" max="1012" width="9.140625" style="25"/>
    <col min="1013" max="1013" width="11.140625" style="25" bestFit="1" customWidth="1"/>
    <col min="1014" max="1014" width="33" style="25" bestFit="1" customWidth="1"/>
    <col min="1015" max="1015" width="7.28515625" style="25" bestFit="1" customWidth="1"/>
    <col min="1016" max="1016" width="12.28515625" style="25" bestFit="1" customWidth="1"/>
    <col min="1017" max="1017" width="13.5703125" style="25" bestFit="1" customWidth="1"/>
    <col min="1018" max="1018" width="2.7109375" style="25" customWidth="1"/>
    <col min="1019" max="1019" width="12.7109375" style="25" bestFit="1" customWidth="1"/>
    <col min="1020" max="1020" width="7" style="25" bestFit="1" customWidth="1"/>
    <col min="1021" max="1021" width="9.42578125" style="25" bestFit="1" customWidth="1"/>
    <col min="1022" max="1022" width="2.7109375" style="25" customWidth="1"/>
    <col min="1023" max="1023" width="12.42578125" style="25" bestFit="1" customWidth="1"/>
    <col min="1024" max="1024" width="7" style="25" bestFit="1" customWidth="1"/>
    <col min="1025" max="1025" width="9.42578125" style="25" bestFit="1" customWidth="1"/>
    <col min="1026" max="1026" width="2.7109375" style="25" customWidth="1"/>
    <col min="1027" max="1027" width="12.42578125" style="25" bestFit="1" customWidth="1"/>
    <col min="1028" max="1028" width="9.140625" style="25"/>
    <col min="1029" max="1029" width="9.7109375" style="25" bestFit="1" customWidth="1"/>
    <col min="1030" max="1030" width="2.7109375" style="25" customWidth="1"/>
    <col min="1031" max="1031" width="12.42578125" style="25" bestFit="1" customWidth="1"/>
    <col min="1032" max="1032" width="9.140625" style="25"/>
    <col min="1033" max="1033" width="10.7109375" style="25" bestFit="1" customWidth="1"/>
    <col min="1034" max="1268" width="9.140625" style="25"/>
    <col min="1269" max="1269" width="11.140625" style="25" bestFit="1" customWidth="1"/>
    <col min="1270" max="1270" width="33" style="25" bestFit="1" customWidth="1"/>
    <col min="1271" max="1271" width="7.28515625" style="25" bestFit="1" customWidth="1"/>
    <col min="1272" max="1272" width="12.28515625" style="25" bestFit="1" customWidth="1"/>
    <col min="1273" max="1273" width="13.5703125" style="25" bestFit="1" customWidth="1"/>
    <col min="1274" max="1274" width="2.7109375" style="25" customWidth="1"/>
    <col min="1275" max="1275" width="12.7109375" style="25" bestFit="1" customWidth="1"/>
    <col min="1276" max="1276" width="7" style="25" bestFit="1" customWidth="1"/>
    <col min="1277" max="1277" width="9.42578125" style="25" bestFit="1" customWidth="1"/>
    <col min="1278" max="1278" width="2.7109375" style="25" customWidth="1"/>
    <col min="1279" max="1279" width="12.42578125" style="25" bestFit="1" customWidth="1"/>
    <col min="1280" max="1280" width="7" style="25" bestFit="1" customWidth="1"/>
    <col min="1281" max="1281" width="9.42578125" style="25" bestFit="1" customWidth="1"/>
    <col min="1282" max="1282" width="2.7109375" style="25" customWidth="1"/>
    <col min="1283" max="1283" width="12.42578125" style="25" bestFit="1" customWidth="1"/>
    <col min="1284" max="1284" width="9.140625" style="25"/>
    <col min="1285" max="1285" width="9.7109375" style="25" bestFit="1" customWidth="1"/>
    <col min="1286" max="1286" width="2.7109375" style="25" customWidth="1"/>
    <col min="1287" max="1287" width="12.42578125" style="25" bestFit="1" customWidth="1"/>
    <col min="1288" max="1288" width="9.140625" style="25"/>
    <col min="1289" max="1289" width="10.7109375" style="25" bestFit="1" customWidth="1"/>
    <col min="1290" max="1524" width="9.140625" style="25"/>
    <col min="1525" max="1525" width="11.140625" style="25" bestFit="1" customWidth="1"/>
    <col min="1526" max="1526" width="33" style="25" bestFit="1" customWidth="1"/>
    <col min="1527" max="1527" width="7.28515625" style="25" bestFit="1" customWidth="1"/>
    <col min="1528" max="1528" width="12.28515625" style="25" bestFit="1" customWidth="1"/>
    <col min="1529" max="1529" width="13.5703125" style="25" bestFit="1" customWidth="1"/>
    <col min="1530" max="1530" width="2.7109375" style="25" customWidth="1"/>
    <col min="1531" max="1531" width="12.7109375" style="25" bestFit="1" customWidth="1"/>
    <col min="1532" max="1532" width="7" style="25" bestFit="1" customWidth="1"/>
    <col min="1533" max="1533" width="9.42578125" style="25" bestFit="1" customWidth="1"/>
    <col min="1534" max="1534" width="2.7109375" style="25" customWidth="1"/>
    <col min="1535" max="1535" width="12.42578125" style="25" bestFit="1" customWidth="1"/>
    <col min="1536" max="1536" width="7" style="25" bestFit="1" customWidth="1"/>
    <col min="1537" max="1537" width="9.42578125" style="25" bestFit="1" customWidth="1"/>
    <col min="1538" max="1538" width="2.7109375" style="25" customWidth="1"/>
    <col min="1539" max="1539" width="12.42578125" style="25" bestFit="1" customWidth="1"/>
    <col min="1540" max="1540" width="9.140625" style="25"/>
    <col min="1541" max="1541" width="9.7109375" style="25" bestFit="1" customWidth="1"/>
    <col min="1542" max="1542" width="2.7109375" style="25" customWidth="1"/>
    <col min="1543" max="1543" width="12.42578125" style="25" bestFit="1" customWidth="1"/>
    <col min="1544" max="1544" width="9.140625" style="25"/>
    <col min="1545" max="1545" width="10.7109375" style="25" bestFit="1" customWidth="1"/>
    <col min="1546" max="1780" width="9.140625" style="25"/>
    <col min="1781" max="1781" width="11.140625" style="25" bestFit="1" customWidth="1"/>
    <col min="1782" max="1782" width="33" style="25" bestFit="1" customWidth="1"/>
    <col min="1783" max="1783" width="7.28515625" style="25" bestFit="1" customWidth="1"/>
    <col min="1784" max="1784" width="12.28515625" style="25" bestFit="1" customWidth="1"/>
    <col min="1785" max="1785" width="13.5703125" style="25" bestFit="1" customWidth="1"/>
    <col min="1786" max="1786" width="2.7109375" style="25" customWidth="1"/>
    <col min="1787" max="1787" width="12.7109375" style="25" bestFit="1" customWidth="1"/>
    <col min="1788" max="1788" width="7" style="25" bestFit="1" customWidth="1"/>
    <col min="1789" max="1789" width="9.42578125" style="25" bestFit="1" customWidth="1"/>
    <col min="1790" max="1790" width="2.7109375" style="25" customWidth="1"/>
    <col min="1791" max="1791" width="12.42578125" style="25" bestFit="1" customWidth="1"/>
    <col min="1792" max="1792" width="7" style="25" bestFit="1" customWidth="1"/>
    <col min="1793" max="1793" width="9.42578125" style="25" bestFit="1" customWidth="1"/>
    <col min="1794" max="1794" width="2.7109375" style="25" customWidth="1"/>
    <col min="1795" max="1795" width="12.42578125" style="25" bestFit="1" customWidth="1"/>
    <col min="1796" max="1796" width="9.140625" style="25"/>
    <col min="1797" max="1797" width="9.7109375" style="25" bestFit="1" customWidth="1"/>
    <col min="1798" max="1798" width="2.7109375" style="25" customWidth="1"/>
    <col min="1799" max="1799" width="12.42578125" style="25" bestFit="1" customWidth="1"/>
    <col min="1800" max="1800" width="9.140625" style="25"/>
    <col min="1801" max="1801" width="10.7109375" style="25" bestFit="1" customWidth="1"/>
    <col min="1802" max="2036" width="9.140625" style="25"/>
    <col min="2037" max="2037" width="11.140625" style="25" bestFit="1" customWidth="1"/>
    <col min="2038" max="2038" width="33" style="25" bestFit="1" customWidth="1"/>
    <col min="2039" max="2039" width="7.28515625" style="25" bestFit="1" customWidth="1"/>
    <col min="2040" max="2040" width="12.28515625" style="25" bestFit="1" customWidth="1"/>
    <col min="2041" max="2041" width="13.5703125" style="25" bestFit="1" customWidth="1"/>
    <col min="2042" max="2042" width="2.7109375" style="25" customWidth="1"/>
    <col min="2043" max="2043" width="12.7109375" style="25" bestFit="1" customWidth="1"/>
    <col min="2044" max="2044" width="7" style="25" bestFit="1" customWidth="1"/>
    <col min="2045" max="2045" width="9.42578125" style="25" bestFit="1" customWidth="1"/>
    <col min="2046" max="2046" width="2.7109375" style="25" customWidth="1"/>
    <col min="2047" max="2047" width="12.42578125" style="25" bestFit="1" customWidth="1"/>
    <col min="2048" max="2048" width="7" style="25" bestFit="1" customWidth="1"/>
    <col min="2049" max="2049" width="9.42578125" style="25" bestFit="1" customWidth="1"/>
    <col min="2050" max="2050" width="2.7109375" style="25" customWidth="1"/>
    <col min="2051" max="2051" width="12.42578125" style="25" bestFit="1" customWidth="1"/>
    <col min="2052" max="2052" width="9.140625" style="25"/>
    <col min="2053" max="2053" width="9.7109375" style="25" bestFit="1" customWidth="1"/>
    <col min="2054" max="2054" width="2.7109375" style="25" customWidth="1"/>
    <col min="2055" max="2055" width="12.42578125" style="25" bestFit="1" customWidth="1"/>
    <col min="2056" max="2056" width="9.140625" style="25"/>
    <col min="2057" max="2057" width="10.7109375" style="25" bestFit="1" customWidth="1"/>
    <col min="2058" max="2292" width="9.140625" style="25"/>
    <col min="2293" max="2293" width="11.140625" style="25" bestFit="1" customWidth="1"/>
    <col min="2294" max="2294" width="33" style="25" bestFit="1" customWidth="1"/>
    <col min="2295" max="2295" width="7.28515625" style="25" bestFit="1" customWidth="1"/>
    <col min="2296" max="2296" width="12.28515625" style="25" bestFit="1" customWidth="1"/>
    <col min="2297" max="2297" width="13.5703125" style="25" bestFit="1" customWidth="1"/>
    <col min="2298" max="2298" width="2.7109375" style="25" customWidth="1"/>
    <col min="2299" max="2299" width="12.7109375" style="25" bestFit="1" customWidth="1"/>
    <col min="2300" max="2300" width="7" style="25" bestFit="1" customWidth="1"/>
    <col min="2301" max="2301" width="9.42578125" style="25" bestFit="1" customWidth="1"/>
    <col min="2302" max="2302" width="2.7109375" style="25" customWidth="1"/>
    <col min="2303" max="2303" width="12.42578125" style="25" bestFit="1" customWidth="1"/>
    <col min="2304" max="2304" width="7" style="25" bestFit="1" customWidth="1"/>
    <col min="2305" max="2305" width="9.42578125" style="25" bestFit="1" customWidth="1"/>
    <col min="2306" max="2306" width="2.7109375" style="25" customWidth="1"/>
    <col min="2307" max="2307" width="12.42578125" style="25" bestFit="1" customWidth="1"/>
    <col min="2308" max="2308" width="9.140625" style="25"/>
    <col min="2309" max="2309" width="9.7109375" style="25" bestFit="1" customWidth="1"/>
    <col min="2310" max="2310" width="2.7109375" style="25" customWidth="1"/>
    <col min="2311" max="2311" width="12.42578125" style="25" bestFit="1" customWidth="1"/>
    <col min="2312" max="2312" width="9.140625" style="25"/>
    <col min="2313" max="2313" width="10.7109375" style="25" bestFit="1" customWidth="1"/>
    <col min="2314" max="2548" width="9.140625" style="25"/>
    <col min="2549" max="2549" width="11.140625" style="25" bestFit="1" customWidth="1"/>
    <col min="2550" max="2550" width="33" style="25" bestFit="1" customWidth="1"/>
    <col min="2551" max="2551" width="7.28515625" style="25" bestFit="1" customWidth="1"/>
    <col min="2552" max="2552" width="12.28515625" style="25" bestFit="1" customWidth="1"/>
    <col min="2553" max="2553" width="13.5703125" style="25" bestFit="1" customWidth="1"/>
    <col min="2554" max="2554" width="2.7109375" style="25" customWidth="1"/>
    <col min="2555" max="2555" width="12.7109375" style="25" bestFit="1" customWidth="1"/>
    <col min="2556" max="2556" width="7" style="25" bestFit="1" customWidth="1"/>
    <col min="2557" max="2557" width="9.42578125" style="25" bestFit="1" customWidth="1"/>
    <col min="2558" max="2558" width="2.7109375" style="25" customWidth="1"/>
    <col min="2559" max="2559" width="12.42578125" style="25" bestFit="1" customWidth="1"/>
    <col min="2560" max="2560" width="7" style="25" bestFit="1" customWidth="1"/>
    <col min="2561" max="2561" width="9.42578125" style="25" bestFit="1" customWidth="1"/>
    <col min="2562" max="2562" width="2.7109375" style="25" customWidth="1"/>
    <col min="2563" max="2563" width="12.42578125" style="25" bestFit="1" customWidth="1"/>
    <col min="2564" max="2564" width="9.140625" style="25"/>
    <col min="2565" max="2565" width="9.7109375" style="25" bestFit="1" customWidth="1"/>
    <col min="2566" max="2566" width="2.7109375" style="25" customWidth="1"/>
    <col min="2567" max="2567" width="12.42578125" style="25" bestFit="1" customWidth="1"/>
    <col min="2568" max="2568" width="9.140625" style="25"/>
    <col min="2569" max="2569" width="10.7109375" style="25" bestFit="1" customWidth="1"/>
    <col min="2570" max="2804" width="9.140625" style="25"/>
    <col min="2805" max="2805" width="11.140625" style="25" bestFit="1" customWidth="1"/>
    <col min="2806" max="2806" width="33" style="25" bestFit="1" customWidth="1"/>
    <col min="2807" max="2807" width="7.28515625" style="25" bestFit="1" customWidth="1"/>
    <col min="2808" max="2808" width="12.28515625" style="25" bestFit="1" customWidth="1"/>
    <col min="2809" max="2809" width="13.5703125" style="25" bestFit="1" customWidth="1"/>
    <col min="2810" max="2810" width="2.7109375" style="25" customWidth="1"/>
    <col min="2811" max="2811" width="12.7109375" style="25" bestFit="1" customWidth="1"/>
    <col min="2812" max="2812" width="7" style="25" bestFit="1" customWidth="1"/>
    <col min="2813" max="2813" width="9.42578125" style="25" bestFit="1" customWidth="1"/>
    <col min="2814" max="2814" width="2.7109375" style="25" customWidth="1"/>
    <col min="2815" max="2815" width="12.42578125" style="25" bestFit="1" customWidth="1"/>
    <col min="2816" max="2816" width="7" style="25" bestFit="1" customWidth="1"/>
    <col min="2817" max="2817" width="9.42578125" style="25" bestFit="1" customWidth="1"/>
    <col min="2818" max="2818" width="2.7109375" style="25" customWidth="1"/>
    <col min="2819" max="2819" width="12.42578125" style="25" bestFit="1" customWidth="1"/>
    <col min="2820" max="2820" width="9.140625" style="25"/>
    <col min="2821" max="2821" width="9.7109375" style="25" bestFit="1" customWidth="1"/>
    <col min="2822" max="2822" width="2.7109375" style="25" customWidth="1"/>
    <col min="2823" max="2823" width="12.42578125" style="25" bestFit="1" customWidth="1"/>
    <col min="2824" max="2824" width="9.140625" style="25"/>
    <col min="2825" max="2825" width="10.7109375" style="25" bestFit="1" customWidth="1"/>
    <col min="2826" max="3060" width="9.140625" style="25"/>
    <col min="3061" max="3061" width="11.140625" style="25" bestFit="1" customWidth="1"/>
    <col min="3062" max="3062" width="33" style="25" bestFit="1" customWidth="1"/>
    <col min="3063" max="3063" width="7.28515625" style="25" bestFit="1" customWidth="1"/>
    <col min="3064" max="3064" width="12.28515625" style="25" bestFit="1" customWidth="1"/>
    <col min="3065" max="3065" width="13.5703125" style="25" bestFit="1" customWidth="1"/>
    <col min="3066" max="3066" width="2.7109375" style="25" customWidth="1"/>
    <col min="3067" max="3067" width="12.7109375" style="25" bestFit="1" customWidth="1"/>
    <col min="3068" max="3068" width="7" style="25" bestFit="1" customWidth="1"/>
    <col min="3069" max="3069" width="9.42578125" style="25" bestFit="1" customWidth="1"/>
    <col min="3070" max="3070" width="2.7109375" style="25" customWidth="1"/>
    <col min="3071" max="3071" width="12.42578125" style="25" bestFit="1" customWidth="1"/>
    <col min="3072" max="3072" width="7" style="25" bestFit="1" customWidth="1"/>
    <col min="3073" max="3073" width="9.42578125" style="25" bestFit="1" customWidth="1"/>
    <col min="3074" max="3074" width="2.7109375" style="25" customWidth="1"/>
    <col min="3075" max="3075" width="12.42578125" style="25" bestFit="1" customWidth="1"/>
    <col min="3076" max="3076" width="9.140625" style="25"/>
    <col min="3077" max="3077" width="9.7109375" style="25" bestFit="1" customWidth="1"/>
    <col min="3078" max="3078" width="2.7109375" style="25" customWidth="1"/>
    <col min="3079" max="3079" width="12.42578125" style="25" bestFit="1" customWidth="1"/>
    <col min="3080" max="3080" width="9.140625" style="25"/>
    <col min="3081" max="3081" width="10.7109375" style="25" bestFit="1" customWidth="1"/>
    <col min="3082" max="3316" width="9.140625" style="25"/>
    <col min="3317" max="3317" width="11.140625" style="25" bestFit="1" customWidth="1"/>
    <col min="3318" max="3318" width="33" style="25" bestFit="1" customWidth="1"/>
    <col min="3319" max="3319" width="7.28515625" style="25" bestFit="1" customWidth="1"/>
    <col min="3320" max="3320" width="12.28515625" style="25" bestFit="1" customWidth="1"/>
    <col min="3321" max="3321" width="13.5703125" style="25" bestFit="1" customWidth="1"/>
    <col min="3322" max="3322" width="2.7109375" style="25" customWidth="1"/>
    <col min="3323" max="3323" width="12.7109375" style="25" bestFit="1" customWidth="1"/>
    <col min="3324" max="3324" width="7" style="25" bestFit="1" customWidth="1"/>
    <col min="3325" max="3325" width="9.42578125" style="25" bestFit="1" customWidth="1"/>
    <col min="3326" max="3326" width="2.7109375" style="25" customWidth="1"/>
    <col min="3327" max="3327" width="12.42578125" style="25" bestFit="1" customWidth="1"/>
    <col min="3328" max="3328" width="7" style="25" bestFit="1" customWidth="1"/>
    <col min="3329" max="3329" width="9.42578125" style="25" bestFit="1" customWidth="1"/>
    <col min="3330" max="3330" width="2.7109375" style="25" customWidth="1"/>
    <col min="3331" max="3331" width="12.42578125" style="25" bestFit="1" customWidth="1"/>
    <col min="3332" max="3332" width="9.140625" style="25"/>
    <col min="3333" max="3333" width="9.7109375" style="25" bestFit="1" customWidth="1"/>
    <col min="3334" max="3334" width="2.7109375" style="25" customWidth="1"/>
    <col min="3335" max="3335" width="12.42578125" style="25" bestFit="1" customWidth="1"/>
    <col min="3336" max="3336" width="9.140625" style="25"/>
    <col min="3337" max="3337" width="10.7109375" style="25" bestFit="1" customWidth="1"/>
    <col min="3338" max="3572" width="9.140625" style="25"/>
    <col min="3573" max="3573" width="11.140625" style="25" bestFit="1" customWidth="1"/>
    <col min="3574" max="3574" width="33" style="25" bestFit="1" customWidth="1"/>
    <col min="3575" max="3575" width="7.28515625" style="25" bestFit="1" customWidth="1"/>
    <col min="3576" max="3576" width="12.28515625" style="25" bestFit="1" customWidth="1"/>
    <col min="3577" max="3577" width="13.5703125" style="25" bestFit="1" customWidth="1"/>
    <col min="3578" max="3578" width="2.7109375" style="25" customWidth="1"/>
    <col min="3579" max="3579" width="12.7109375" style="25" bestFit="1" customWidth="1"/>
    <col min="3580" max="3580" width="7" style="25" bestFit="1" customWidth="1"/>
    <col min="3581" max="3581" width="9.42578125" style="25" bestFit="1" customWidth="1"/>
    <col min="3582" max="3582" width="2.7109375" style="25" customWidth="1"/>
    <col min="3583" max="3583" width="12.42578125" style="25" bestFit="1" customWidth="1"/>
    <col min="3584" max="3584" width="7" style="25" bestFit="1" customWidth="1"/>
    <col min="3585" max="3585" width="9.42578125" style="25" bestFit="1" customWidth="1"/>
    <col min="3586" max="3586" width="2.7109375" style="25" customWidth="1"/>
    <col min="3587" max="3587" width="12.42578125" style="25" bestFit="1" customWidth="1"/>
    <col min="3588" max="3588" width="9.140625" style="25"/>
    <col min="3589" max="3589" width="9.7109375" style="25" bestFit="1" customWidth="1"/>
    <col min="3590" max="3590" width="2.7109375" style="25" customWidth="1"/>
    <col min="3591" max="3591" width="12.42578125" style="25" bestFit="1" customWidth="1"/>
    <col min="3592" max="3592" width="9.140625" style="25"/>
    <col min="3593" max="3593" width="10.7109375" style="25" bestFit="1" customWidth="1"/>
    <col min="3594" max="3828" width="9.140625" style="25"/>
    <col min="3829" max="3829" width="11.140625" style="25" bestFit="1" customWidth="1"/>
    <col min="3830" max="3830" width="33" style="25" bestFit="1" customWidth="1"/>
    <col min="3831" max="3831" width="7.28515625" style="25" bestFit="1" customWidth="1"/>
    <col min="3832" max="3832" width="12.28515625" style="25" bestFit="1" customWidth="1"/>
    <col min="3833" max="3833" width="13.5703125" style="25" bestFit="1" customWidth="1"/>
    <col min="3834" max="3834" width="2.7109375" style="25" customWidth="1"/>
    <col min="3835" max="3835" width="12.7109375" style="25" bestFit="1" customWidth="1"/>
    <col min="3836" max="3836" width="7" style="25" bestFit="1" customWidth="1"/>
    <col min="3837" max="3837" width="9.42578125" style="25" bestFit="1" customWidth="1"/>
    <col min="3838" max="3838" width="2.7109375" style="25" customWidth="1"/>
    <col min="3839" max="3839" width="12.42578125" style="25" bestFit="1" customWidth="1"/>
    <col min="3840" max="3840" width="7" style="25" bestFit="1" customWidth="1"/>
    <col min="3841" max="3841" width="9.42578125" style="25" bestFit="1" customWidth="1"/>
    <col min="3842" max="3842" width="2.7109375" style="25" customWidth="1"/>
    <col min="3843" max="3843" width="12.42578125" style="25" bestFit="1" customWidth="1"/>
    <col min="3844" max="3844" width="9.140625" style="25"/>
    <col min="3845" max="3845" width="9.7109375" style="25" bestFit="1" customWidth="1"/>
    <col min="3846" max="3846" width="2.7109375" style="25" customWidth="1"/>
    <col min="3847" max="3847" width="12.42578125" style="25" bestFit="1" customWidth="1"/>
    <col min="3848" max="3848" width="9.140625" style="25"/>
    <col min="3849" max="3849" width="10.7109375" style="25" bestFit="1" customWidth="1"/>
    <col min="3850" max="4084" width="9.140625" style="25"/>
    <col min="4085" max="4085" width="11.140625" style="25" bestFit="1" customWidth="1"/>
    <col min="4086" max="4086" width="33" style="25" bestFit="1" customWidth="1"/>
    <col min="4087" max="4087" width="7.28515625" style="25" bestFit="1" customWidth="1"/>
    <col min="4088" max="4088" width="12.28515625" style="25" bestFit="1" customWidth="1"/>
    <col min="4089" max="4089" width="13.5703125" style="25" bestFit="1" customWidth="1"/>
    <col min="4090" max="4090" width="2.7109375" style="25" customWidth="1"/>
    <col min="4091" max="4091" width="12.7109375" style="25" bestFit="1" customWidth="1"/>
    <col min="4092" max="4092" width="7" style="25" bestFit="1" customWidth="1"/>
    <col min="4093" max="4093" width="9.42578125" style="25" bestFit="1" customWidth="1"/>
    <col min="4094" max="4094" width="2.7109375" style="25" customWidth="1"/>
    <col min="4095" max="4095" width="12.42578125" style="25" bestFit="1" customWidth="1"/>
    <col min="4096" max="4096" width="7" style="25" bestFit="1" customWidth="1"/>
    <col min="4097" max="4097" width="9.42578125" style="25" bestFit="1" customWidth="1"/>
    <col min="4098" max="4098" width="2.7109375" style="25" customWidth="1"/>
    <col min="4099" max="4099" width="12.42578125" style="25" bestFit="1" customWidth="1"/>
    <col min="4100" max="4100" width="9.140625" style="25"/>
    <col min="4101" max="4101" width="9.7109375" style="25" bestFit="1" customWidth="1"/>
    <col min="4102" max="4102" width="2.7109375" style="25" customWidth="1"/>
    <col min="4103" max="4103" width="12.42578125" style="25" bestFit="1" customWidth="1"/>
    <col min="4104" max="4104" width="9.140625" style="25"/>
    <col min="4105" max="4105" width="10.7109375" style="25" bestFit="1" customWidth="1"/>
    <col min="4106" max="4340" width="9.140625" style="25"/>
    <col min="4341" max="4341" width="11.140625" style="25" bestFit="1" customWidth="1"/>
    <col min="4342" max="4342" width="33" style="25" bestFit="1" customWidth="1"/>
    <col min="4343" max="4343" width="7.28515625" style="25" bestFit="1" customWidth="1"/>
    <col min="4344" max="4344" width="12.28515625" style="25" bestFit="1" customWidth="1"/>
    <col min="4345" max="4345" width="13.5703125" style="25" bestFit="1" customWidth="1"/>
    <col min="4346" max="4346" width="2.7109375" style="25" customWidth="1"/>
    <col min="4347" max="4347" width="12.7109375" style="25" bestFit="1" customWidth="1"/>
    <col min="4348" max="4348" width="7" style="25" bestFit="1" customWidth="1"/>
    <col min="4349" max="4349" width="9.42578125" style="25" bestFit="1" customWidth="1"/>
    <col min="4350" max="4350" width="2.7109375" style="25" customWidth="1"/>
    <col min="4351" max="4351" width="12.42578125" style="25" bestFit="1" customWidth="1"/>
    <col min="4352" max="4352" width="7" style="25" bestFit="1" customWidth="1"/>
    <col min="4353" max="4353" width="9.42578125" style="25" bestFit="1" customWidth="1"/>
    <col min="4354" max="4354" width="2.7109375" style="25" customWidth="1"/>
    <col min="4355" max="4355" width="12.42578125" style="25" bestFit="1" customWidth="1"/>
    <col min="4356" max="4356" width="9.140625" style="25"/>
    <col min="4357" max="4357" width="9.7109375" style="25" bestFit="1" customWidth="1"/>
    <col min="4358" max="4358" width="2.7109375" style="25" customWidth="1"/>
    <col min="4359" max="4359" width="12.42578125" style="25" bestFit="1" customWidth="1"/>
    <col min="4360" max="4360" width="9.140625" style="25"/>
    <col min="4361" max="4361" width="10.7109375" style="25" bestFit="1" customWidth="1"/>
    <col min="4362" max="4596" width="9.140625" style="25"/>
    <col min="4597" max="4597" width="11.140625" style="25" bestFit="1" customWidth="1"/>
    <col min="4598" max="4598" width="33" style="25" bestFit="1" customWidth="1"/>
    <col min="4599" max="4599" width="7.28515625" style="25" bestFit="1" customWidth="1"/>
    <col min="4600" max="4600" width="12.28515625" style="25" bestFit="1" customWidth="1"/>
    <col min="4601" max="4601" width="13.5703125" style="25" bestFit="1" customWidth="1"/>
    <col min="4602" max="4602" width="2.7109375" style="25" customWidth="1"/>
    <col min="4603" max="4603" width="12.7109375" style="25" bestFit="1" customWidth="1"/>
    <col min="4604" max="4604" width="7" style="25" bestFit="1" customWidth="1"/>
    <col min="4605" max="4605" width="9.42578125" style="25" bestFit="1" customWidth="1"/>
    <col min="4606" max="4606" width="2.7109375" style="25" customWidth="1"/>
    <col min="4607" max="4607" width="12.42578125" style="25" bestFit="1" customWidth="1"/>
    <col min="4608" max="4608" width="7" style="25" bestFit="1" customWidth="1"/>
    <col min="4609" max="4609" width="9.42578125" style="25" bestFit="1" customWidth="1"/>
    <col min="4610" max="4610" width="2.7109375" style="25" customWidth="1"/>
    <col min="4611" max="4611" width="12.42578125" style="25" bestFit="1" customWidth="1"/>
    <col min="4612" max="4612" width="9.140625" style="25"/>
    <col min="4613" max="4613" width="9.7109375" style="25" bestFit="1" customWidth="1"/>
    <col min="4614" max="4614" width="2.7109375" style="25" customWidth="1"/>
    <col min="4615" max="4615" width="12.42578125" style="25" bestFit="1" customWidth="1"/>
    <col min="4616" max="4616" width="9.140625" style="25"/>
    <col min="4617" max="4617" width="10.7109375" style="25" bestFit="1" customWidth="1"/>
    <col min="4618" max="4852" width="9.140625" style="25"/>
    <col min="4853" max="4853" width="11.140625" style="25" bestFit="1" customWidth="1"/>
    <col min="4854" max="4854" width="33" style="25" bestFit="1" customWidth="1"/>
    <col min="4855" max="4855" width="7.28515625" style="25" bestFit="1" customWidth="1"/>
    <col min="4856" max="4856" width="12.28515625" style="25" bestFit="1" customWidth="1"/>
    <col min="4857" max="4857" width="13.5703125" style="25" bestFit="1" customWidth="1"/>
    <col min="4858" max="4858" width="2.7109375" style="25" customWidth="1"/>
    <col min="4859" max="4859" width="12.7109375" style="25" bestFit="1" customWidth="1"/>
    <col min="4860" max="4860" width="7" style="25" bestFit="1" customWidth="1"/>
    <col min="4861" max="4861" width="9.42578125" style="25" bestFit="1" customWidth="1"/>
    <col min="4862" max="4862" width="2.7109375" style="25" customWidth="1"/>
    <col min="4863" max="4863" width="12.42578125" style="25" bestFit="1" customWidth="1"/>
    <col min="4864" max="4864" width="7" style="25" bestFit="1" customWidth="1"/>
    <col min="4865" max="4865" width="9.42578125" style="25" bestFit="1" customWidth="1"/>
    <col min="4866" max="4866" width="2.7109375" style="25" customWidth="1"/>
    <col min="4867" max="4867" width="12.42578125" style="25" bestFit="1" customWidth="1"/>
    <col min="4868" max="4868" width="9.140625" style="25"/>
    <col min="4869" max="4869" width="9.7109375" style="25" bestFit="1" customWidth="1"/>
    <col min="4870" max="4870" width="2.7109375" style="25" customWidth="1"/>
    <col min="4871" max="4871" width="12.42578125" style="25" bestFit="1" customWidth="1"/>
    <col min="4872" max="4872" width="9.140625" style="25"/>
    <col min="4873" max="4873" width="10.7109375" style="25" bestFit="1" customWidth="1"/>
    <col min="4874" max="5108" width="9.140625" style="25"/>
    <col min="5109" max="5109" width="11.140625" style="25" bestFit="1" customWidth="1"/>
    <col min="5110" max="5110" width="33" style="25" bestFit="1" customWidth="1"/>
    <col min="5111" max="5111" width="7.28515625" style="25" bestFit="1" customWidth="1"/>
    <col min="5112" max="5112" width="12.28515625" style="25" bestFit="1" customWidth="1"/>
    <col min="5113" max="5113" width="13.5703125" style="25" bestFit="1" customWidth="1"/>
    <col min="5114" max="5114" width="2.7109375" style="25" customWidth="1"/>
    <col min="5115" max="5115" width="12.7109375" style="25" bestFit="1" customWidth="1"/>
    <col min="5116" max="5116" width="7" style="25" bestFit="1" customWidth="1"/>
    <col min="5117" max="5117" width="9.42578125" style="25" bestFit="1" customWidth="1"/>
    <col min="5118" max="5118" width="2.7109375" style="25" customWidth="1"/>
    <col min="5119" max="5119" width="12.42578125" style="25" bestFit="1" customWidth="1"/>
    <col min="5120" max="5120" width="7" style="25" bestFit="1" customWidth="1"/>
    <col min="5121" max="5121" width="9.42578125" style="25" bestFit="1" customWidth="1"/>
    <col min="5122" max="5122" width="2.7109375" style="25" customWidth="1"/>
    <col min="5123" max="5123" width="12.42578125" style="25" bestFit="1" customWidth="1"/>
    <col min="5124" max="5124" width="9.140625" style="25"/>
    <col min="5125" max="5125" width="9.7109375" style="25" bestFit="1" customWidth="1"/>
    <col min="5126" max="5126" width="2.7109375" style="25" customWidth="1"/>
    <col min="5127" max="5127" width="12.42578125" style="25" bestFit="1" customWidth="1"/>
    <col min="5128" max="5128" width="9.140625" style="25"/>
    <col min="5129" max="5129" width="10.7109375" style="25" bestFit="1" customWidth="1"/>
    <col min="5130" max="5364" width="9.140625" style="25"/>
    <col min="5365" max="5365" width="11.140625" style="25" bestFit="1" customWidth="1"/>
    <col min="5366" max="5366" width="33" style="25" bestFit="1" customWidth="1"/>
    <col min="5367" max="5367" width="7.28515625" style="25" bestFit="1" customWidth="1"/>
    <col min="5368" max="5368" width="12.28515625" style="25" bestFit="1" customWidth="1"/>
    <col min="5369" max="5369" width="13.5703125" style="25" bestFit="1" customWidth="1"/>
    <col min="5370" max="5370" width="2.7109375" style="25" customWidth="1"/>
    <col min="5371" max="5371" width="12.7109375" style="25" bestFit="1" customWidth="1"/>
    <col min="5372" max="5372" width="7" style="25" bestFit="1" customWidth="1"/>
    <col min="5373" max="5373" width="9.42578125" style="25" bestFit="1" customWidth="1"/>
    <col min="5374" max="5374" width="2.7109375" style="25" customWidth="1"/>
    <col min="5375" max="5375" width="12.42578125" style="25" bestFit="1" customWidth="1"/>
    <col min="5376" max="5376" width="7" style="25" bestFit="1" customWidth="1"/>
    <col min="5377" max="5377" width="9.42578125" style="25" bestFit="1" customWidth="1"/>
    <col min="5378" max="5378" width="2.7109375" style="25" customWidth="1"/>
    <col min="5379" max="5379" width="12.42578125" style="25" bestFit="1" customWidth="1"/>
    <col min="5380" max="5380" width="9.140625" style="25"/>
    <col min="5381" max="5381" width="9.7109375" style="25" bestFit="1" customWidth="1"/>
    <col min="5382" max="5382" width="2.7109375" style="25" customWidth="1"/>
    <col min="5383" max="5383" width="12.42578125" style="25" bestFit="1" customWidth="1"/>
    <col min="5384" max="5384" width="9.140625" style="25"/>
    <col min="5385" max="5385" width="10.7109375" style="25" bestFit="1" customWidth="1"/>
    <col min="5386" max="5620" width="9.140625" style="25"/>
    <col min="5621" max="5621" width="11.140625" style="25" bestFit="1" customWidth="1"/>
    <col min="5622" max="5622" width="33" style="25" bestFit="1" customWidth="1"/>
    <col min="5623" max="5623" width="7.28515625" style="25" bestFit="1" customWidth="1"/>
    <col min="5624" max="5624" width="12.28515625" style="25" bestFit="1" customWidth="1"/>
    <col min="5625" max="5625" width="13.5703125" style="25" bestFit="1" customWidth="1"/>
    <col min="5626" max="5626" width="2.7109375" style="25" customWidth="1"/>
    <col min="5627" max="5627" width="12.7109375" style="25" bestFit="1" customWidth="1"/>
    <col min="5628" max="5628" width="7" style="25" bestFit="1" customWidth="1"/>
    <col min="5629" max="5629" width="9.42578125" style="25" bestFit="1" customWidth="1"/>
    <col min="5630" max="5630" width="2.7109375" style="25" customWidth="1"/>
    <col min="5631" max="5631" width="12.42578125" style="25" bestFit="1" customWidth="1"/>
    <col min="5632" max="5632" width="7" style="25" bestFit="1" customWidth="1"/>
    <col min="5633" max="5633" width="9.42578125" style="25" bestFit="1" customWidth="1"/>
    <col min="5634" max="5634" width="2.7109375" style="25" customWidth="1"/>
    <col min="5635" max="5635" width="12.42578125" style="25" bestFit="1" customWidth="1"/>
    <col min="5636" max="5636" width="9.140625" style="25"/>
    <col min="5637" max="5637" width="9.7109375" style="25" bestFit="1" customWidth="1"/>
    <col min="5638" max="5638" width="2.7109375" style="25" customWidth="1"/>
    <col min="5639" max="5639" width="12.42578125" style="25" bestFit="1" customWidth="1"/>
    <col min="5640" max="5640" width="9.140625" style="25"/>
    <col min="5641" max="5641" width="10.7109375" style="25" bestFit="1" customWidth="1"/>
    <col min="5642" max="5876" width="9.140625" style="25"/>
    <col min="5877" max="5877" width="11.140625" style="25" bestFit="1" customWidth="1"/>
    <col min="5878" max="5878" width="33" style="25" bestFit="1" customWidth="1"/>
    <col min="5879" max="5879" width="7.28515625" style="25" bestFit="1" customWidth="1"/>
    <col min="5880" max="5880" width="12.28515625" style="25" bestFit="1" customWidth="1"/>
    <col min="5881" max="5881" width="13.5703125" style="25" bestFit="1" customWidth="1"/>
    <col min="5882" max="5882" width="2.7109375" style="25" customWidth="1"/>
    <col min="5883" max="5883" width="12.7109375" style="25" bestFit="1" customWidth="1"/>
    <col min="5884" max="5884" width="7" style="25" bestFit="1" customWidth="1"/>
    <col min="5885" max="5885" width="9.42578125" style="25" bestFit="1" customWidth="1"/>
    <col min="5886" max="5886" width="2.7109375" style="25" customWidth="1"/>
    <col min="5887" max="5887" width="12.42578125" style="25" bestFit="1" customWidth="1"/>
    <col min="5888" max="5888" width="7" style="25" bestFit="1" customWidth="1"/>
    <col min="5889" max="5889" width="9.42578125" style="25" bestFit="1" customWidth="1"/>
    <col min="5890" max="5890" width="2.7109375" style="25" customWidth="1"/>
    <col min="5891" max="5891" width="12.42578125" style="25" bestFit="1" customWidth="1"/>
    <col min="5892" max="5892" width="9.140625" style="25"/>
    <col min="5893" max="5893" width="9.7109375" style="25" bestFit="1" customWidth="1"/>
    <col min="5894" max="5894" width="2.7109375" style="25" customWidth="1"/>
    <col min="5895" max="5895" width="12.42578125" style="25" bestFit="1" customWidth="1"/>
    <col min="5896" max="5896" width="9.140625" style="25"/>
    <col min="5897" max="5897" width="10.7109375" style="25" bestFit="1" customWidth="1"/>
    <col min="5898" max="6132" width="9.140625" style="25"/>
    <col min="6133" max="6133" width="11.140625" style="25" bestFit="1" customWidth="1"/>
    <col min="6134" max="6134" width="33" style="25" bestFit="1" customWidth="1"/>
    <col min="6135" max="6135" width="7.28515625" style="25" bestFit="1" customWidth="1"/>
    <col min="6136" max="6136" width="12.28515625" style="25" bestFit="1" customWidth="1"/>
    <col min="6137" max="6137" width="13.5703125" style="25" bestFit="1" customWidth="1"/>
    <col min="6138" max="6138" width="2.7109375" style="25" customWidth="1"/>
    <col min="6139" max="6139" width="12.7109375" style="25" bestFit="1" customWidth="1"/>
    <col min="6140" max="6140" width="7" style="25" bestFit="1" customWidth="1"/>
    <col min="6141" max="6141" width="9.42578125" style="25" bestFit="1" customWidth="1"/>
    <col min="6142" max="6142" width="2.7109375" style="25" customWidth="1"/>
    <col min="6143" max="6143" width="12.42578125" style="25" bestFit="1" customWidth="1"/>
    <col min="6144" max="6144" width="7" style="25" bestFit="1" customWidth="1"/>
    <col min="6145" max="6145" width="9.42578125" style="25" bestFit="1" customWidth="1"/>
    <col min="6146" max="6146" width="2.7109375" style="25" customWidth="1"/>
    <col min="6147" max="6147" width="12.42578125" style="25" bestFit="1" customWidth="1"/>
    <col min="6148" max="6148" width="9.140625" style="25"/>
    <col min="6149" max="6149" width="9.7109375" style="25" bestFit="1" customWidth="1"/>
    <col min="6150" max="6150" width="2.7109375" style="25" customWidth="1"/>
    <col min="6151" max="6151" width="12.42578125" style="25" bestFit="1" customWidth="1"/>
    <col min="6152" max="6152" width="9.140625" style="25"/>
    <col min="6153" max="6153" width="10.7109375" style="25" bestFit="1" customWidth="1"/>
    <col min="6154" max="6388" width="9.140625" style="25"/>
    <col min="6389" max="6389" width="11.140625" style="25" bestFit="1" customWidth="1"/>
    <col min="6390" max="6390" width="33" style="25" bestFit="1" customWidth="1"/>
    <col min="6391" max="6391" width="7.28515625" style="25" bestFit="1" customWidth="1"/>
    <col min="6392" max="6392" width="12.28515625" style="25" bestFit="1" customWidth="1"/>
    <col min="6393" max="6393" width="13.5703125" style="25" bestFit="1" customWidth="1"/>
    <col min="6394" max="6394" width="2.7109375" style="25" customWidth="1"/>
    <col min="6395" max="6395" width="12.7109375" style="25" bestFit="1" customWidth="1"/>
    <col min="6396" max="6396" width="7" style="25" bestFit="1" customWidth="1"/>
    <col min="6397" max="6397" width="9.42578125" style="25" bestFit="1" customWidth="1"/>
    <col min="6398" max="6398" width="2.7109375" style="25" customWidth="1"/>
    <col min="6399" max="6399" width="12.42578125" style="25" bestFit="1" customWidth="1"/>
    <col min="6400" max="6400" width="7" style="25" bestFit="1" customWidth="1"/>
    <col min="6401" max="6401" width="9.42578125" style="25" bestFit="1" customWidth="1"/>
    <col min="6402" max="6402" width="2.7109375" style="25" customWidth="1"/>
    <col min="6403" max="6403" width="12.42578125" style="25" bestFit="1" customWidth="1"/>
    <col min="6404" max="6404" width="9.140625" style="25"/>
    <col min="6405" max="6405" width="9.7109375" style="25" bestFit="1" customWidth="1"/>
    <col min="6406" max="6406" width="2.7109375" style="25" customWidth="1"/>
    <col min="6407" max="6407" width="12.42578125" style="25" bestFit="1" customWidth="1"/>
    <col min="6408" max="6408" width="9.140625" style="25"/>
    <col min="6409" max="6409" width="10.7109375" style="25" bestFit="1" customWidth="1"/>
    <col min="6410" max="6644" width="9.140625" style="25"/>
    <col min="6645" max="6645" width="11.140625" style="25" bestFit="1" customWidth="1"/>
    <col min="6646" max="6646" width="33" style="25" bestFit="1" customWidth="1"/>
    <col min="6647" max="6647" width="7.28515625" style="25" bestFit="1" customWidth="1"/>
    <col min="6648" max="6648" width="12.28515625" style="25" bestFit="1" customWidth="1"/>
    <col min="6649" max="6649" width="13.5703125" style="25" bestFit="1" customWidth="1"/>
    <col min="6650" max="6650" width="2.7109375" style="25" customWidth="1"/>
    <col min="6651" max="6651" width="12.7109375" style="25" bestFit="1" customWidth="1"/>
    <col min="6652" max="6652" width="7" style="25" bestFit="1" customWidth="1"/>
    <col min="6653" max="6653" width="9.42578125" style="25" bestFit="1" customWidth="1"/>
    <col min="6654" max="6654" width="2.7109375" style="25" customWidth="1"/>
    <col min="6655" max="6655" width="12.42578125" style="25" bestFit="1" customWidth="1"/>
    <col min="6656" max="6656" width="7" style="25" bestFit="1" customWidth="1"/>
    <col min="6657" max="6657" width="9.42578125" style="25" bestFit="1" customWidth="1"/>
    <col min="6658" max="6658" width="2.7109375" style="25" customWidth="1"/>
    <col min="6659" max="6659" width="12.42578125" style="25" bestFit="1" customWidth="1"/>
    <col min="6660" max="6660" width="9.140625" style="25"/>
    <col min="6661" max="6661" width="9.7109375" style="25" bestFit="1" customWidth="1"/>
    <col min="6662" max="6662" width="2.7109375" style="25" customWidth="1"/>
    <col min="6663" max="6663" width="12.42578125" style="25" bestFit="1" customWidth="1"/>
    <col min="6664" max="6664" width="9.140625" style="25"/>
    <col min="6665" max="6665" width="10.7109375" style="25" bestFit="1" customWidth="1"/>
    <col min="6666" max="6900" width="9.140625" style="25"/>
    <col min="6901" max="6901" width="11.140625" style="25" bestFit="1" customWidth="1"/>
    <col min="6902" max="6902" width="33" style="25" bestFit="1" customWidth="1"/>
    <col min="6903" max="6903" width="7.28515625" style="25" bestFit="1" customWidth="1"/>
    <col min="6904" max="6904" width="12.28515625" style="25" bestFit="1" customWidth="1"/>
    <col min="6905" max="6905" width="13.5703125" style="25" bestFit="1" customWidth="1"/>
    <col min="6906" max="6906" width="2.7109375" style="25" customWidth="1"/>
    <col min="6907" max="6907" width="12.7109375" style="25" bestFit="1" customWidth="1"/>
    <col min="6908" max="6908" width="7" style="25" bestFit="1" customWidth="1"/>
    <col min="6909" max="6909" width="9.42578125" style="25" bestFit="1" customWidth="1"/>
    <col min="6910" max="6910" width="2.7109375" style="25" customWidth="1"/>
    <col min="6911" max="6911" width="12.42578125" style="25" bestFit="1" customWidth="1"/>
    <col min="6912" max="6912" width="7" style="25" bestFit="1" customWidth="1"/>
    <col min="6913" max="6913" width="9.42578125" style="25" bestFit="1" customWidth="1"/>
    <col min="6914" max="6914" width="2.7109375" style="25" customWidth="1"/>
    <col min="6915" max="6915" width="12.42578125" style="25" bestFit="1" customWidth="1"/>
    <col min="6916" max="6916" width="9.140625" style="25"/>
    <col min="6917" max="6917" width="9.7109375" style="25" bestFit="1" customWidth="1"/>
    <col min="6918" max="6918" width="2.7109375" style="25" customWidth="1"/>
    <col min="6919" max="6919" width="12.42578125" style="25" bestFit="1" customWidth="1"/>
    <col min="6920" max="6920" width="9.140625" style="25"/>
    <col min="6921" max="6921" width="10.7109375" style="25" bestFit="1" customWidth="1"/>
    <col min="6922" max="7156" width="9.140625" style="25"/>
    <col min="7157" max="7157" width="11.140625" style="25" bestFit="1" customWidth="1"/>
    <col min="7158" max="7158" width="33" style="25" bestFit="1" customWidth="1"/>
    <col min="7159" max="7159" width="7.28515625" style="25" bestFit="1" customWidth="1"/>
    <col min="7160" max="7160" width="12.28515625" style="25" bestFit="1" customWidth="1"/>
    <col min="7161" max="7161" width="13.5703125" style="25" bestFit="1" customWidth="1"/>
    <col min="7162" max="7162" width="2.7109375" style="25" customWidth="1"/>
    <col min="7163" max="7163" width="12.7109375" style="25" bestFit="1" customWidth="1"/>
    <col min="7164" max="7164" width="7" style="25" bestFit="1" customWidth="1"/>
    <col min="7165" max="7165" width="9.42578125" style="25" bestFit="1" customWidth="1"/>
    <col min="7166" max="7166" width="2.7109375" style="25" customWidth="1"/>
    <col min="7167" max="7167" width="12.42578125" style="25" bestFit="1" customWidth="1"/>
    <col min="7168" max="7168" width="7" style="25" bestFit="1" customWidth="1"/>
    <col min="7169" max="7169" width="9.42578125" style="25" bestFit="1" customWidth="1"/>
    <col min="7170" max="7170" width="2.7109375" style="25" customWidth="1"/>
    <col min="7171" max="7171" width="12.42578125" style="25" bestFit="1" customWidth="1"/>
    <col min="7172" max="7172" width="9.140625" style="25"/>
    <col min="7173" max="7173" width="9.7109375" style="25" bestFit="1" customWidth="1"/>
    <col min="7174" max="7174" width="2.7109375" style="25" customWidth="1"/>
    <col min="7175" max="7175" width="12.42578125" style="25" bestFit="1" customWidth="1"/>
    <col min="7176" max="7176" width="9.140625" style="25"/>
    <col min="7177" max="7177" width="10.7109375" style="25" bestFit="1" customWidth="1"/>
    <col min="7178" max="7412" width="9.140625" style="25"/>
    <col min="7413" max="7413" width="11.140625" style="25" bestFit="1" customWidth="1"/>
    <col min="7414" max="7414" width="33" style="25" bestFit="1" customWidth="1"/>
    <col min="7415" max="7415" width="7.28515625" style="25" bestFit="1" customWidth="1"/>
    <col min="7416" max="7416" width="12.28515625" style="25" bestFit="1" customWidth="1"/>
    <col min="7417" max="7417" width="13.5703125" style="25" bestFit="1" customWidth="1"/>
    <col min="7418" max="7418" width="2.7109375" style="25" customWidth="1"/>
    <col min="7419" max="7419" width="12.7109375" style="25" bestFit="1" customWidth="1"/>
    <col min="7420" max="7420" width="7" style="25" bestFit="1" customWidth="1"/>
    <col min="7421" max="7421" width="9.42578125" style="25" bestFit="1" customWidth="1"/>
    <col min="7422" max="7422" width="2.7109375" style="25" customWidth="1"/>
    <col min="7423" max="7423" width="12.42578125" style="25" bestFit="1" customWidth="1"/>
    <col min="7424" max="7424" width="7" style="25" bestFit="1" customWidth="1"/>
    <col min="7425" max="7425" width="9.42578125" style="25" bestFit="1" customWidth="1"/>
    <col min="7426" max="7426" width="2.7109375" style="25" customWidth="1"/>
    <col min="7427" max="7427" width="12.42578125" style="25" bestFit="1" customWidth="1"/>
    <col min="7428" max="7428" width="9.140625" style="25"/>
    <col min="7429" max="7429" width="9.7109375" style="25" bestFit="1" customWidth="1"/>
    <col min="7430" max="7430" width="2.7109375" style="25" customWidth="1"/>
    <col min="7431" max="7431" width="12.42578125" style="25" bestFit="1" customWidth="1"/>
    <col min="7432" max="7432" width="9.140625" style="25"/>
    <col min="7433" max="7433" width="10.7109375" style="25" bestFit="1" customWidth="1"/>
    <col min="7434" max="7668" width="9.140625" style="25"/>
    <col min="7669" max="7669" width="11.140625" style="25" bestFit="1" customWidth="1"/>
    <col min="7670" max="7670" width="33" style="25" bestFit="1" customWidth="1"/>
    <col min="7671" max="7671" width="7.28515625" style="25" bestFit="1" customWidth="1"/>
    <col min="7672" max="7672" width="12.28515625" style="25" bestFit="1" customWidth="1"/>
    <col min="7673" max="7673" width="13.5703125" style="25" bestFit="1" customWidth="1"/>
    <col min="7674" max="7674" width="2.7109375" style="25" customWidth="1"/>
    <col min="7675" max="7675" width="12.7109375" style="25" bestFit="1" customWidth="1"/>
    <col min="7676" max="7676" width="7" style="25" bestFit="1" customWidth="1"/>
    <col min="7677" max="7677" width="9.42578125" style="25" bestFit="1" customWidth="1"/>
    <col min="7678" max="7678" width="2.7109375" style="25" customWidth="1"/>
    <col min="7679" max="7679" width="12.42578125" style="25" bestFit="1" customWidth="1"/>
    <col min="7680" max="7680" width="7" style="25" bestFit="1" customWidth="1"/>
    <col min="7681" max="7681" width="9.42578125" style="25" bestFit="1" customWidth="1"/>
    <col min="7682" max="7682" width="2.7109375" style="25" customWidth="1"/>
    <col min="7683" max="7683" width="12.42578125" style="25" bestFit="1" customWidth="1"/>
    <col min="7684" max="7684" width="9.140625" style="25"/>
    <col min="7685" max="7685" width="9.7109375" style="25" bestFit="1" customWidth="1"/>
    <col min="7686" max="7686" width="2.7109375" style="25" customWidth="1"/>
    <col min="7687" max="7687" width="12.42578125" style="25" bestFit="1" customWidth="1"/>
    <col min="7688" max="7688" width="9.140625" style="25"/>
    <col min="7689" max="7689" width="10.7109375" style="25" bestFit="1" customWidth="1"/>
    <col min="7690" max="7924" width="9.140625" style="25"/>
    <col min="7925" max="7925" width="11.140625" style="25" bestFit="1" customWidth="1"/>
    <col min="7926" max="7926" width="33" style="25" bestFit="1" customWidth="1"/>
    <col min="7927" max="7927" width="7.28515625" style="25" bestFit="1" customWidth="1"/>
    <col min="7928" max="7928" width="12.28515625" style="25" bestFit="1" customWidth="1"/>
    <col min="7929" max="7929" width="13.5703125" style="25" bestFit="1" customWidth="1"/>
    <col min="7930" max="7930" width="2.7109375" style="25" customWidth="1"/>
    <col min="7931" max="7931" width="12.7109375" style="25" bestFit="1" customWidth="1"/>
    <col min="7932" max="7932" width="7" style="25" bestFit="1" customWidth="1"/>
    <col min="7933" max="7933" width="9.42578125" style="25" bestFit="1" customWidth="1"/>
    <col min="7934" max="7934" width="2.7109375" style="25" customWidth="1"/>
    <col min="7935" max="7935" width="12.42578125" style="25" bestFit="1" customWidth="1"/>
    <col min="7936" max="7936" width="7" style="25" bestFit="1" customWidth="1"/>
    <col min="7937" max="7937" width="9.42578125" style="25" bestFit="1" customWidth="1"/>
    <col min="7938" max="7938" width="2.7109375" style="25" customWidth="1"/>
    <col min="7939" max="7939" width="12.42578125" style="25" bestFit="1" customWidth="1"/>
    <col min="7940" max="7940" width="9.140625" style="25"/>
    <col min="7941" max="7941" width="9.7109375" style="25" bestFit="1" customWidth="1"/>
    <col min="7942" max="7942" width="2.7109375" style="25" customWidth="1"/>
    <col min="7943" max="7943" width="12.42578125" style="25" bestFit="1" customWidth="1"/>
    <col min="7944" max="7944" width="9.140625" style="25"/>
    <col min="7945" max="7945" width="10.7109375" style="25" bestFit="1" customWidth="1"/>
    <col min="7946" max="8180" width="9.140625" style="25"/>
    <col min="8181" max="8181" width="11.140625" style="25" bestFit="1" customWidth="1"/>
    <col min="8182" max="8182" width="33" style="25" bestFit="1" customWidth="1"/>
    <col min="8183" max="8183" width="7.28515625" style="25" bestFit="1" customWidth="1"/>
    <col min="8184" max="8184" width="12.28515625" style="25" bestFit="1" customWidth="1"/>
    <col min="8185" max="8185" width="13.5703125" style="25" bestFit="1" customWidth="1"/>
    <col min="8186" max="8186" width="2.7109375" style="25" customWidth="1"/>
    <col min="8187" max="8187" width="12.7109375" style="25" bestFit="1" customWidth="1"/>
    <col min="8188" max="8188" width="7" style="25" bestFit="1" customWidth="1"/>
    <col min="8189" max="8189" width="9.42578125" style="25" bestFit="1" customWidth="1"/>
    <col min="8190" max="8190" width="2.7109375" style="25" customWidth="1"/>
    <col min="8191" max="8191" width="12.42578125" style="25" bestFit="1" customWidth="1"/>
    <col min="8192" max="8192" width="7" style="25" bestFit="1" customWidth="1"/>
    <col min="8193" max="8193" width="9.42578125" style="25" bestFit="1" customWidth="1"/>
    <col min="8194" max="8194" width="2.7109375" style="25" customWidth="1"/>
    <col min="8195" max="8195" width="12.42578125" style="25" bestFit="1" customWidth="1"/>
    <col min="8196" max="8196" width="9.140625" style="25"/>
    <col min="8197" max="8197" width="9.7109375" style="25" bestFit="1" customWidth="1"/>
    <col min="8198" max="8198" width="2.7109375" style="25" customWidth="1"/>
    <col min="8199" max="8199" width="12.42578125" style="25" bestFit="1" customWidth="1"/>
    <col min="8200" max="8200" width="9.140625" style="25"/>
    <col min="8201" max="8201" width="10.7109375" style="25" bestFit="1" customWidth="1"/>
    <col min="8202" max="8436" width="9.140625" style="25"/>
    <col min="8437" max="8437" width="11.140625" style="25" bestFit="1" customWidth="1"/>
    <col min="8438" max="8438" width="33" style="25" bestFit="1" customWidth="1"/>
    <col min="8439" max="8439" width="7.28515625" style="25" bestFit="1" customWidth="1"/>
    <col min="8440" max="8440" width="12.28515625" style="25" bestFit="1" customWidth="1"/>
    <col min="8441" max="8441" width="13.5703125" style="25" bestFit="1" customWidth="1"/>
    <col min="8442" max="8442" width="2.7109375" style="25" customWidth="1"/>
    <col min="8443" max="8443" width="12.7109375" style="25" bestFit="1" customWidth="1"/>
    <col min="8444" max="8444" width="7" style="25" bestFit="1" customWidth="1"/>
    <col min="8445" max="8445" width="9.42578125" style="25" bestFit="1" customWidth="1"/>
    <col min="8446" max="8446" width="2.7109375" style="25" customWidth="1"/>
    <col min="8447" max="8447" width="12.42578125" style="25" bestFit="1" customWidth="1"/>
    <col min="8448" max="8448" width="7" style="25" bestFit="1" customWidth="1"/>
    <col min="8449" max="8449" width="9.42578125" style="25" bestFit="1" customWidth="1"/>
    <col min="8450" max="8450" width="2.7109375" style="25" customWidth="1"/>
    <col min="8451" max="8451" width="12.42578125" style="25" bestFit="1" customWidth="1"/>
    <col min="8452" max="8452" width="9.140625" style="25"/>
    <col min="8453" max="8453" width="9.7109375" style="25" bestFit="1" customWidth="1"/>
    <col min="8454" max="8454" width="2.7109375" style="25" customWidth="1"/>
    <col min="8455" max="8455" width="12.42578125" style="25" bestFit="1" customWidth="1"/>
    <col min="8456" max="8456" width="9.140625" style="25"/>
    <col min="8457" max="8457" width="10.7109375" style="25" bestFit="1" customWidth="1"/>
    <col min="8458" max="8692" width="9.140625" style="25"/>
    <col min="8693" max="8693" width="11.140625" style="25" bestFit="1" customWidth="1"/>
    <col min="8694" max="8694" width="33" style="25" bestFit="1" customWidth="1"/>
    <col min="8695" max="8695" width="7.28515625" style="25" bestFit="1" customWidth="1"/>
    <col min="8696" max="8696" width="12.28515625" style="25" bestFit="1" customWidth="1"/>
    <col min="8697" max="8697" width="13.5703125" style="25" bestFit="1" customWidth="1"/>
    <col min="8698" max="8698" width="2.7109375" style="25" customWidth="1"/>
    <col min="8699" max="8699" width="12.7109375" style="25" bestFit="1" customWidth="1"/>
    <col min="8700" max="8700" width="7" style="25" bestFit="1" customWidth="1"/>
    <col min="8701" max="8701" width="9.42578125" style="25" bestFit="1" customWidth="1"/>
    <col min="8702" max="8702" width="2.7109375" style="25" customWidth="1"/>
    <col min="8703" max="8703" width="12.42578125" style="25" bestFit="1" customWidth="1"/>
    <col min="8704" max="8704" width="7" style="25" bestFit="1" customWidth="1"/>
    <col min="8705" max="8705" width="9.42578125" style="25" bestFit="1" customWidth="1"/>
    <col min="8706" max="8706" width="2.7109375" style="25" customWidth="1"/>
    <col min="8707" max="8707" width="12.42578125" style="25" bestFit="1" customWidth="1"/>
    <col min="8708" max="8708" width="9.140625" style="25"/>
    <col min="8709" max="8709" width="9.7109375" style="25" bestFit="1" customWidth="1"/>
    <col min="8710" max="8710" width="2.7109375" style="25" customWidth="1"/>
    <col min="8711" max="8711" width="12.42578125" style="25" bestFit="1" customWidth="1"/>
    <col min="8712" max="8712" width="9.140625" style="25"/>
    <col min="8713" max="8713" width="10.7109375" style="25" bestFit="1" customWidth="1"/>
    <col min="8714" max="8948" width="9.140625" style="25"/>
    <col min="8949" max="8949" width="11.140625" style="25" bestFit="1" customWidth="1"/>
    <col min="8950" max="8950" width="33" style="25" bestFit="1" customWidth="1"/>
    <col min="8951" max="8951" width="7.28515625" style="25" bestFit="1" customWidth="1"/>
    <col min="8952" max="8952" width="12.28515625" style="25" bestFit="1" customWidth="1"/>
    <col min="8953" max="8953" width="13.5703125" style="25" bestFit="1" customWidth="1"/>
    <col min="8954" max="8954" width="2.7109375" style="25" customWidth="1"/>
    <col min="8955" max="8955" width="12.7109375" style="25" bestFit="1" customWidth="1"/>
    <col min="8956" max="8956" width="7" style="25" bestFit="1" customWidth="1"/>
    <col min="8957" max="8957" width="9.42578125" style="25" bestFit="1" customWidth="1"/>
    <col min="8958" max="8958" width="2.7109375" style="25" customWidth="1"/>
    <col min="8959" max="8959" width="12.42578125" style="25" bestFit="1" customWidth="1"/>
    <col min="8960" max="8960" width="7" style="25" bestFit="1" customWidth="1"/>
    <col min="8961" max="8961" width="9.42578125" style="25" bestFit="1" customWidth="1"/>
    <col min="8962" max="8962" width="2.7109375" style="25" customWidth="1"/>
    <col min="8963" max="8963" width="12.42578125" style="25" bestFit="1" customWidth="1"/>
    <col min="8964" max="8964" width="9.140625" style="25"/>
    <col min="8965" max="8965" width="9.7109375" style="25" bestFit="1" customWidth="1"/>
    <col min="8966" max="8966" width="2.7109375" style="25" customWidth="1"/>
    <col min="8967" max="8967" width="12.42578125" style="25" bestFit="1" customWidth="1"/>
    <col min="8968" max="8968" width="9.140625" style="25"/>
    <col min="8969" max="8969" width="10.7109375" style="25" bestFit="1" customWidth="1"/>
    <col min="8970" max="9204" width="9.140625" style="25"/>
    <col min="9205" max="9205" width="11.140625" style="25" bestFit="1" customWidth="1"/>
    <col min="9206" max="9206" width="33" style="25" bestFit="1" customWidth="1"/>
    <col min="9207" max="9207" width="7.28515625" style="25" bestFit="1" customWidth="1"/>
    <col min="9208" max="9208" width="12.28515625" style="25" bestFit="1" customWidth="1"/>
    <col min="9209" max="9209" width="13.5703125" style="25" bestFit="1" customWidth="1"/>
    <col min="9210" max="9210" width="2.7109375" style="25" customWidth="1"/>
    <col min="9211" max="9211" width="12.7109375" style="25" bestFit="1" customWidth="1"/>
    <col min="9212" max="9212" width="7" style="25" bestFit="1" customWidth="1"/>
    <col min="9213" max="9213" width="9.42578125" style="25" bestFit="1" customWidth="1"/>
    <col min="9214" max="9214" width="2.7109375" style="25" customWidth="1"/>
    <col min="9215" max="9215" width="12.42578125" style="25" bestFit="1" customWidth="1"/>
    <col min="9216" max="9216" width="7" style="25" bestFit="1" customWidth="1"/>
    <col min="9217" max="9217" width="9.42578125" style="25" bestFit="1" customWidth="1"/>
    <col min="9218" max="9218" width="2.7109375" style="25" customWidth="1"/>
    <col min="9219" max="9219" width="12.42578125" style="25" bestFit="1" customWidth="1"/>
    <col min="9220" max="9220" width="9.140625" style="25"/>
    <col min="9221" max="9221" width="9.7109375" style="25" bestFit="1" customWidth="1"/>
    <col min="9222" max="9222" width="2.7109375" style="25" customWidth="1"/>
    <col min="9223" max="9223" width="12.42578125" style="25" bestFit="1" customWidth="1"/>
    <col min="9224" max="9224" width="9.140625" style="25"/>
    <col min="9225" max="9225" width="10.7109375" style="25" bestFit="1" customWidth="1"/>
    <col min="9226" max="9460" width="9.140625" style="25"/>
    <col min="9461" max="9461" width="11.140625" style="25" bestFit="1" customWidth="1"/>
    <col min="9462" max="9462" width="33" style="25" bestFit="1" customWidth="1"/>
    <col min="9463" max="9463" width="7.28515625" style="25" bestFit="1" customWidth="1"/>
    <col min="9464" max="9464" width="12.28515625" style="25" bestFit="1" customWidth="1"/>
    <col min="9465" max="9465" width="13.5703125" style="25" bestFit="1" customWidth="1"/>
    <col min="9466" max="9466" width="2.7109375" style="25" customWidth="1"/>
    <col min="9467" max="9467" width="12.7109375" style="25" bestFit="1" customWidth="1"/>
    <col min="9468" max="9468" width="7" style="25" bestFit="1" customWidth="1"/>
    <col min="9469" max="9469" width="9.42578125" style="25" bestFit="1" customWidth="1"/>
    <col min="9470" max="9470" width="2.7109375" style="25" customWidth="1"/>
    <col min="9471" max="9471" width="12.42578125" style="25" bestFit="1" customWidth="1"/>
    <col min="9472" max="9472" width="7" style="25" bestFit="1" customWidth="1"/>
    <col min="9473" max="9473" width="9.42578125" style="25" bestFit="1" customWidth="1"/>
    <col min="9474" max="9474" width="2.7109375" style="25" customWidth="1"/>
    <col min="9475" max="9475" width="12.42578125" style="25" bestFit="1" customWidth="1"/>
    <col min="9476" max="9476" width="9.140625" style="25"/>
    <col min="9477" max="9477" width="9.7109375" style="25" bestFit="1" customWidth="1"/>
    <col min="9478" max="9478" width="2.7109375" style="25" customWidth="1"/>
    <col min="9479" max="9479" width="12.42578125" style="25" bestFit="1" customWidth="1"/>
    <col min="9480" max="9480" width="9.140625" style="25"/>
    <col min="9481" max="9481" width="10.7109375" style="25" bestFit="1" customWidth="1"/>
    <col min="9482" max="9716" width="9.140625" style="25"/>
    <col min="9717" max="9717" width="11.140625" style="25" bestFit="1" customWidth="1"/>
    <col min="9718" max="9718" width="33" style="25" bestFit="1" customWidth="1"/>
    <col min="9719" max="9719" width="7.28515625" style="25" bestFit="1" customWidth="1"/>
    <col min="9720" max="9720" width="12.28515625" style="25" bestFit="1" customWidth="1"/>
    <col min="9721" max="9721" width="13.5703125" style="25" bestFit="1" customWidth="1"/>
    <col min="9722" max="9722" width="2.7109375" style="25" customWidth="1"/>
    <col min="9723" max="9723" width="12.7109375" style="25" bestFit="1" customWidth="1"/>
    <col min="9724" max="9724" width="7" style="25" bestFit="1" customWidth="1"/>
    <col min="9725" max="9725" width="9.42578125" style="25" bestFit="1" customWidth="1"/>
    <col min="9726" max="9726" width="2.7109375" style="25" customWidth="1"/>
    <col min="9727" max="9727" width="12.42578125" style="25" bestFit="1" customWidth="1"/>
    <col min="9728" max="9728" width="7" style="25" bestFit="1" customWidth="1"/>
    <col min="9729" max="9729" width="9.42578125" style="25" bestFit="1" customWidth="1"/>
    <col min="9730" max="9730" width="2.7109375" style="25" customWidth="1"/>
    <col min="9731" max="9731" width="12.42578125" style="25" bestFit="1" customWidth="1"/>
    <col min="9732" max="9732" width="9.140625" style="25"/>
    <col min="9733" max="9733" width="9.7109375" style="25" bestFit="1" customWidth="1"/>
    <col min="9734" max="9734" width="2.7109375" style="25" customWidth="1"/>
    <col min="9735" max="9735" width="12.42578125" style="25" bestFit="1" customWidth="1"/>
    <col min="9736" max="9736" width="9.140625" style="25"/>
    <col min="9737" max="9737" width="10.7109375" style="25" bestFit="1" customWidth="1"/>
    <col min="9738" max="9972" width="9.140625" style="25"/>
    <col min="9973" max="9973" width="11.140625" style="25" bestFit="1" customWidth="1"/>
    <col min="9974" max="9974" width="33" style="25" bestFit="1" customWidth="1"/>
    <col min="9975" max="9975" width="7.28515625" style="25" bestFit="1" customWidth="1"/>
    <col min="9976" max="9976" width="12.28515625" style="25" bestFit="1" customWidth="1"/>
    <col min="9977" max="9977" width="13.5703125" style="25" bestFit="1" customWidth="1"/>
    <col min="9978" max="9978" width="2.7109375" style="25" customWidth="1"/>
    <col min="9979" max="9979" width="12.7109375" style="25" bestFit="1" customWidth="1"/>
    <col min="9980" max="9980" width="7" style="25" bestFit="1" customWidth="1"/>
    <col min="9981" max="9981" width="9.42578125" style="25" bestFit="1" customWidth="1"/>
    <col min="9982" max="9982" width="2.7109375" style="25" customWidth="1"/>
    <col min="9983" max="9983" width="12.42578125" style="25" bestFit="1" customWidth="1"/>
    <col min="9984" max="9984" width="7" style="25" bestFit="1" customWidth="1"/>
    <col min="9985" max="9985" width="9.42578125" style="25" bestFit="1" customWidth="1"/>
    <col min="9986" max="9986" width="2.7109375" style="25" customWidth="1"/>
    <col min="9987" max="9987" width="12.42578125" style="25" bestFit="1" customWidth="1"/>
    <col min="9988" max="9988" width="9.140625" style="25"/>
    <col min="9989" max="9989" width="9.7109375" style="25" bestFit="1" customWidth="1"/>
    <col min="9990" max="9990" width="2.7109375" style="25" customWidth="1"/>
    <col min="9991" max="9991" width="12.42578125" style="25" bestFit="1" customWidth="1"/>
    <col min="9992" max="9992" width="9.140625" style="25"/>
    <col min="9993" max="9993" width="10.7109375" style="25" bestFit="1" customWidth="1"/>
    <col min="9994" max="10228" width="9.140625" style="25"/>
    <col min="10229" max="10229" width="11.140625" style="25" bestFit="1" customWidth="1"/>
    <col min="10230" max="10230" width="33" style="25" bestFit="1" customWidth="1"/>
    <col min="10231" max="10231" width="7.28515625" style="25" bestFit="1" customWidth="1"/>
    <col min="10232" max="10232" width="12.28515625" style="25" bestFit="1" customWidth="1"/>
    <col min="10233" max="10233" width="13.5703125" style="25" bestFit="1" customWidth="1"/>
    <col min="10234" max="10234" width="2.7109375" style="25" customWidth="1"/>
    <col min="10235" max="10235" width="12.7109375" style="25" bestFit="1" customWidth="1"/>
    <col min="10236" max="10236" width="7" style="25" bestFit="1" customWidth="1"/>
    <col min="10237" max="10237" width="9.42578125" style="25" bestFit="1" customWidth="1"/>
    <col min="10238" max="10238" width="2.7109375" style="25" customWidth="1"/>
    <col min="10239" max="10239" width="12.42578125" style="25" bestFit="1" customWidth="1"/>
    <col min="10240" max="10240" width="7" style="25" bestFit="1" customWidth="1"/>
    <col min="10241" max="10241" width="9.42578125" style="25" bestFit="1" customWidth="1"/>
    <col min="10242" max="10242" width="2.7109375" style="25" customWidth="1"/>
    <col min="10243" max="10243" width="12.42578125" style="25" bestFit="1" customWidth="1"/>
    <col min="10244" max="10244" width="9.140625" style="25"/>
    <col min="10245" max="10245" width="9.7109375" style="25" bestFit="1" customWidth="1"/>
    <col min="10246" max="10246" width="2.7109375" style="25" customWidth="1"/>
    <col min="10247" max="10247" width="12.42578125" style="25" bestFit="1" customWidth="1"/>
    <col min="10248" max="10248" width="9.140625" style="25"/>
    <col min="10249" max="10249" width="10.7109375" style="25" bestFit="1" customWidth="1"/>
    <col min="10250" max="10484" width="9.140625" style="25"/>
    <col min="10485" max="10485" width="11.140625" style="25" bestFit="1" customWidth="1"/>
    <col min="10486" max="10486" width="33" style="25" bestFit="1" customWidth="1"/>
    <col min="10487" max="10487" width="7.28515625" style="25" bestFit="1" customWidth="1"/>
    <col min="10488" max="10488" width="12.28515625" style="25" bestFit="1" customWidth="1"/>
    <col min="10489" max="10489" width="13.5703125" style="25" bestFit="1" customWidth="1"/>
    <col min="10490" max="10490" width="2.7109375" style="25" customWidth="1"/>
    <col min="10491" max="10491" width="12.7109375" style="25" bestFit="1" customWidth="1"/>
    <col min="10492" max="10492" width="7" style="25" bestFit="1" customWidth="1"/>
    <col min="10493" max="10493" width="9.42578125" style="25" bestFit="1" customWidth="1"/>
    <col min="10494" max="10494" width="2.7109375" style="25" customWidth="1"/>
    <col min="10495" max="10495" width="12.42578125" style="25" bestFit="1" customWidth="1"/>
    <col min="10496" max="10496" width="7" style="25" bestFit="1" customWidth="1"/>
    <col min="10497" max="10497" width="9.42578125" style="25" bestFit="1" customWidth="1"/>
    <col min="10498" max="10498" width="2.7109375" style="25" customWidth="1"/>
    <col min="10499" max="10499" width="12.42578125" style="25" bestFit="1" customWidth="1"/>
    <col min="10500" max="10500" width="9.140625" style="25"/>
    <col min="10501" max="10501" width="9.7109375" style="25" bestFit="1" customWidth="1"/>
    <col min="10502" max="10502" width="2.7109375" style="25" customWidth="1"/>
    <col min="10503" max="10503" width="12.42578125" style="25" bestFit="1" customWidth="1"/>
    <col min="10504" max="10504" width="9.140625" style="25"/>
    <col min="10505" max="10505" width="10.7109375" style="25" bestFit="1" customWidth="1"/>
    <col min="10506" max="10740" width="9.140625" style="25"/>
    <col min="10741" max="10741" width="11.140625" style="25" bestFit="1" customWidth="1"/>
    <col min="10742" max="10742" width="33" style="25" bestFit="1" customWidth="1"/>
    <col min="10743" max="10743" width="7.28515625" style="25" bestFit="1" customWidth="1"/>
    <col min="10744" max="10744" width="12.28515625" style="25" bestFit="1" customWidth="1"/>
    <col min="10745" max="10745" width="13.5703125" style="25" bestFit="1" customWidth="1"/>
    <col min="10746" max="10746" width="2.7109375" style="25" customWidth="1"/>
    <col min="10747" max="10747" width="12.7109375" style="25" bestFit="1" customWidth="1"/>
    <col min="10748" max="10748" width="7" style="25" bestFit="1" customWidth="1"/>
    <col min="10749" max="10749" width="9.42578125" style="25" bestFit="1" customWidth="1"/>
    <col min="10750" max="10750" width="2.7109375" style="25" customWidth="1"/>
    <col min="10751" max="10751" width="12.42578125" style="25" bestFit="1" customWidth="1"/>
    <col min="10752" max="10752" width="7" style="25" bestFit="1" customWidth="1"/>
    <col min="10753" max="10753" width="9.42578125" style="25" bestFit="1" customWidth="1"/>
    <col min="10754" max="10754" width="2.7109375" style="25" customWidth="1"/>
    <col min="10755" max="10755" width="12.42578125" style="25" bestFit="1" customWidth="1"/>
    <col min="10756" max="10756" width="9.140625" style="25"/>
    <col min="10757" max="10757" width="9.7109375" style="25" bestFit="1" customWidth="1"/>
    <col min="10758" max="10758" width="2.7109375" style="25" customWidth="1"/>
    <col min="10759" max="10759" width="12.42578125" style="25" bestFit="1" customWidth="1"/>
    <col min="10760" max="10760" width="9.140625" style="25"/>
    <col min="10761" max="10761" width="10.7109375" style="25" bestFit="1" customWidth="1"/>
    <col min="10762" max="10996" width="9.140625" style="25"/>
    <col min="10997" max="10997" width="11.140625" style="25" bestFit="1" customWidth="1"/>
    <col min="10998" max="10998" width="33" style="25" bestFit="1" customWidth="1"/>
    <col min="10999" max="10999" width="7.28515625" style="25" bestFit="1" customWidth="1"/>
    <col min="11000" max="11000" width="12.28515625" style="25" bestFit="1" customWidth="1"/>
    <col min="11001" max="11001" width="13.5703125" style="25" bestFit="1" customWidth="1"/>
    <col min="11002" max="11002" width="2.7109375" style="25" customWidth="1"/>
    <col min="11003" max="11003" width="12.7109375" style="25" bestFit="1" customWidth="1"/>
    <col min="11004" max="11004" width="7" style="25" bestFit="1" customWidth="1"/>
    <col min="11005" max="11005" width="9.42578125" style="25" bestFit="1" customWidth="1"/>
    <col min="11006" max="11006" width="2.7109375" style="25" customWidth="1"/>
    <col min="11007" max="11007" width="12.42578125" style="25" bestFit="1" customWidth="1"/>
    <col min="11008" max="11008" width="7" style="25" bestFit="1" customWidth="1"/>
    <col min="11009" max="11009" width="9.42578125" style="25" bestFit="1" customWidth="1"/>
    <col min="11010" max="11010" width="2.7109375" style="25" customWidth="1"/>
    <col min="11011" max="11011" width="12.42578125" style="25" bestFit="1" customWidth="1"/>
    <col min="11012" max="11012" width="9.140625" style="25"/>
    <col min="11013" max="11013" width="9.7109375" style="25" bestFit="1" customWidth="1"/>
    <col min="11014" max="11014" width="2.7109375" style="25" customWidth="1"/>
    <col min="11015" max="11015" width="12.42578125" style="25" bestFit="1" customWidth="1"/>
    <col min="11016" max="11016" width="9.140625" style="25"/>
    <col min="11017" max="11017" width="10.7109375" style="25" bestFit="1" customWidth="1"/>
    <col min="11018" max="11252" width="9.140625" style="25"/>
    <col min="11253" max="11253" width="11.140625" style="25" bestFit="1" customWidth="1"/>
    <col min="11254" max="11254" width="33" style="25" bestFit="1" customWidth="1"/>
    <col min="11255" max="11255" width="7.28515625" style="25" bestFit="1" customWidth="1"/>
    <col min="11256" max="11256" width="12.28515625" style="25" bestFit="1" customWidth="1"/>
    <col min="11257" max="11257" width="13.5703125" style="25" bestFit="1" customWidth="1"/>
    <col min="11258" max="11258" width="2.7109375" style="25" customWidth="1"/>
    <col min="11259" max="11259" width="12.7109375" style="25" bestFit="1" customWidth="1"/>
    <col min="11260" max="11260" width="7" style="25" bestFit="1" customWidth="1"/>
    <col min="11261" max="11261" width="9.42578125" style="25" bestFit="1" customWidth="1"/>
    <col min="11262" max="11262" width="2.7109375" style="25" customWidth="1"/>
    <col min="11263" max="11263" width="12.42578125" style="25" bestFit="1" customWidth="1"/>
    <col min="11264" max="11264" width="7" style="25" bestFit="1" customWidth="1"/>
    <col min="11265" max="11265" width="9.42578125" style="25" bestFit="1" customWidth="1"/>
    <col min="11266" max="11266" width="2.7109375" style="25" customWidth="1"/>
    <col min="11267" max="11267" width="12.42578125" style="25" bestFit="1" customWidth="1"/>
    <col min="11268" max="11268" width="9.140625" style="25"/>
    <col min="11269" max="11269" width="9.7109375" style="25" bestFit="1" customWidth="1"/>
    <col min="11270" max="11270" width="2.7109375" style="25" customWidth="1"/>
    <col min="11271" max="11271" width="12.42578125" style="25" bestFit="1" customWidth="1"/>
    <col min="11272" max="11272" width="9.140625" style="25"/>
    <col min="11273" max="11273" width="10.7109375" style="25" bestFit="1" customWidth="1"/>
    <col min="11274" max="11508" width="9.140625" style="25"/>
    <col min="11509" max="11509" width="11.140625" style="25" bestFit="1" customWidth="1"/>
    <col min="11510" max="11510" width="33" style="25" bestFit="1" customWidth="1"/>
    <col min="11511" max="11511" width="7.28515625" style="25" bestFit="1" customWidth="1"/>
    <col min="11512" max="11512" width="12.28515625" style="25" bestFit="1" customWidth="1"/>
    <col min="11513" max="11513" width="13.5703125" style="25" bestFit="1" customWidth="1"/>
    <col min="11514" max="11514" width="2.7109375" style="25" customWidth="1"/>
    <col min="11515" max="11515" width="12.7109375" style="25" bestFit="1" customWidth="1"/>
    <col min="11516" max="11516" width="7" style="25" bestFit="1" customWidth="1"/>
    <col min="11517" max="11517" width="9.42578125" style="25" bestFit="1" customWidth="1"/>
    <col min="11518" max="11518" width="2.7109375" style="25" customWidth="1"/>
    <col min="11519" max="11519" width="12.42578125" style="25" bestFit="1" customWidth="1"/>
    <col min="11520" max="11520" width="7" style="25" bestFit="1" customWidth="1"/>
    <col min="11521" max="11521" width="9.42578125" style="25" bestFit="1" customWidth="1"/>
    <col min="11522" max="11522" width="2.7109375" style="25" customWidth="1"/>
    <col min="11523" max="11523" width="12.42578125" style="25" bestFit="1" customWidth="1"/>
    <col min="11524" max="11524" width="9.140625" style="25"/>
    <col min="11525" max="11525" width="9.7109375" style="25" bestFit="1" customWidth="1"/>
    <col min="11526" max="11526" width="2.7109375" style="25" customWidth="1"/>
    <col min="11527" max="11527" width="12.42578125" style="25" bestFit="1" customWidth="1"/>
    <col min="11528" max="11528" width="9.140625" style="25"/>
    <col min="11529" max="11529" width="10.7109375" style="25" bestFit="1" customWidth="1"/>
    <col min="11530" max="11764" width="9.140625" style="25"/>
    <col min="11765" max="11765" width="11.140625" style="25" bestFit="1" customWidth="1"/>
    <col min="11766" max="11766" width="33" style="25" bestFit="1" customWidth="1"/>
    <col min="11767" max="11767" width="7.28515625" style="25" bestFit="1" customWidth="1"/>
    <col min="11768" max="11768" width="12.28515625" style="25" bestFit="1" customWidth="1"/>
    <col min="11769" max="11769" width="13.5703125" style="25" bestFit="1" customWidth="1"/>
    <col min="11770" max="11770" width="2.7109375" style="25" customWidth="1"/>
    <col min="11771" max="11771" width="12.7109375" style="25" bestFit="1" customWidth="1"/>
    <col min="11772" max="11772" width="7" style="25" bestFit="1" customWidth="1"/>
    <col min="11773" max="11773" width="9.42578125" style="25" bestFit="1" customWidth="1"/>
    <col min="11774" max="11774" width="2.7109375" style="25" customWidth="1"/>
    <col min="11775" max="11775" width="12.42578125" style="25" bestFit="1" customWidth="1"/>
    <col min="11776" max="11776" width="7" style="25" bestFit="1" customWidth="1"/>
    <col min="11777" max="11777" width="9.42578125" style="25" bestFit="1" customWidth="1"/>
    <col min="11778" max="11778" width="2.7109375" style="25" customWidth="1"/>
    <col min="11779" max="11779" width="12.42578125" style="25" bestFit="1" customWidth="1"/>
    <col min="11780" max="11780" width="9.140625" style="25"/>
    <col min="11781" max="11781" width="9.7109375" style="25" bestFit="1" customWidth="1"/>
    <col min="11782" max="11782" width="2.7109375" style="25" customWidth="1"/>
    <col min="11783" max="11783" width="12.42578125" style="25" bestFit="1" customWidth="1"/>
    <col min="11784" max="11784" width="9.140625" style="25"/>
    <col min="11785" max="11785" width="10.7109375" style="25" bestFit="1" customWidth="1"/>
    <col min="11786" max="12020" width="9.140625" style="25"/>
    <col min="12021" max="12021" width="11.140625" style="25" bestFit="1" customWidth="1"/>
    <col min="12022" max="12022" width="33" style="25" bestFit="1" customWidth="1"/>
    <col min="12023" max="12023" width="7.28515625" style="25" bestFit="1" customWidth="1"/>
    <col min="12024" max="12024" width="12.28515625" style="25" bestFit="1" customWidth="1"/>
    <col min="12025" max="12025" width="13.5703125" style="25" bestFit="1" customWidth="1"/>
    <col min="12026" max="12026" width="2.7109375" style="25" customWidth="1"/>
    <col min="12027" max="12027" width="12.7109375" style="25" bestFit="1" customWidth="1"/>
    <col min="12028" max="12028" width="7" style="25" bestFit="1" customWidth="1"/>
    <col min="12029" max="12029" width="9.42578125" style="25" bestFit="1" customWidth="1"/>
    <col min="12030" max="12030" width="2.7109375" style="25" customWidth="1"/>
    <col min="12031" max="12031" width="12.42578125" style="25" bestFit="1" customWidth="1"/>
    <col min="12032" max="12032" width="7" style="25" bestFit="1" customWidth="1"/>
    <col min="12033" max="12033" width="9.42578125" style="25" bestFit="1" customWidth="1"/>
    <col min="12034" max="12034" width="2.7109375" style="25" customWidth="1"/>
    <col min="12035" max="12035" width="12.42578125" style="25" bestFit="1" customWidth="1"/>
    <col min="12036" max="12036" width="9.140625" style="25"/>
    <col min="12037" max="12037" width="9.7109375" style="25" bestFit="1" customWidth="1"/>
    <col min="12038" max="12038" width="2.7109375" style="25" customWidth="1"/>
    <col min="12039" max="12039" width="12.42578125" style="25" bestFit="1" customWidth="1"/>
    <col min="12040" max="12040" width="9.140625" style="25"/>
    <col min="12041" max="12041" width="10.7109375" style="25" bestFit="1" customWidth="1"/>
    <col min="12042" max="12276" width="9.140625" style="25"/>
    <col min="12277" max="12277" width="11.140625" style="25" bestFit="1" customWidth="1"/>
    <col min="12278" max="12278" width="33" style="25" bestFit="1" customWidth="1"/>
    <col min="12279" max="12279" width="7.28515625" style="25" bestFit="1" customWidth="1"/>
    <col min="12280" max="12280" width="12.28515625" style="25" bestFit="1" customWidth="1"/>
    <col min="12281" max="12281" width="13.5703125" style="25" bestFit="1" customWidth="1"/>
    <col min="12282" max="12282" width="2.7109375" style="25" customWidth="1"/>
    <col min="12283" max="12283" width="12.7109375" style="25" bestFit="1" customWidth="1"/>
    <col min="12284" max="12284" width="7" style="25" bestFit="1" customWidth="1"/>
    <col min="12285" max="12285" width="9.42578125" style="25" bestFit="1" customWidth="1"/>
    <col min="12286" max="12286" width="2.7109375" style="25" customWidth="1"/>
    <col min="12287" max="12287" width="12.42578125" style="25" bestFit="1" customWidth="1"/>
    <col min="12288" max="12288" width="7" style="25" bestFit="1" customWidth="1"/>
    <col min="12289" max="12289" width="9.42578125" style="25" bestFit="1" customWidth="1"/>
    <col min="12290" max="12290" width="2.7109375" style="25" customWidth="1"/>
    <col min="12291" max="12291" width="12.42578125" style="25" bestFit="1" customWidth="1"/>
    <col min="12292" max="12292" width="9.140625" style="25"/>
    <col min="12293" max="12293" width="9.7109375" style="25" bestFit="1" customWidth="1"/>
    <col min="12294" max="12294" width="2.7109375" style="25" customWidth="1"/>
    <col min="12295" max="12295" width="12.42578125" style="25" bestFit="1" customWidth="1"/>
    <col min="12296" max="12296" width="9.140625" style="25"/>
    <col min="12297" max="12297" width="10.7109375" style="25" bestFit="1" customWidth="1"/>
    <col min="12298" max="12532" width="9.140625" style="25"/>
    <col min="12533" max="12533" width="11.140625" style="25" bestFit="1" customWidth="1"/>
    <col min="12534" max="12534" width="33" style="25" bestFit="1" customWidth="1"/>
    <col min="12535" max="12535" width="7.28515625" style="25" bestFit="1" customWidth="1"/>
    <col min="12536" max="12536" width="12.28515625" style="25" bestFit="1" customWidth="1"/>
    <col min="12537" max="12537" width="13.5703125" style="25" bestFit="1" customWidth="1"/>
    <col min="12538" max="12538" width="2.7109375" style="25" customWidth="1"/>
    <col min="12539" max="12539" width="12.7109375" style="25" bestFit="1" customWidth="1"/>
    <col min="12540" max="12540" width="7" style="25" bestFit="1" customWidth="1"/>
    <col min="12541" max="12541" width="9.42578125" style="25" bestFit="1" customWidth="1"/>
    <col min="12542" max="12542" width="2.7109375" style="25" customWidth="1"/>
    <col min="12543" max="12543" width="12.42578125" style="25" bestFit="1" customWidth="1"/>
    <col min="12544" max="12544" width="7" style="25" bestFit="1" customWidth="1"/>
    <col min="12545" max="12545" width="9.42578125" style="25" bestFit="1" customWidth="1"/>
    <col min="12546" max="12546" width="2.7109375" style="25" customWidth="1"/>
    <col min="12547" max="12547" width="12.42578125" style="25" bestFit="1" customWidth="1"/>
    <col min="12548" max="12548" width="9.140625" style="25"/>
    <col min="12549" max="12549" width="9.7109375" style="25" bestFit="1" customWidth="1"/>
    <col min="12550" max="12550" width="2.7109375" style="25" customWidth="1"/>
    <col min="12551" max="12551" width="12.42578125" style="25" bestFit="1" customWidth="1"/>
    <col min="12552" max="12552" width="9.140625" style="25"/>
    <col min="12553" max="12553" width="10.7109375" style="25" bestFit="1" customWidth="1"/>
    <col min="12554" max="12788" width="9.140625" style="25"/>
    <col min="12789" max="12789" width="11.140625" style="25" bestFit="1" customWidth="1"/>
    <col min="12790" max="12790" width="33" style="25" bestFit="1" customWidth="1"/>
    <col min="12791" max="12791" width="7.28515625" style="25" bestFit="1" customWidth="1"/>
    <col min="12792" max="12792" width="12.28515625" style="25" bestFit="1" customWidth="1"/>
    <col min="12793" max="12793" width="13.5703125" style="25" bestFit="1" customWidth="1"/>
    <col min="12794" max="12794" width="2.7109375" style="25" customWidth="1"/>
    <col min="12795" max="12795" width="12.7109375" style="25" bestFit="1" customWidth="1"/>
    <col min="12796" max="12796" width="7" style="25" bestFit="1" customWidth="1"/>
    <col min="12797" max="12797" width="9.42578125" style="25" bestFit="1" customWidth="1"/>
    <col min="12798" max="12798" width="2.7109375" style="25" customWidth="1"/>
    <col min="12799" max="12799" width="12.42578125" style="25" bestFit="1" customWidth="1"/>
    <col min="12800" max="12800" width="7" style="25" bestFit="1" customWidth="1"/>
    <col min="12801" max="12801" width="9.42578125" style="25" bestFit="1" customWidth="1"/>
    <col min="12802" max="12802" width="2.7109375" style="25" customWidth="1"/>
    <col min="12803" max="12803" width="12.42578125" style="25" bestFit="1" customWidth="1"/>
    <col min="12804" max="12804" width="9.140625" style="25"/>
    <col min="12805" max="12805" width="9.7109375" style="25" bestFit="1" customWidth="1"/>
    <col min="12806" max="12806" width="2.7109375" style="25" customWidth="1"/>
    <col min="12807" max="12807" width="12.42578125" style="25" bestFit="1" customWidth="1"/>
    <col min="12808" max="12808" width="9.140625" style="25"/>
    <col min="12809" max="12809" width="10.7109375" style="25" bestFit="1" customWidth="1"/>
    <col min="12810" max="13044" width="9.140625" style="25"/>
    <col min="13045" max="13045" width="11.140625" style="25" bestFit="1" customWidth="1"/>
    <col min="13046" max="13046" width="33" style="25" bestFit="1" customWidth="1"/>
    <col min="13047" max="13047" width="7.28515625" style="25" bestFit="1" customWidth="1"/>
    <col min="13048" max="13048" width="12.28515625" style="25" bestFit="1" customWidth="1"/>
    <col min="13049" max="13049" width="13.5703125" style="25" bestFit="1" customWidth="1"/>
    <col min="13050" max="13050" width="2.7109375" style="25" customWidth="1"/>
    <col min="13051" max="13051" width="12.7109375" style="25" bestFit="1" customWidth="1"/>
    <col min="13052" max="13052" width="7" style="25" bestFit="1" customWidth="1"/>
    <col min="13053" max="13053" width="9.42578125" style="25" bestFit="1" customWidth="1"/>
    <col min="13054" max="13054" width="2.7109375" style="25" customWidth="1"/>
    <col min="13055" max="13055" width="12.42578125" style="25" bestFit="1" customWidth="1"/>
    <col min="13056" max="13056" width="7" style="25" bestFit="1" customWidth="1"/>
    <col min="13057" max="13057" width="9.42578125" style="25" bestFit="1" customWidth="1"/>
    <col min="13058" max="13058" width="2.7109375" style="25" customWidth="1"/>
    <col min="13059" max="13059" width="12.42578125" style="25" bestFit="1" customWidth="1"/>
    <col min="13060" max="13060" width="9.140625" style="25"/>
    <col min="13061" max="13061" width="9.7109375" style="25" bestFit="1" customWidth="1"/>
    <col min="13062" max="13062" width="2.7109375" style="25" customWidth="1"/>
    <col min="13063" max="13063" width="12.42578125" style="25" bestFit="1" customWidth="1"/>
    <col min="13064" max="13064" width="9.140625" style="25"/>
    <col min="13065" max="13065" width="10.7109375" style="25" bestFit="1" customWidth="1"/>
    <col min="13066" max="13300" width="9.140625" style="25"/>
    <col min="13301" max="13301" width="11.140625" style="25" bestFit="1" customWidth="1"/>
    <col min="13302" max="13302" width="33" style="25" bestFit="1" customWidth="1"/>
    <col min="13303" max="13303" width="7.28515625" style="25" bestFit="1" customWidth="1"/>
    <col min="13304" max="13304" width="12.28515625" style="25" bestFit="1" customWidth="1"/>
    <col min="13305" max="13305" width="13.5703125" style="25" bestFit="1" customWidth="1"/>
    <col min="13306" max="13306" width="2.7109375" style="25" customWidth="1"/>
    <col min="13307" max="13307" width="12.7109375" style="25" bestFit="1" customWidth="1"/>
    <col min="13308" max="13308" width="7" style="25" bestFit="1" customWidth="1"/>
    <col min="13309" max="13309" width="9.42578125" style="25" bestFit="1" customWidth="1"/>
    <col min="13310" max="13310" width="2.7109375" style="25" customWidth="1"/>
    <col min="13311" max="13311" width="12.42578125" style="25" bestFit="1" customWidth="1"/>
    <col min="13312" max="13312" width="7" style="25" bestFit="1" customWidth="1"/>
    <col min="13313" max="13313" width="9.42578125" style="25" bestFit="1" customWidth="1"/>
    <col min="13314" max="13314" width="2.7109375" style="25" customWidth="1"/>
    <col min="13315" max="13315" width="12.42578125" style="25" bestFit="1" customWidth="1"/>
    <col min="13316" max="13316" width="9.140625" style="25"/>
    <col min="13317" max="13317" width="9.7109375" style="25" bestFit="1" customWidth="1"/>
    <col min="13318" max="13318" width="2.7109375" style="25" customWidth="1"/>
    <col min="13319" max="13319" width="12.42578125" style="25" bestFit="1" customWidth="1"/>
    <col min="13320" max="13320" width="9.140625" style="25"/>
    <col min="13321" max="13321" width="10.7109375" style="25" bestFit="1" customWidth="1"/>
    <col min="13322" max="13556" width="9.140625" style="25"/>
    <col min="13557" max="13557" width="11.140625" style="25" bestFit="1" customWidth="1"/>
    <col min="13558" max="13558" width="33" style="25" bestFit="1" customWidth="1"/>
    <col min="13559" max="13559" width="7.28515625" style="25" bestFit="1" customWidth="1"/>
    <col min="13560" max="13560" width="12.28515625" style="25" bestFit="1" customWidth="1"/>
    <col min="13561" max="13561" width="13.5703125" style="25" bestFit="1" customWidth="1"/>
    <col min="13562" max="13562" width="2.7109375" style="25" customWidth="1"/>
    <col min="13563" max="13563" width="12.7109375" style="25" bestFit="1" customWidth="1"/>
    <col min="13564" max="13564" width="7" style="25" bestFit="1" customWidth="1"/>
    <col min="13565" max="13565" width="9.42578125" style="25" bestFit="1" customWidth="1"/>
    <col min="13566" max="13566" width="2.7109375" style="25" customWidth="1"/>
    <col min="13567" max="13567" width="12.42578125" style="25" bestFit="1" customWidth="1"/>
    <col min="13568" max="13568" width="7" style="25" bestFit="1" customWidth="1"/>
    <col min="13569" max="13569" width="9.42578125" style="25" bestFit="1" customWidth="1"/>
    <col min="13570" max="13570" width="2.7109375" style="25" customWidth="1"/>
    <col min="13571" max="13571" width="12.42578125" style="25" bestFit="1" customWidth="1"/>
    <col min="13572" max="13572" width="9.140625" style="25"/>
    <col min="13573" max="13573" width="9.7109375" style="25" bestFit="1" customWidth="1"/>
    <col min="13574" max="13574" width="2.7109375" style="25" customWidth="1"/>
    <col min="13575" max="13575" width="12.42578125" style="25" bestFit="1" customWidth="1"/>
    <col min="13576" max="13576" width="9.140625" style="25"/>
    <col min="13577" max="13577" width="10.7109375" style="25" bestFit="1" customWidth="1"/>
    <col min="13578" max="13812" width="9.140625" style="25"/>
    <col min="13813" max="13813" width="11.140625" style="25" bestFit="1" customWidth="1"/>
    <col min="13814" max="13814" width="33" style="25" bestFit="1" customWidth="1"/>
    <col min="13815" max="13815" width="7.28515625" style="25" bestFit="1" customWidth="1"/>
    <col min="13816" max="13816" width="12.28515625" style="25" bestFit="1" customWidth="1"/>
    <col min="13817" max="13817" width="13.5703125" style="25" bestFit="1" customWidth="1"/>
    <col min="13818" max="13818" width="2.7109375" style="25" customWidth="1"/>
    <col min="13819" max="13819" width="12.7109375" style="25" bestFit="1" customWidth="1"/>
    <col min="13820" max="13820" width="7" style="25" bestFit="1" customWidth="1"/>
    <col min="13821" max="13821" width="9.42578125" style="25" bestFit="1" customWidth="1"/>
    <col min="13822" max="13822" width="2.7109375" style="25" customWidth="1"/>
    <col min="13823" max="13823" width="12.42578125" style="25" bestFit="1" customWidth="1"/>
    <col min="13824" max="13824" width="7" style="25" bestFit="1" customWidth="1"/>
    <col min="13825" max="13825" width="9.42578125" style="25" bestFit="1" customWidth="1"/>
    <col min="13826" max="13826" width="2.7109375" style="25" customWidth="1"/>
    <col min="13827" max="13827" width="12.42578125" style="25" bestFit="1" customWidth="1"/>
    <col min="13828" max="13828" width="9.140625" style="25"/>
    <col min="13829" max="13829" width="9.7109375" style="25" bestFit="1" customWidth="1"/>
    <col min="13830" max="13830" width="2.7109375" style="25" customWidth="1"/>
    <col min="13831" max="13831" width="12.42578125" style="25" bestFit="1" customWidth="1"/>
    <col min="13832" max="13832" width="9.140625" style="25"/>
    <col min="13833" max="13833" width="10.7109375" style="25" bestFit="1" customWidth="1"/>
    <col min="13834" max="14068" width="9.140625" style="25"/>
    <col min="14069" max="14069" width="11.140625" style="25" bestFit="1" customWidth="1"/>
    <col min="14070" max="14070" width="33" style="25" bestFit="1" customWidth="1"/>
    <col min="14071" max="14071" width="7.28515625" style="25" bestFit="1" customWidth="1"/>
    <col min="14072" max="14072" width="12.28515625" style="25" bestFit="1" customWidth="1"/>
    <col min="14073" max="14073" width="13.5703125" style="25" bestFit="1" customWidth="1"/>
    <col min="14074" max="14074" width="2.7109375" style="25" customWidth="1"/>
    <col min="14075" max="14075" width="12.7109375" style="25" bestFit="1" customWidth="1"/>
    <col min="14076" max="14076" width="7" style="25" bestFit="1" customWidth="1"/>
    <col min="14077" max="14077" width="9.42578125" style="25" bestFit="1" customWidth="1"/>
    <col min="14078" max="14078" width="2.7109375" style="25" customWidth="1"/>
    <col min="14079" max="14079" width="12.42578125" style="25" bestFit="1" customWidth="1"/>
    <col min="14080" max="14080" width="7" style="25" bestFit="1" customWidth="1"/>
    <col min="14081" max="14081" width="9.42578125" style="25" bestFit="1" customWidth="1"/>
    <col min="14082" max="14082" width="2.7109375" style="25" customWidth="1"/>
    <col min="14083" max="14083" width="12.42578125" style="25" bestFit="1" customWidth="1"/>
    <col min="14084" max="14084" width="9.140625" style="25"/>
    <col min="14085" max="14085" width="9.7109375" style="25" bestFit="1" customWidth="1"/>
    <col min="14086" max="14086" width="2.7109375" style="25" customWidth="1"/>
    <col min="14087" max="14087" width="12.42578125" style="25" bestFit="1" customWidth="1"/>
    <col min="14088" max="14088" width="9.140625" style="25"/>
    <col min="14089" max="14089" width="10.7109375" style="25" bestFit="1" customWidth="1"/>
    <col min="14090" max="14324" width="9.140625" style="25"/>
    <col min="14325" max="14325" width="11.140625" style="25" bestFit="1" customWidth="1"/>
    <col min="14326" max="14326" width="33" style="25" bestFit="1" customWidth="1"/>
    <col min="14327" max="14327" width="7.28515625" style="25" bestFit="1" customWidth="1"/>
    <col min="14328" max="14328" width="12.28515625" style="25" bestFit="1" customWidth="1"/>
    <col min="14329" max="14329" width="13.5703125" style="25" bestFit="1" customWidth="1"/>
    <col min="14330" max="14330" width="2.7109375" style="25" customWidth="1"/>
    <col min="14331" max="14331" width="12.7109375" style="25" bestFit="1" customWidth="1"/>
    <col min="14332" max="14332" width="7" style="25" bestFit="1" customWidth="1"/>
    <col min="14333" max="14333" width="9.42578125" style="25" bestFit="1" customWidth="1"/>
    <col min="14334" max="14334" width="2.7109375" style="25" customWidth="1"/>
    <col min="14335" max="14335" width="12.42578125" style="25" bestFit="1" customWidth="1"/>
    <col min="14336" max="14336" width="7" style="25" bestFit="1" customWidth="1"/>
    <col min="14337" max="14337" width="9.42578125" style="25" bestFit="1" customWidth="1"/>
    <col min="14338" max="14338" width="2.7109375" style="25" customWidth="1"/>
    <col min="14339" max="14339" width="12.42578125" style="25" bestFit="1" customWidth="1"/>
    <col min="14340" max="14340" width="9.140625" style="25"/>
    <col min="14341" max="14341" width="9.7109375" style="25" bestFit="1" customWidth="1"/>
    <col min="14342" max="14342" width="2.7109375" style="25" customWidth="1"/>
    <col min="14343" max="14343" width="12.42578125" style="25" bestFit="1" customWidth="1"/>
    <col min="14344" max="14344" width="9.140625" style="25"/>
    <col min="14345" max="14345" width="10.7109375" style="25" bestFit="1" customWidth="1"/>
    <col min="14346" max="14580" width="9.140625" style="25"/>
    <col min="14581" max="14581" width="11.140625" style="25" bestFit="1" customWidth="1"/>
    <col min="14582" max="14582" width="33" style="25" bestFit="1" customWidth="1"/>
    <col min="14583" max="14583" width="7.28515625" style="25" bestFit="1" customWidth="1"/>
    <col min="14584" max="14584" width="12.28515625" style="25" bestFit="1" customWidth="1"/>
    <col min="14585" max="14585" width="13.5703125" style="25" bestFit="1" customWidth="1"/>
    <col min="14586" max="14586" width="2.7109375" style="25" customWidth="1"/>
    <col min="14587" max="14587" width="12.7109375" style="25" bestFit="1" customWidth="1"/>
    <col min="14588" max="14588" width="7" style="25" bestFit="1" customWidth="1"/>
    <col min="14589" max="14589" width="9.42578125" style="25" bestFit="1" customWidth="1"/>
    <col min="14590" max="14590" width="2.7109375" style="25" customWidth="1"/>
    <col min="14591" max="14591" width="12.42578125" style="25" bestFit="1" customWidth="1"/>
    <col min="14592" max="14592" width="7" style="25" bestFit="1" customWidth="1"/>
    <col min="14593" max="14593" width="9.42578125" style="25" bestFit="1" customWidth="1"/>
    <col min="14594" max="14594" width="2.7109375" style="25" customWidth="1"/>
    <col min="14595" max="14595" width="12.42578125" style="25" bestFit="1" customWidth="1"/>
    <col min="14596" max="14596" width="9.140625" style="25"/>
    <col min="14597" max="14597" width="9.7109375" style="25" bestFit="1" customWidth="1"/>
    <col min="14598" max="14598" width="2.7109375" style="25" customWidth="1"/>
    <col min="14599" max="14599" width="12.42578125" style="25" bestFit="1" customWidth="1"/>
    <col min="14600" max="14600" width="9.140625" style="25"/>
    <col min="14601" max="14601" width="10.7109375" style="25" bestFit="1" customWidth="1"/>
    <col min="14602" max="14836" width="9.140625" style="25"/>
    <col min="14837" max="14837" width="11.140625" style="25" bestFit="1" customWidth="1"/>
    <col min="14838" max="14838" width="33" style="25" bestFit="1" customWidth="1"/>
    <col min="14839" max="14839" width="7.28515625" style="25" bestFit="1" customWidth="1"/>
    <col min="14840" max="14840" width="12.28515625" style="25" bestFit="1" customWidth="1"/>
    <col min="14841" max="14841" width="13.5703125" style="25" bestFit="1" customWidth="1"/>
    <col min="14842" max="14842" width="2.7109375" style="25" customWidth="1"/>
    <col min="14843" max="14843" width="12.7109375" style="25" bestFit="1" customWidth="1"/>
    <col min="14844" max="14844" width="7" style="25" bestFit="1" customWidth="1"/>
    <col min="14845" max="14845" width="9.42578125" style="25" bestFit="1" customWidth="1"/>
    <col min="14846" max="14846" width="2.7109375" style="25" customWidth="1"/>
    <col min="14847" max="14847" width="12.42578125" style="25" bestFit="1" customWidth="1"/>
    <col min="14848" max="14848" width="7" style="25" bestFit="1" customWidth="1"/>
    <col min="14849" max="14849" width="9.42578125" style="25" bestFit="1" customWidth="1"/>
    <col min="14850" max="14850" width="2.7109375" style="25" customWidth="1"/>
    <col min="14851" max="14851" width="12.42578125" style="25" bestFit="1" customWidth="1"/>
    <col min="14852" max="14852" width="9.140625" style="25"/>
    <col min="14853" max="14853" width="9.7109375" style="25" bestFit="1" customWidth="1"/>
    <col min="14854" max="14854" width="2.7109375" style="25" customWidth="1"/>
    <col min="14855" max="14855" width="12.42578125" style="25" bestFit="1" customWidth="1"/>
    <col min="14856" max="14856" width="9.140625" style="25"/>
    <col min="14857" max="14857" width="10.7109375" style="25" bestFit="1" customWidth="1"/>
    <col min="14858" max="15092" width="9.140625" style="25"/>
    <col min="15093" max="15093" width="11.140625" style="25" bestFit="1" customWidth="1"/>
    <col min="15094" max="15094" width="33" style="25" bestFit="1" customWidth="1"/>
    <col min="15095" max="15095" width="7.28515625" style="25" bestFit="1" customWidth="1"/>
    <col min="15096" max="15096" width="12.28515625" style="25" bestFit="1" customWidth="1"/>
    <col min="15097" max="15097" width="13.5703125" style="25" bestFit="1" customWidth="1"/>
    <col min="15098" max="15098" width="2.7109375" style="25" customWidth="1"/>
    <col min="15099" max="15099" width="12.7109375" style="25" bestFit="1" customWidth="1"/>
    <col min="15100" max="15100" width="7" style="25" bestFit="1" customWidth="1"/>
    <col min="15101" max="15101" width="9.42578125" style="25" bestFit="1" customWidth="1"/>
    <col min="15102" max="15102" width="2.7109375" style="25" customWidth="1"/>
    <col min="15103" max="15103" width="12.42578125" style="25" bestFit="1" customWidth="1"/>
    <col min="15104" max="15104" width="7" style="25" bestFit="1" customWidth="1"/>
    <col min="15105" max="15105" width="9.42578125" style="25" bestFit="1" customWidth="1"/>
    <col min="15106" max="15106" width="2.7109375" style="25" customWidth="1"/>
    <col min="15107" max="15107" width="12.42578125" style="25" bestFit="1" customWidth="1"/>
    <col min="15108" max="15108" width="9.140625" style="25"/>
    <col min="15109" max="15109" width="9.7109375" style="25" bestFit="1" customWidth="1"/>
    <col min="15110" max="15110" width="2.7109375" style="25" customWidth="1"/>
    <col min="15111" max="15111" width="12.42578125" style="25" bestFit="1" customWidth="1"/>
    <col min="15112" max="15112" width="9.140625" style="25"/>
    <col min="15113" max="15113" width="10.7109375" style="25" bestFit="1" customWidth="1"/>
    <col min="15114" max="15348" width="9.140625" style="25"/>
    <col min="15349" max="15349" width="11.140625" style="25" bestFit="1" customWidth="1"/>
    <col min="15350" max="15350" width="33" style="25" bestFit="1" customWidth="1"/>
    <col min="15351" max="15351" width="7.28515625" style="25" bestFit="1" customWidth="1"/>
    <col min="15352" max="15352" width="12.28515625" style="25" bestFit="1" customWidth="1"/>
    <col min="15353" max="15353" width="13.5703125" style="25" bestFit="1" customWidth="1"/>
    <col min="15354" max="15354" width="2.7109375" style="25" customWidth="1"/>
    <col min="15355" max="15355" width="12.7109375" style="25" bestFit="1" customWidth="1"/>
    <col min="15356" max="15356" width="7" style="25" bestFit="1" customWidth="1"/>
    <col min="15357" max="15357" width="9.42578125" style="25" bestFit="1" customWidth="1"/>
    <col min="15358" max="15358" width="2.7109375" style="25" customWidth="1"/>
    <col min="15359" max="15359" width="12.42578125" style="25" bestFit="1" customWidth="1"/>
    <col min="15360" max="15360" width="7" style="25" bestFit="1" customWidth="1"/>
    <col min="15361" max="15361" width="9.42578125" style="25" bestFit="1" customWidth="1"/>
    <col min="15362" max="15362" width="2.7109375" style="25" customWidth="1"/>
    <col min="15363" max="15363" width="12.42578125" style="25" bestFit="1" customWidth="1"/>
    <col min="15364" max="15364" width="9.140625" style="25"/>
    <col min="15365" max="15365" width="9.7109375" style="25" bestFit="1" customWidth="1"/>
    <col min="15366" max="15366" width="2.7109375" style="25" customWidth="1"/>
    <col min="15367" max="15367" width="12.42578125" style="25" bestFit="1" customWidth="1"/>
    <col min="15368" max="15368" width="9.140625" style="25"/>
    <col min="15369" max="15369" width="10.7109375" style="25" bestFit="1" customWidth="1"/>
    <col min="15370" max="15604" width="9.140625" style="25"/>
    <col min="15605" max="15605" width="11.140625" style="25" bestFit="1" customWidth="1"/>
    <col min="15606" max="15606" width="33" style="25" bestFit="1" customWidth="1"/>
    <col min="15607" max="15607" width="7.28515625" style="25" bestFit="1" customWidth="1"/>
    <col min="15608" max="15608" width="12.28515625" style="25" bestFit="1" customWidth="1"/>
    <col min="15609" max="15609" width="13.5703125" style="25" bestFit="1" customWidth="1"/>
    <col min="15610" max="15610" width="2.7109375" style="25" customWidth="1"/>
    <col min="15611" max="15611" width="12.7109375" style="25" bestFit="1" customWidth="1"/>
    <col min="15612" max="15612" width="7" style="25" bestFit="1" customWidth="1"/>
    <col min="15613" max="15613" width="9.42578125" style="25" bestFit="1" customWidth="1"/>
    <col min="15614" max="15614" width="2.7109375" style="25" customWidth="1"/>
    <col min="15615" max="15615" width="12.42578125" style="25" bestFit="1" customWidth="1"/>
    <col min="15616" max="15616" width="7" style="25" bestFit="1" customWidth="1"/>
    <col min="15617" max="15617" width="9.42578125" style="25" bestFit="1" customWidth="1"/>
    <col min="15618" max="15618" width="2.7109375" style="25" customWidth="1"/>
    <col min="15619" max="15619" width="12.42578125" style="25" bestFit="1" customWidth="1"/>
    <col min="15620" max="15620" width="9.140625" style="25"/>
    <col min="15621" max="15621" width="9.7109375" style="25" bestFit="1" customWidth="1"/>
    <col min="15622" max="15622" width="2.7109375" style="25" customWidth="1"/>
    <col min="15623" max="15623" width="12.42578125" style="25" bestFit="1" customWidth="1"/>
    <col min="15624" max="15624" width="9.140625" style="25"/>
    <col min="15625" max="15625" width="10.7109375" style="25" bestFit="1" customWidth="1"/>
    <col min="15626" max="15860" width="9.140625" style="25"/>
    <col min="15861" max="15861" width="11.140625" style="25" bestFit="1" customWidth="1"/>
    <col min="15862" max="15862" width="33" style="25" bestFit="1" customWidth="1"/>
    <col min="15863" max="15863" width="7.28515625" style="25" bestFit="1" customWidth="1"/>
    <col min="15864" max="15864" width="12.28515625" style="25" bestFit="1" customWidth="1"/>
    <col min="15865" max="15865" width="13.5703125" style="25" bestFit="1" customWidth="1"/>
    <col min="15866" max="15866" width="2.7109375" style="25" customWidth="1"/>
    <col min="15867" max="15867" width="12.7109375" style="25" bestFit="1" customWidth="1"/>
    <col min="15868" max="15868" width="7" style="25" bestFit="1" customWidth="1"/>
    <col min="15869" max="15869" width="9.42578125" style="25" bestFit="1" customWidth="1"/>
    <col min="15870" max="15870" width="2.7109375" style="25" customWidth="1"/>
    <col min="15871" max="15871" width="12.42578125" style="25" bestFit="1" customWidth="1"/>
    <col min="15872" max="15872" width="7" style="25" bestFit="1" customWidth="1"/>
    <col min="15873" max="15873" width="9.42578125" style="25" bestFit="1" customWidth="1"/>
    <col min="15874" max="15874" width="2.7109375" style="25" customWidth="1"/>
    <col min="15875" max="15875" width="12.42578125" style="25" bestFit="1" customWidth="1"/>
    <col min="15876" max="15876" width="9.140625" style="25"/>
    <col min="15877" max="15877" width="9.7109375" style="25" bestFit="1" customWidth="1"/>
    <col min="15878" max="15878" width="2.7109375" style="25" customWidth="1"/>
    <col min="15879" max="15879" width="12.42578125" style="25" bestFit="1" customWidth="1"/>
    <col min="15880" max="15880" width="9.140625" style="25"/>
    <col min="15881" max="15881" width="10.7109375" style="25" bestFit="1" customWidth="1"/>
    <col min="15882" max="16116" width="9.140625" style="25"/>
    <col min="16117" max="16117" width="11.140625" style="25" bestFit="1" customWidth="1"/>
    <col min="16118" max="16118" width="33" style="25" bestFit="1" customWidth="1"/>
    <col min="16119" max="16119" width="7.28515625" style="25" bestFit="1" customWidth="1"/>
    <col min="16120" max="16120" width="12.28515625" style="25" bestFit="1" customWidth="1"/>
    <col min="16121" max="16121" width="13.5703125" style="25" bestFit="1" customWidth="1"/>
    <col min="16122" max="16122" width="2.7109375" style="25" customWidth="1"/>
    <col min="16123" max="16123" width="12.7109375" style="25" bestFit="1" customWidth="1"/>
    <col min="16124" max="16124" width="7" style="25" bestFit="1" customWidth="1"/>
    <col min="16125" max="16125" width="9.42578125" style="25" bestFit="1" customWidth="1"/>
    <col min="16126" max="16126" width="2.7109375" style="25" customWidth="1"/>
    <col min="16127" max="16127" width="12.42578125" style="25" bestFit="1" customWidth="1"/>
    <col min="16128" max="16128" width="7" style="25" bestFit="1" customWidth="1"/>
    <col min="16129" max="16129" width="9.42578125" style="25" bestFit="1" customWidth="1"/>
    <col min="16130" max="16130" width="2.7109375" style="25" customWidth="1"/>
    <col min="16131" max="16131" width="12.42578125" style="25" bestFit="1" customWidth="1"/>
    <col min="16132" max="16132" width="9.140625" style="25"/>
    <col min="16133" max="16133" width="9.7109375" style="25" bestFit="1" customWidth="1"/>
    <col min="16134" max="16134" width="2.7109375" style="25" customWidth="1"/>
    <col min="16135" max="16135" width="12.42578125" style="25" bestFit="1" customWidth="1"/>
    <col min="16136" max="16136" width="9.140625" style="25"/>
    <col min="16137" max="16137" width="10.7109375" style="25" bestFit="1" customWidth="1"/>
    <col min="16138" max="16384" width="9.140625" style="25"/>
  </cols>
  <sheetData>
    <row r="1" spans="1:9" ht="39" x14ac:dyDescent="0.25">
      <c r="A1" s="4" t="s">
        <v>0</v>
      </c>
      <c r="B1" s="22" t="s">
        <v>1</v>
      </c>
      <c r="C1" s="22" t="s">
        <v>2</v>
      </c>
      <c r="D1" s="6" t="s">
        <v>6</v>
      </c>
      <c r="E1" s="6" t="s">
        <v>12</v>
      </c>
      <c r="F1" s="23" t="s">
        <v>83</v>
      </c>
      <c r="G1" s="24" t="s">
        <v>84</v>
      </c>
      <c r="H1" s="24" t="s">
        <v>85</v>
      </c>
      <c r="I1" s="24" t="s">
        <v>86</v>
      </c>
    </row>
    <row r="2" spans="1:9" x14ac:dyDescent="0.25">
      <c r="A2" s="8" t="s">
        <v>21</v>
      </c>
      <c r="B2" s="26" t="s">
        <v>87</v>
      </c>
      <c r="C2" s="26">
        <v>1</v>
      </c>
      <c r="D2" s="12">
        <v>21558.925319655988</v>
      </c>
      <c r="E2" s="14">
        <v>230386.72565559889</v>
      </c>
      <c r="F2" s="27">
        <f t="shared" ref="F2:F13" si="0">($D2+$E2)*25%</f>
        <v>62986.412743813722</v>
      </c>
      <c r="G2" s="27">
        <f t="shared" ref="G2:G13" si="1">($D2+$E2)*25%</f>
        <v>62986.412743813722</v>
      </c>
      <c r="H2" s="27">
        <f t="shared" ref="H2:H35" si="2">($D2+$E2)*25%</f>
        <v>62986.412743813722</v>
      </c>
      <c r="I2" s="27">
        <f t="shared" ref="I2:I35" si="3">($D2+$E2)*25%</f>
        <v>62986.412743813722</v>
      </c>
    </row>
    <row r="3" spans="1:9" x14ac:dyDescent="0.25">
      <c r="A3" s="8" t="s">
        <v>23</v>
      </c>
      <c r="B3" s="26" t="s">
        <v>88</v>
      </c>
      <c r="C3" s="26">
        <v>1</v>
      </c>
      <c r="D3" s="12">
        <v>0</v>
      </c>
      <c r="E3" s="14">
        <v>243161.67740038241</v>
      </c>
      <c r="F3" s="27">
        <f t="shared" si="0"/>
        <v>60790.419350095603</v>
      </c>
      <c r="G3" s="27">
        <f t="shared" si="1"/>
        <v>60790.419350095603</v>
      </c>
      <c r="H3" s="27">
        <f t="shared" si="2"/>
        <v>60790.419350095603</v>
      </c>
      <c r="I3" s="27">
        <f t="shared" si="3"/>
        <v>60790.419350095603</v>
      </c>
    </row>
    <row r="4" spans="1:9" x14ac:dyDescent="0.25">
      <c r="A4" s="8" t="s">
        <v>41</v>
      </c>
      <c r="B4" s="26" t="s">
        <v>89</v>
      </c>
      <c r="C4" s="26">
        <v>1</v>
      </c>
      <c r="D4" s="12">
        <v>0</v>
      </c>
      <c r="E4" s="14">
        <v>61413.903813700992</v>
      </c>
      <c r="F4" s="27">
        <f t="shared" si="0"/>
        <v>15353.475953425248</v>
      </c>
      <c r="G4" s="27">
        <f t="shared" si="1"/>
        <v>15353.475953425248</v>
      </c>
      <c r="H4" s="27">
        <f t="shared" si="2"/>
        <v>15353.475953425248</v>
      </c>
      <c r="I4" s="27">
        <f t="shared" si="3"/>
        <v>15353.475953425248</v>
      </c>
    </row>
    <row r="5" spans="1:9" x14ac:dyDescent="0.25">
      <c r="A5" s="8" t="s">
        <v>17</v>
      </c>
      <c r="B5" s="15" t="s">
        <v>90</v>
      </c>
      <c r="C5" s="26">
        <v>1</v>
      </c>
      <c r="D5" s="12">
        <v>0</v>
      </c>
      <c r="E5" s="14">
        <v>65724.920685779478</v>
      </c>
      <c r="F5" s="27">
        <f t="shared" si="0"/>
        <v>16431.230171444869</v>
      </c>
      <c r="G5" s="27">
        <f t="shared" si="1"/>
        <v>16431.230171444869</v>
      </c>
      <c r="H5" s="27">
        <f t="shared" si="2"/>
        <v>16431.230171444869</v>
      </c>
      <c r="I5" s="27">
        <f t="shared" si="3"/>
        <v>16431.230171444869</v>
      </c>
    </row>
    <row r="6" spans="1:9" x14ac:dyDescent="0.25">
      <c r="A6" s="28" t="s">
        <v>13</v>
      </c>
      <c r="B6" s="26" t="s">
        <v>91</v>
      </c>
      <c r="C6" s="26">
        <v>1</v>
      </c>
      <c r="D6" s="12">
        <v>14425.546641729597</v>
      </c>
      <c r="E6" s="14">
        <v>614108.65909112711</v>
      </c>
      <c r="F6" s="27">
        <f t="shared" si="0"/>
        <v>157133.55143321416</v>
      </c>
      <c r="G6" s="27">
        <f t="shared" si="1"/>
        <v>157133.55143321416</v>
      </c>
      <c r="H6" s="27">
        <f t="shared" si="2"/>
        <v>157133.55143321416</v>
      </c>
      <c r="I6" s="27">
        <f t="shared" si="3"/>
        <v>157133.55143321416</v>
      </c>
    </row>
    <row r="7" spans="1:9" x14ac:dyDescent="0.25">
      <c r="A7" s="8" t="s">
        <v>39</v>
      </c>
      <c r="B7" s="26" t="s">
        <v>92</v>
      </c>
      <c r="C7" s="26">
        <v>1</v>
      </c>
      <c r="D7" s="12">
        <v>0</v>
      </c>
      <c r="E7" s="14">
        <v>166623.01189444988</v>
      </c>
      <c r="F7" s="27">
        <f t="shared" si="0"/>
        <v>41655.752973612471</v>
      </c>
      <c r="G7" s="27">
        <f t="shared" si="1"/>
        <v>41655.752973612471</v>
      </c>
      <c r="H7" s="27">
        <f t="shared" si="2"/>
        <v>41655.752973612471</v>
      </c>
      <c r="I7" s="27">
        <f t="shared" si="3"/>
        <v>41655.752973612471</v>
      </c>
    </row>
    <row r="8" spans="1:9" x14ac:dyDescent="0.25">
      <c r="A8" s="8" t="s">
        <v>35</v>
      </c>
      <c r="B8" s="26" t="s">
        <v>93</v>
      </c>
      <c r="C8" s="26">
        <v>1</v>
      </c>
      <c r="D8" s="12">
        <v>79088.958070507913</v>
      </c>
      <c r="E8" s="14">
        <v>631072.82933018729</v>
      </c>
      <c r="F8" s="27">
        <f t="shared" si="0"/>
        <v>177540.44685017382</v>
      </c>
      <c r="G8" s="27">
        <f t="shared" si="1"/>
        <v>177540.44685017382</v>
      </c>
      <c r="H8" s="27">
        <f t="shared" si="2"/>
        <v>177540.44685017382</v>
      </c>
      <c r="I8" s="27">
        <f t="shared" si="3"/>
        <v>177540.44685017382</v>
      </c>
    </row>
    <row r="9" spans="1:9" x14ac:dyDescent="0.25">
      <c r="A9" s="8" t="s">
        <v>25</v>
      </c>
      <c r="B9" s="26" t="s">
        <v>94</v>
      </c>
      <c r="C9" s="26">
        <v>1</v>
      </c>
      <c r="D9" s="12">
        <v>28243.268804253996</v>
      </c>
      <c r="E9" s="14">
        <v>342768.6219718486</v>
      </c>
      <c r="F9" s="27">
        <f t="shared" si="0"/>
        <v>92752.972694025651</v>
      </c>
      <c r="G9" s="27">
        <f t="shared" si="1"/>
        <v>92752.972694025651</v>
      </c>
      <c r="H9" s="27">
        <f t="shared" si="2"/>
        <v>92752.972694025651</v>
      </c>
      <c r="I9" s="27">
        <f t="shared" si="3"/>
        <v>92752.972694025651</v>
      </c>
    </row>
    <row r="10" spans="1:9" x14ac:dyDescent="0.25">
      <c r="A10" s="8" t="s">
        <v>31</v>
      </c>
      <c r="B10" s="26" t="s">
        <v>95</v>
      </c>
      <c r="C10" s="26">
        <v>1</v>
      </c>
      <c r="D10" s="12">
        <v>23422.158252581001</v>
      </c>
      <c r="E10" s="14">
        <v>541000.96483910759</v>
      </c>
      <c r="F10" s="27">
        <f t="shared" si="0"/>
        <v>141105.78077292215</v>
      </c>
      <c r="G10" s="27">
        <f t="shared" si="1"/>
        <v>141105.78077292215</v>
      </c>
      <c r="H10" s="27">
        <f t="shared" si="2"/>
        <v>141105.78077292215</v>
      </c>
      <c r="I10" s="27">
        <f t="shared" si="3"/>
        <v>141105.78077292215</v>
      </c>
    </row>
    <row r="11" spans="1:9" x14ac:dyDescent="0.25">
      <c r="A11" s="8" t="s">
        <v>27</v>
      </c>
      <c r="B11" s="26" t="s">
        <v>96</v>
      </c>
      <c r="C11" s="26">
        <v>1</v>
      </c>
      <c r="D11" s="12">
        <v>70136.226323259994</v>
      </c>
      <c r="E11" s="14">
        <v>563491.95753340039</v>
      </c>
      <c r="F11" s="27">
        <f t="shared" si="0"/>
        <v>158407.0459641651</v>
      </c>
      <c r="G11" s="27">
        <f t="shared" si="1"/>
        <v>158407.0459641651</v>
      </c>
      <c r="H11" s="27">
        <f t="shared" si="2"/>
        <v>158407.0459641651</v>
      </c>
      <c r="I11" s="27">
        <f t="shared" si="3"/>
        <v>158407.0459641651</v>
      </c>
    </row>
    <row r="12" spans="1:9" x14ac:dyDescent="0.25">
      <c r="A12" s="8" t="s">
        <v>29</v>
      </c>
      <c r="B12" s="26" t="s">
        <v>97</v>
      </c>
      <c r="C12" s="26">
        <v>1</v>
      </c>
      <c r="D12" s="12">
        <v>185899.28681065264</v>
      </c>
      <c r="E12" s="14">
        <v>478568.47133681411</v>
      </c>
      <c r="F12" s="27">
        <f t="shared" si="0"/>
        <v>166116.93953686667</v>
      </c>
      <c r="G12" s="27">
        <f t="shared" si="1"/>
        <v>166116.93953686667</v>
      </c>
      <c r="H12" s="27">
        <f t="shared" si="2"/>
        <v>166116.93953686667</v>
      </c>
      <c r="I12" s="27">
        <f t="shared" si="3"/>
        <v>166116.93953686667</v>
      </c>
    </row>
    <row r="13" spans="1:9" x14ac:dyDescent="0.25">
      <c r="A13" s="8" t="s">
        <v>49</v>
      </c>
      <c r="B13" s="26" t="s">
        <v>98</v>
      </c>
      <c r="C13" s="26">
        <v>1</v>
      </c>
      <c r="D13" s="12">
        <v>43021.296802540775</v>
      </c>
      <c r="E13" s="14">
        <v>446158.9704329521</v>
      </c>
      <c r="F13" s="27">
        <f t="shared" si="0"/>
        <v>122295.06680887322</v>
      </c>
      <c r="G13" s="27">
        <f t="shared" si="1"/>
        <v>122295.06680887322</v>
      </c>
      <c r="H13" s="27">
        <f t="shared" si="2"/>
        <v>122295.06680887322</v>
      </c>
      <c r="I13" s="27">
        <f t="shared" si="3"/>
        <v>122295.06680887322</v>
      </c>
    </row>
    <row r="14" spans="1:9" x14ac:dyDescent="0.25">
      <c r="A14" s="16" t="s">
        <v>37</v>
      </c>
      <c r="B14" s="26" t="s">
        <v>99</v>
      </c>
      <c r="C14" s="26">
        <v>1</v>
      </c>
      <c r="D14" s="12">
        <v>19771.839910670009</v>
      </c>
      <c r="E14" s="14">
        <v>132094.45783571369</v>
      </c>
      <c r="F14" s="32">
        <v>56144.27</v>
      </c>
      <c r="G14" s="32">
        <f>($D14+$E14)*25%-(F14-($D14+$E14)*25%)</f>
        <v>19788.878873191854</v>
      </c>
      <c r="H14" s="27">
        <f t="shared" si="2"/>
        <v>37966.574436595925</v>
      </c>
      <c r="I14" s="27">
        <f t="shared" si="3"/>
        <v>37966.574436595925</v>
      </c>
    </row>
    <row r="15" spans="1:9" x14ac:dyDescent="0.25">
      <c r="A15" s="8" t="s">
        <v>15</v>
      </c>
      <c r="B15" s="26" t="s">
        <v>100</v>
      </c>
      <c r="C15" s="26">
        <v>1</v>
      </c>
      <c r="D15" s="12">
        <v>439.29519339239778</v>
      </c>
      <c r="E15" s="14">
        <v>341069.70142263459</v>
      </c>
      <c r="F15" s="27">
        <f t="shared" ref="F15:F35" si="4">($D15+$E15)*25%</f>
        <v>85377.249154006742</v>
      </c>
      <c r="G15" s="27">
        <f t="shared" ref="G15:G35" si="5">($D15+$E15)*25%</f>
        <v>85377.249154006742</v>
      </c>
      <c r="H15" s="27">
        <f t="shared" si="2"/>
        <v>85377.249154006742</v>
      </c>
      <c r="I15" s="27">
        <f t="shared" si="3"/>
        <v>85377.249154006742</v>
      </c>
    </row>
    <row r="16" spans="1:9" x14ac:dyDescent="0.25">
      <c r="A16" s="8" t="s">
        <v>33</v>
      </c>
      <c r="B16" s="26" t="s">
        <v>101</v>
      </c>
      <c r="C16" s="26">
        <v>1</v>
      </c>
      <c r="D16" s="12">
        <v>0</v>
      </c>
      <c r="E16" s="14">
        <v>348074.33095950529</v>
      </c>
      <c r="F16" s="27">
        <f t="shared" si="4"/>
        <v>87018.582739876321</v>
      </c>
      <c r="G16" s="27">
        <f t="shared" si="5"/>
        <v>87018.582739876321</v>
      </c>
      <c r="H16" s="27">
        <f t="shared" si="2"/>
        <v>87018.582739876321</v>
      </c>
      <c r="I16" s="27">
        <f t="shared" si="3"/>
        <v>87018.582739876321</v>
      </c>
    </row>
    <row r="17" spans="1:9" x14ac:dyDescent="0.25">
      <c r="A17" s="8" t="s">
        <v>43</v>
      </c>
      <c r="B17" s="26" t="s">
        <v>102</v>
      </c>
      <c r="C17" s="26">
        <v>1</v>
      </c>
      <c r="D17" s="12">
        <v>0</v>
      </c>
      <c r="E17" s="14">
        <v>1302177.100802093</v>
      </c>
      <c r="F17" s="27">
        <f t="shared" si="4"/>
        <v>325544.27520052326</v>
      </c>
      <c r="G17" s="27">
        <f t="shared" si="5"/>
        <v>325544.27520052326</v>
      </c>
      <c r="H17" s="27">
        <f t="shared" si="2"/>
        <v>325544.27520052326</v>
      </c>
      <c r="I17" s="27">
        <f t="shared" si="3"/>
        <v>325544.27520052326</v>
      </c>
    </row>
    <row r="18" spans="1:9" x14ac:dyDescent="0.25">
      <c r="A18" s="8" t="s">
        <v>45</v>
      </c>
      <c r="B18" s="26" t="s">
        <v>103</v>
      </c>
      <c r="C18" s="26">
        <v>1</v>
      </c>
      <c r="D18" s="12">
        <v>81682.411317686769</v>
      </c>
      <c r="E18" s="14">
        <v>2003482.3657661194</v>
      </c>
      <c r="F18" s="27">
        <f t="shared" si="4"/>
        <v>521291.19427095156</v>
      </c>
      <c r="G18" s="27">
        <f t="shared" si="5"/>
        <v>521291.19427095156</v>
      </c>
      <c r="H18" s="27">
        <f t="shared" si="2"/>
        <v>521291.19427095156</v>
      </c>
      <c r="I18" s="27">
        <f t="shared" si="3"/>
        <v>521291.19427095156</v>
      </c>
    </row>
    <row r="19" spans="1:9" x14ac:dyDescent="0.25">
      <c r="A19" s="8" t="s">
        <v>47</v>
      </c>
      <c r="B19" s="26" t="s">
        <v>48</v>
      </c>
      <c r="C19" s="26">
        <v>1</v>
      </c>
      <c r="D19" s="12">
        <v>63496.880279233606</v>
      </c>
      <c r="E19" s="14">
        <v>2221828.5993062472</v>
      </c>
      <c r="F19" s="27">
        <f t="shared" si="4"/>
        <v>571331.36989637022</v>
      </c>
      <c r="G19" s="27">
        <f t="shared" si="5"/>
        <v>571331.36989637022</v>
      </c>
      <c r="H19" s="27">
        <f t="shared" si="2"/>
        <v>571331.36989637022</v>
      </c>
      <c r="I19" s="27">
        <f t="shared" si="3"/>
        <v>571331.36989637022</v>
      </c>
    </row>
    <row r="20" spans="1:9" x14ac:dyDescent="0.25">
      <c r="A20" s="8" t="s">
        <v>51</v>
      </c>
      <c r="B20" s="26" t="s">
        <v>104</v>
      </c>
      <c r="C20" s="26">
        <v>2</v>
      </c>
      <c r="D20" s="12">
        <v>41855.330633295001</v>
      </c>
      <c r="E20" s="14">
        <v>248407.34110613813</v>
      </c>
      <c r="F20" s="27">
        <f t="shared" si="4"/>
        <v>72565.667934858284</v>
      </c>
      <c r="G20" s="27">
        <f t="shared" si="5"/>
        <v>72565.667934858284</v>
      </c>
      <c r="H20" s="27">
        <f t="shared" si="2"/>
        <v>72565.667934858284</v>
      </c>
      <c r="I20" s="27">
        <f t="shared" si="3"/>
        <v>72565.667934858284</v>
      </c>
    </row>
    <row r="21" spans="1:9" x14ac:dyDescent="0.25">
      <c r="A21" s="8" t="s">
        <v>53</v>
      </c>
      <c r="B21" s="26" t="s">
        <v>54</v>
      </c>
      <c r="C21" s="26">
        <v>2</v>
      </c>
      <c r="D21" s="12">
        <v>0</v>
      </c>
      <c r="E21" s="14">
        <v>403376.71591567964</v>
      </c>
      <c r="F21" s="27">
        <f t="shared" si="4"/>
        <v>100844.17897891991</v>
      </c>
      <c r="G21" s="27">
        <f t="shared" si="5"/>
        <v>100844.17897891991</v>
      </c>
      <c r="H21" s="27">
        <f t="shared" si="2"/>
        <v>100844.17897891991</v>
      </c>
      <c r="I21" s="27">
        <f t="shared" si="3"/>
        <v>100844.17897891991</v>
      </c>
    </row>
    <row r="22" spans="1:9" x14ac:dyDescent="0.25">
      <c r="A22" s="8" t="s">
        <v>55</v>
      </c>
      <c r="B22" s="26" t="s">
        <v>56</v>
      </c>
      <c r="C22" s="26">
        <v>2</v>
      </c>
      <c r="D22" s="12">
        <v>0</v>
      </c>
      <c r="E22" s="14">
        <v>27765.74615258347</v>
      </c>
      <c r="F22" s="27">
        <f t="shared" si="4"/>
        <v>6941.4365381458674</v>
      </c>
      <c r="G22" s="27">
        <f t="shared" si="5"/>
        <v>6941.4365381458674</v>
      </c>
      <c r="H22" s="27">
        <f t="shared" si="2"/>
        <v>6941.4365381458674</v>
      </c>
      <c r="I22" s="27">
        <f t="shared" si="3"/>
        <v>6941.4365381458674</v>
      </c>
    </row>
    <row r="23" spans="1:9" x14ac:dyDescent="0.25">
      <c r="A23" s="9" t="s">
        <v>57</v>
      </c>
      <c r="B23" s="26" t="s">
        <v>105</v>
      </c>
      <c r="C23" s="26">
        <v>2</v>
      </c>
      <c r="D23" s="12">
        <v>37184.644840469831</v>
      </c>
      <c r="E23" s="14">
        <v>109925.75924065942</v>
      </c>
      <c r="F23" s="27">
        <f t="shared" si="4"/>
        <v>36777.601020282309</v>
      </c>
      <c r="G23" s="27">
        <f t="shared" si="5"/>
        <v>36777.601020282309</v>
      </c>
      <c r="H23" s="27">
        <f t="shared" si="2"/>
        <v>36777.601020282309</v>
      </c>
      <c r="I23" s="27">
        <f t="shared" si="3"/>
        <v>36777.601020282309</v>
      </c>
    </row>
    <row r="24" spans="1:9" x14ac:dyDescent="0.25">
      <c r="A24" s="8" t="s">
        <v>59</v>
      </c>
      <c r="B24" s="26" t="s">
        <v>60</v>
      </c>
      <c r="C24" s="26">
        <v>2</v>
      </c>
      <c r="D24" s="12">
        <v>23042.032007056005</v>
      </c>
      <c r="E24" s="14">
        <v>68162.910633066465</v>
      </c>
      <c r="F24" s="27">
        <f t="shared" si="4"/>
        <v>22801.235660030616</v>
      </c>
      <c r="G24" s="27">
        <f t="shared" si="5"/>
        <v>22801.235660030616</v>
      </c>
      <c r="H24" s="27">
        <f t="shared" si="2"/>
        <v>22801.235660030616</v>
      </c>
      <c r="I24" s="27">
        <f t="shared" si="3"/>
        <v>22801.235660030616</v>
      </c>
    </row>
    <row r="25" spans="1:9" x14ac:dyDescent="0.25">
      <c r="A25" s="8" t="s">
        <v>61</v>
      </c>
      <c r="B25" s="26" t="s">
        <v>62</v>
      </c>
      <c r="C25" s="26">
        <v>2</v>
      </c>
      <c r="D25" s="12">
        <v>13327.940455359196</v>
      </c>
      <c r="E25" s="14">
        <v>955948.78129795531</v>
      </c>
      <c r="F25" s="27">
        <f t="shared" si="4"/>
        <v>242319.18043832862</v>
      </c>
      <c r="G25" s="27">
        <f t="shared" si="5"/>
        <v>242319.18043832862</v>
      </c>
      <c r="H25" s="27">
        <f t="shared" si="2"/>
        <v>242319.18043832862</v>
      </c>
      <c r="I25" s="27">
        <f t="shared" si="3"/>
        <v>242319.18043832862</v>
      </c>
    </row>
    <row r="26" spans="1:9" x14ac:dyDescent="0.25">
      <c r="A26" s="8" t="s">
        <v>63</v>
      </c>
      <c r="B26" s="26" t="s">
        <v>64</v>
      </c>
      <c r="C26" s="26">
        <v>2</v>
      </c>
      <c r="D26" s="12">
        <v>2929.0552935280029</v>
      </c>
      <c r="E26" s="14">
        <v>143909.0894408834</v>
      </c>
      <c r="F26" s="27">
        <f t="shared" si="4"/>
        <v>36709.536183602853</v>
      </c>
      <c r="G26" s="27">
        <f t="shared" si="5"/>
        <v>36709.536183602853</v>
      </c>
      <c r="H26" s="27">
        <f t="shared" si="2"/>
        <v>36709.536183602853</v>
      </c>
      <c r="I26" s="27">
        <f t="shared" si="3"/>
        <v>36709.536183602853</v>
      </c>
    </row>
    <row r="27" spans="1:9" x14ac:dyDescent="0.25">
      <c r="A27" s="8" t="s">
        <v>65</v>
      </c>
      <c r="B27" s="26" t="s">
        <v>106</v>
      </c>
      <c r="C27" s="26">
        <v>2</v>
      </c>
      <c r="D27" s="12">
        <v>11723.493541588003</v>
      </c>
      <c r="E27" s="14">
        <v>126944.77467834049</v>
      </c>
      <c r="F27" s="27">
        <f t="shared" si="4"/>
        <v>34667.067054982122</v>
      </c>
      <c r="G27" s="27">
        <f t="shared" si="5"/>
        <v>34667.067054982122</v>
      </c>
      <c r="H27" s="27">
        <f t="shared" si="2"/>
        <v>34667.067054982122</v>
      </c>
      <c r="I27" s="27">
        <f t="shared" si="3"/>
        <v>34667.067054982122</v>
      </c>
    </row>
    <row r="28" spans="1:9" x14ac:dyDescent="0.25">
      <c r="A28" s="8" t="s">
        <v>67</v>
      </c>
      <c r="B28" s="26" t="s">
        <v>107</v>
      </c>
      <c r="C28" s="26">
        <v>2</v>
      </c>
      <c r="D28" s="12">
        <v>4015.2549631387992</v>
      </c>
      <c r="E28" s="14">
        <v>29706.949633467349</v>
      </c>
      <c r="F28" s="27">
        <f t="shared" si="4"/>
        <v>8430.5511491515372</v>
      </c>
      <c r="G28" s="27">
        <f t="shared" si="5"/>
        <v>8430.5511491515372</v>
      </c>
      <c r="H28" s="27">
        <f t="shared" si="2"/>
        <v>8430.5511491515372</v>
      </c>
      <c r="I28" s="27">
        <f t="shared" si="3"/>
        <v>8430.5511491515372</v>
      </c>
    </row>
    <row r="29" spans="1:9" x14ac:dyDescent="0.25">
      <c r="A29" s="8" t="s">
        <v>69</v>
      </c>
      <c r="B29" s="26" t="s">
        <v>70</v>
      </c>
      <c r="C29" s="26">
        <v>2</v>
      </c>
      <c r="D29" s="12">
        <v>22100.563571960403</v>
      </c>
      <c r="E29" s="14">
        <v>571715.37072734861</v>
      </c>
      <c r="F29" s="27">
        <f t="shared" si="4"/>
        <v>148453.98357482726</v>
      </c>
      <c r="G29" s="27">
        <f t="shared" si="5"/>
        <v>148453.98357482726</v>
      </c>
      <c r="H29" s="27">
        <f t="shared" si="2"/>
        <v>148453.98357482726</v>
      </c>
      <c r="I29" s="27">
        <f t="shared" si="3"/>
        <v>148453.98357482726</v>
      </c>
    </row>
    <row r="30" spans="1:9" x14ac:dyDescent="0.25">
      <c r="A30" s="8" t="s">
        <v>71</v>
      </c>
      <c r="B30" s="26" t="s">
        <v>72</v>
      </c>
      <c r="C30" s="26">
        <v>2</v>
      </c>
      <c r="D30" s="12">
        <v>5106.7037314553017</v>
      </c>
      <c r="E30" s="14">
        <v>96580.519824546835</v>
      </c>
      <c r="F30" s="27">
        <f t="shared" si="4"/>
        <v>25421.805889000534</v>
      </c>
      <c r="G30" s="27">
        <f t="shared" si="5"/>
        <v>25421.805889000534</v>
      </c>
      <c r="H30" s="27">
        <f t="shared" si="2"/>
        <v>25421.805889000534</v>
      </c>
      <c r="I30" s="27">
        <f t="shared" si="3"/>
        <v>25421.805889000534</v>
      </c>
    </row>
    <row r="31" spans="1:9" x14ac:dyDescent="0.25">
      <c r="A31" s="8" t="s">
        <v>73</v>
      </c>
      <c r="B31" s="26" t="s">
        <v>108</v>
      </c>
      <c r="C31" s="26">
        <v>2</v>
      </c>
      <c r="D31" s="12">
        <v>0</v>
      </c>
      <c r="E31" s="14">
        <v>550559.50295970286</v>
      </c>
      <c r="F31" s="27">
        <f t="shared" si="4"/>
        <v>137639.87573992572</v>
      </c>
      <c r="G31" s="27">
        <f t="shared" si="5"/>
        <v>137639.87573992572</v>
      </c>
      <c r="H31" s="27">
        <f t="shared" si="2"/>
        <v>137639.87573992572</v>
      </c>
      <c r="I31" s="27">
        <f t="shared" si="3"/>
        <v>137639.87573992572</v>
      </c>
    </row>
    <row r="32" spans="1:9" x14ac:dyDescent="0.25">
      <c r="A32" s="8" t="s">
        <v>75</v>
      </c>
      <c r="B32" s="26" t="s">
        <v>109</v>
      </c>
      <c r="C32" s="26">
        <v>2</v>
      </c>
      <c r="D32" s="12">
        <v>19495.124613805507</v>
      </c>
      <c r="E32" s="14">
        <v>196859.12798717653</v>
      </c>
      <c r="F32" s="27">
        <f t="shared" si="4"/>
        <v>54088.563150245507</v>
      </c>
      <c r="G32" s="27">
        <f t="shared" si="5"/>
        <v>54088.563150245507</v>
      </c>
      <c r="H32" s="27">
        <f t="shared" si="2"/>
        <v>54088.563150245507</v>
      </c>
      <c r="I32" s="27">
        <f t="shared" si="3"/>
        <v>54088.563150245507</v>
      </c>
    </row>
    <row r="33" spans="1:9" x14ac:dyDescent="0.25">
      <c r="A33" s="8" t="s">
        <v>77</v>
      </c>
      <c r="B33" s="26" t="s">
        <v>110</v>
      </c>
      <c r="C33" s="26">
        <v>2</v>
      </c>
      <c r="D33" s="12">
        <v>0</v>
      </c>
      <c r="E33" s="14">
        <v>394529.4669112839</v>
      </c>
      <c r="F33" s="27">
        <f t="shared" si="4"/>
        <v>98632.366727820976</v>
      </c>
      <c r="G33" s="27">
        <f t="shared" si="5"/>
        <v>98632.366727820976</v>
      </c>
      <c r="H33" s="27">
        <f t="shared" si="2"/>
        <v>98632.366727820976</v>
      </c>
      <c r="I33" s="27">
        <f t="shared" si="3"/>
        <v>98632.366727820976</v>
      </c>
    </row>
    <row r="34" spans="1:9" x14ac:dyDescent="0.25">
      <c r="A34" s="8" t="s">
        <v>79</v>
      </c>
      <c r="B34" s="26" t="s">
        <v>80</v>
      </c>
      <c r="C34" s="26">
        <v>2</v>
      </c>
      <c r="D34" s="12">
        <v>0</v>
      </c>
      <c r="E34" s="14">
        <v>57673.612482308759</v>
      </c>
      <c r="F34" s="27">
        <f t="shared" si="4"/>
        <v>14418.40312057719</v>
      </c>
      <c r="G34" s="27">
        <f t="shared" si="5"/>
        <v>14418.40312057719</v>
      </c>
      <c r="H34" s="27">
        <f t="shared" si="2"/>
        <v>14418.40312057719</v>
      </c>
      <c r="I34" s="27">
        <f t="shared" si="3"/>
        <v>14418.40312057719</v>
      </c>
    </row>
    <row r="35" spans="1:9" x14ac:dyDescent="0.25">
      <c r="A35" s="8" t="s">
        <v>81</v>
      </c>
      <c r="B35" s="26" t="s">
        <v>111</v>
      </c>
      <c r="C35" s="26">
        <v>2</v>
      </c>
      <c r="D35" s="12">
        <v>47464.739778256975</v>
      </c>
      <c r="E35" s="14">
        <v>433597.57374098408</v>
      </c>
      <c r="F35" s="27">
        <f t="shared" si="4"/>
        <v>120265.57837981026</v>
      </c>
      <c r="G35" s="27">
        <f t="shared" si="5"/>
        <v>120265.57837981026</v>
      </c>
      <c r="H35" s="27">
        <f t="shared" si="2"/>
        <v>120265.57837981026</v>
      </c>
      <c r="I35" s="27">
        <f t="shared" si="3"/>
        <v>120265.57837981026</v>
      </c>
    </row>
    <row r="36" spans="1:9" ht="15.75" thickBot="1" x14ac:dyDescent="0.3">
      <c r="A36" s="29"/>
      <c r="B36" s="29"/>
      <c r="C36" s="29"/>
      <c r="D36" s="30">
        <f t="shared" ref="D36:I36" si="6">SUM(D2:D35)</f>
        <v>859430.97715607774</v>
      </c>
      <c r="E36" s="30">
        <f t="shared" si="6"/>
        <v>15148870.512809787</v>
      </c>
      <c r="F36" s="31">
        <f t="shared" si="6"/>
        <v>4020253.0680548712</v>
      </c>
      <c r="G36" s="31">
        <f t="shared" si="6"/>
        <v>3983897.6769280625</v>
      </c>
      <c r="H36" s="31">
        <f t="shared" si="6"/>
        <v>4002075.3724914663</v>
      </c>
      <c r="I36" s="31">
        <f t="shared" si="6"/>
        <v>4002075.3724914663</v>
      </c>
    </row>
    <row r="37" spans="1:9" ht="15.75" thickTop="1" x14ac:dyDescent="0.25">
      <c r="A37" s="29"/>
      <c r="B37" s="29"/>
      <c r="C37" s="29"/>
      <c r="D37" s="29"/>
      <c r="E37" s="29"/>
    </row>
  </sheetData>
  <sheetProtection password="C9F9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39"/>
  <sheetViews>
    <sheetView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ColWidth="9.140625" defaultRowHeight="12.75" x14ac:dyDescent="0.2"/>
  <cols>
    <col min="1" max="1" width="11.140625" style="19" bestFit="1" customWidth="1"/>
    <col min="2" max="2" width="53.140625" style="19" bestFit="1" customWidth="1"/>
    <col min="3" max="3" width="7.28515625" style="19" bestFit="1" customWidth="1"/>
    <col min="4" max="4" width="12.42578125" style="20" bestFit="1" customWidth="1"/>
    <col min="5" max="5" width="11" style="19" bestFit="1" customWidth="1"/>
    <col min="6" max="6" width="11.140625" style="19" bestFit="1" customWidth="1"/>
    <col min="7" max="7" width="12.28515625" style="19" bestFit="1" customWidth="1"/>
    <col min="8" max="8" width="13.5703125" style="19" bestFit="1" customWidth="1"/>
    <col min="9" max="9" width="10.140625" style="19" bestFit="1" customWidth="1"/>
    <col min="10" max="12" width="12.42578125" style="19" bestFit="1" customWidth="1"/>
    <col min="13" max="13" width="13.5703125" style="19" bestFit="1" customWidth="1"/>
    <col min="14" max="16384" width="9.140625" style="19"/>
  </cols>
  <sheetData>
    <row r="1" spans="1:13" s="1" customFormat="1" x14ac:dyDescent="0.2">
      <c r="B1" s="2"/>
      <c r="C1" s="2"/>
      <c r="D1" s="3"/>
    </row>
    <row r="2" spans="1:13" s="7" customFormat="1" ht="38.25" x14ac:dyDescent="0.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s="9" customFormat="1" x14ac:dyDescent="0.2">
      <c r="A3" s="8" t="s">
        <v>13</v>
      </c>
      <c r="B3" s="2" t="s">
        <v>14</v>
      </c>
      <c r="C3" s="2">
        <v>1</v>
      </c>
      <c r="D3" s="10">
        <v>397157.933104</v>
      </c>
      <c r="E3" s="10">
        <v>386664.25</v>
      </c>
      <c r="F3" s="11">
        <f t="shared" ref="F3:F37" si="0">D3*100.99%</f>
        <v>401089.7966417296</v>
      </c>
      <c r="G3" s="12">
        <f>IF(F3-E3&lt;0,0,F3-E3)</f>
        <v>14425.546641729597</v>
      </c>
      <c r="H3" s="10">
        <v>2477064.12</v>
      </c>
      <c r="I3" s="13">
        <v>0.39447832971351265</v>
      </c>
      <c r="J3" s="10">
        <f>H3*I3</f>
        <v>977148.11665087217</v>
      </c>
      <c r="K3" s="10">
        <v>372713.22391458863</v>
      </c>
      <c r="L3" s="11">
        <f>J3*100.99%</f>
        <v>986821.88300571579</v>
      </c>
      <c r="M3" s="14">
        <f>IF(L3-K3&lt;0,0,L3-K3)</f>
        <v>614108.65909112711</v>
      </c>
    </row>
    <row r="4" spans="1:13" s="9" customFormat="1" x14ac:dyDescent="0.2">
      <c r="A4" s="8" t="s">
        <v>15</v>
      </c>
      <c r="B4" s="2" t="s">
        <v>16</v>
      </c>
      <c r="C4" s="2">
        <v>1</v>
      </c>
      <c r="D4" s="10">
        <v>23304.193675999999</v>
      </c>
      <c r="E4" s="10">
        <v>23095.61</v>
      </c>
      <c r="F4" s="11">
        <f t="shared" si="0"/>
        <v>23534.905193392398</v>
      </c>
      <c r="G4" s="12">
        <f t="shared" ref="G4:G37" si="1">IF(F4-E4&lt;0,0,F4-E4)</f>
        <v>439.29519339239778</v>
      </c>
      <c r="H4" s="10">
        <v>1228177.95</v>
      </c>
      <c r="I4" s="13">
        <v>0.42715935183631371</v>
      </c>
      <c r="J4" s="10">
        <f t="shared" ref="J4:J37" si="2">H4*I4</f>
        <v>524627.69706165243</v>
      </c>
      <c r="K4" s="10">
        <v>188751.80983992823</v>
      </c>
      <c r="L4" s="11">
        <f t="shared" ref="L4:L37" si="3">J4*100.99%</f>
        <v>529821.51126256282</v>
      </c>
      <c r="M4" s="14">
        <f t="shared" ref="M4:M37" si="4">IF(L4-K4&lt;0,0,L4-K4)</f>
        <v>341069.70142263459</v>
      </c>
    </row>
    <row r="5" spans="1:13" s="9" customFormat="1" x14ac:dyDescent="0.2">
      <c r="A5" s="8" t="s">
        <v>17</v>
      </c>
      <c r="B5" s="2" t="s">
        <v>18</v>
      </c>
      <c r="C5" s="2">
        <v>1</v>
      </c>
      <c r="D5" s="10">
        <v>175246.52326500003</v>
      </c>
      <c r="E5" s="10">
        <v>291625.11</v>
      </c>
      <c r="F5" s="11">
        <f t="shared" si="0"/>
        <v>176981.46384532354</v>
      </c>
      <c r="G5" s="12">
        <f t="shared" si="1"/>
        <v>0</v>
      </c>
      <c r="H5" s="10">
        <v>597313.85</v>
      </c>
      <c r="I5" s="13">
        <v>0.35009128263835071</v>
      </c>
      <c r="J5" s="10">
        <f t="shared" si="2"/>
        <v>209114.37188415142</v>
      </c>
      <c r="K5" s="10">
        <v>145459.68348002504</v>
      </c>
      <c r="L5" s="11">
        <f t="shared" si="3"/>
        <v>211184.60416580451</v>
      </c>
      <c r="M5" s="14">
        <f t="shared" si="4"/>
        <v>65724.920685779478</v>
      </c>
    </row>
    <row r="6" spans="1:13" s="9" customFormat="1" x14ac:dyDescent="0.2">
      <c r="A6" s="9" t="s">
        <v>19</v>
      </c>
      <c r="B6" s="2" t="s">
        <v>20</v>
      </c>
      <c r="C6" s="2">
        <v>1</v>
      </c>
      <c r="D6" s="10">
        <v>0</v>
      </c>
      <c r="E6" s="10">
        <v>0</v>
      </c>
      <c r="F6" s="11">
        <f t="shared" si="0"/>
        <v>0</v>
      </c>
      <c r="G6" s="12">
        <v>0</v>
      </c>
      <c r="H6" s="10">
        <v>0</v>
      </c>
      <c r="I6" s="13">
        <v>0.77403857961413036</v>
      </c>
      <c r="J6" s="10">
        <f t="shared" si="2"/>
        <v>0</v>
      </c>
      <c r="K6" s="10">
        <v>0</v>
      </c>
      <c r="L6" s="11">
        <f t="shared" si="3"/>
        <v>0</v>
      </c>
      <c r="M6" s="14">
        <v>0</v>
      </c>
    </row>
    <row r="7" spans="1:13" s="9" customFormat="1" x14ac:dyDescent="0.2">
      <c r="A7" s="8" t="s">
        <v>21</v>
      </c>
      <c r="B7" s="2" t="s">
        <v>22</v>
      </c>
      <c r="C7" s="2">
        <v>1</v>
      </c>
      <c r="D7" s="10">
        <v>114815.94744</v>
      </c>
      <c r="E7" s="10">
        <v>94393.700000000012</v>
      </c>
      <c r="F7" s="11">
        <f t="shared" si="0"/>
        <v>115952.625319656</v>
      </c>
      <c r="G7" s="12">
        <f t="shared" si="1"/>
        <v>21558.925319655988</v>
      </c>
      <c r="H7" s="10">
        <v>924596</v>
      </c>
      <c r="I7" s="13">
        <v>0.40397130896903688</v>
      </c>
      <c r="J7" s="10">
        <f t="shared" si="2"/>
        <v>373510.2563875356</v>
      </c>
      <c r="K7" s="10">
        <v>146821.28227017334</v>
      </c>
      <c r="L7" s="11">
        <f t="shared" si="3"/>
        <v>377208.00792577222</v>
      </c>
      <c r="M7" s="14">
        <f t="shared" si="4"/>
        <v>230386.72565559889</v>
      </c>
    </row>
    <row r="8" spans="1:13" s="9" customFormat="1" x14ac:dyDescent="0.2">
      <c r="A8" s="8" t="s">
        <v>23</v>
      </c>
      <c r="B8" s="2" t="s">
        <v>24</v>
      </c>
      <c r="C8" s="2">
        <v>1</v>
      </c>
      <c r="D8" s="10">
        <v>85295.654693999997</v>
      </c>
      <c r="E8" s="10">
        <v>121405.23999999999</v>
      </c>
      <c r="F8" s="11">
        <f t="shared" si="0"/>
        <v>86140.081675470603</v>
      </c>
      <c r="G8" s="12">
        <f t="shared" si="1"/>
        <v>0</v>
      </c>
      <c r="H8" s="10">
        <v>1674581.43</v>
      </c>
      <c r="I8" s="13">
        <v>0.32355807466219089</v>
      </c>
      <c r="J8" s="10">
        <f t="shared" si="2"/>
        <v>541824.34335585835</v>
      </c>
      <c r="K8" s="10">
        <v>304026.72695469897</v>
      </c>
      <c r="L8" s="11">
        <f t="shared" si="3"/>
        <v>547188.40435508138</v>
      </c>
      <c r="M8" s="14">
        <f t="shared" si="4"/>
        <v>243161.67740038241</v>
      </c>
    </row>
    <row r="9" spans="1:13" s="9" customFormat="1" x14ac:dyDescent="0.2">
      <c r="A9" s="8" t="s">
        <v>25</v>
      </c>
      <c r="B9" s="2" t="s">
        <v>26</v>
      </c>
      <c r="C9" s="2">
        <v>1</v>
      </c>
      <c r="D9" s="10">
        <v>55036.903459999994</v>
      </c>
      <c r="E9" s="10">
        <v>27338.5</v>
      </c>
      <c r="F9" s="11">
        <f t="shared" si="0"/>
        <v>55581.768804253996</v>
      </c>
      <c r="G9" s="12">
        <f t="shared" si="1"/>
        <v>28243.268804253996</v>
      </c>
      <c r="H9" s="10">
        <v>1413901.67</v>
      </c>
      <c r="I9" s="13">
        <v>0.4220107278735552</v>
      </c>
      <c r="J9" s="10">
        <f t="shared" si="2"/>
        <v>596681.67289833527</v>
      </c>
      <c r="K9" s="10">
        <v>259820.19948818017</v>
      </c>
      <c r="L9" s="11">
        <f t="shared" si="3"/>
        <v>602588.82146002876</v>
      </c>
      <c r="M9" s="14">
        <f t="shared" si="4"/>
        <v>342768.6219718486</v>
      </c>
    </row>
    <row r="10" spans="1:13" s="9" customFormat="1" x14ac:dyDescent="0.2">
      <c r="A10" s="8" t="s">
        <v>27</v>
      </c>
      <c r="B10" s="15" t="s">
        <v>28</v>
      </c>
      <c r="C10" s="2">
        <v>1</v>
      </c>
      <c r="D10" s="10">
        <v>322561.5074</v>
      </c>
      <c r="E10" s="10">
        <v>255618.64</v>
      </c>
      <c r="F10" s="11">
        <f t="shared" si="0"/>
        <v>325754.86632326001</v>
      </c>
      <c r="G10" s="12">
        <f t="shared" si="1"/>
        <v>70136.226323259994</v>
      </c>
      <c r="H10" s="10">
        <v>2763084.33</v>
      </c>
      <c r="I10" s="13">
        <v>0.39611318686195013</v>
      </c>
      <c r="J10" s="10">
        <f t="shared" si="2"/>
        <v>1094494.1395246163</v>
      </c>
      <c r="K10" s="10">
        <v>541837.67397250968</v>
      </c>
      <c r="L10" s="11">
        <f>J10*100.99%</f>
        <v>1105329.6315059101</v>
      </c>
      <c r="M10" s="14">
        <f>IF(L10-K10&lt;0,0,L10-K10)</f>
        <v>563491.95753340039</v>
      </c>
    </row>
    <row r="11" spans="1:13" s="9" customFormat="1" x14ac:dyDescent="0.2">
      <c r="A11" s="8" t="s">
        <v>29</v>
      </c>
      <c r="B11" s="2" t="s">
        <v>30</v>
      </c>
      <c r="C11" s="2">
        <v>1</v>
      </c>
      <c r="D11" s="10">
        <v>265812.72087399999</v>
      </c>
      <c r="E11" s="10">
        <v>82544.98</v>
      </c>
      <c r="F11" s="11">
        <f t="shared" si="0"/>
        <v>268444.26681065263</v>
      </c>
      <c r="G11" s="12">
        <f t="shared" si="1"/>
        <v>185899.28681065264</v>
      </c>
      <c r="H11" s="10">
        <v>1398603.6099999999</v>
      </c>
      <c r="I11" s="13">
        <v>0.58045974477398865</v>
      </c>
      <c r="J11" s="10">
        <f t="shared" si="2"/>
        <v>811833.09450057906</v>
      </c>
      <c r="K11" s="10">
        <v>341301.77079932066</v>
      </c>
      <c r="L11" s="11">
        <f t="shared" si="3"/>
        <v>819870.24213613477</v>
      </c>
      <c r="M11" s="14">
        <f t="shared" si="4"/>
        <v>478568.47133681411</v>
      </c>
    </row>
    <row r="12" spans="1:13" s="9" customFormat="1" x14ac:dyDescent="0.2">
      <c r="A12" s="8" t="s">
        <v>31</v>
      </c>
      <c r="B12" s="2" t="s">
        <v>32</v>
      </c>
      <c r="C12" s="2">
        <v>1</v>
      </c>
      <c r="D12" s="10">
        <v>70418.693190000005</v>
      </c>
      <c r="E12" s="10">
        <v>47693.68</v>
      </c>
      <c r="F12" s="11">
        <f t="shared" si="0"/>
        <v>71115.838252581001</v>
      </c>
      <c r="G12" s="12">
        <f t="shared" si="1"/>
        <v>23422.158252581001</v>
      </c>
      <c r="H12" s="10">
        <v>1519018.5499999998</v>
      </c>
      <c r="I12" s="13">
        <v>0.52681589275516538</v>
      </c>
      <c r="J12" s="10">
        <f t="shared" si="2"/>
        <v>800243.11352990672</v>
      </c>
      <c r="K12" s="10">
        <v>267164.55551474518</v>
      </c>
      <c r="L12" s="11">
        <f t="shared" si="3"/>
        <v>808165.52035385277</v>
      </c>
      <c r="M12" s="14">
        <f t="shared" si="4"/>
        <v>541000.96483910759</v>
      </c>
    </row>
    <row r="13" spans="1:13" s="9" customFormat="1" x14ac:dyDescent="0.2">
      <c r="A13" s="8" t="s">
        <v>33</v>
      </c>
      <c r="B13" s="2" t="s">
        <v>34</v>
      </c>
      <c r="C13" s="2">
        <v>1</v>
      </c>
      <c r="D13" s="10">
        <v>151367.1367</v>
      </c>
      <c r="E13" s="10">
        <v>235008.04</v>
      </c>
      <c r="F13" s="11">
        <f t="shared" si="0"/>
        <v>152865.67135332999</v>
      </c>
      <c r="G13" s="12">
        <f t="shared" si="1"/>
        <v>0</v>
      </c>
      <c r="H13" s="10">
        <v>2111193.08</v>
      </c>
      <c r="I13" s="13">
        <v>0.28084623578718204</v>
      </c>
      <c r="J13" s="10">
        <f t="shared" si="2"/>
        <v>592920.62953794713</v>
      </c>
      <c r="K13" s="10">
        <v>250716.21281086761</v>
      </c>
      <c r="L13" s="11">
        <f t="shared" si="3"/>
        <v>598790.54377037287</v>
      </c>
      <c r="M13" s="14">
        <f t="shared" si="4"/>
        <v>348074.33095950529</v>
      </c>
    </row>
    <row r="14" spans="1:13" s="9" customFormat="1" x14ac:dyDescent="0.2">
      <c r="A14" s="9" t="s">
        <v>35</v>
      </c>
      <c r="B14" s="2" t="s">
        <v>36</v>
      </c>
      <c r="C14" s="2">
        <v>1</v>
      </c>
      <c r="D14" s="10">
        <v>211910.20702100001</v>
      </c>
      <c r="E14" s="10">
        <v>134919.16</v>
      </c>
      <c r="F14" s="11">
        <f>D14*100.99%</f>
        <v>214008.11807050792</v>
      </c>
      <c r="G14" s="12">
        <f>IF(F14-E14&lt;0,0,F14-E14)</f>
        <v>79088.958070507913</v>
      </c>
      <c r="H14" s="10">
        <v>4549649.3199999994</v>
      </c>
      <c r="I14" s="13">
        <v>0.26503609555592234</v>
      </c>
      <c r="J14" s="10">
        <f t="shared" si="2"/>
        <v>1205821.2919214568</v>
      </c>
      <c r="K14" s="10">
        <v>586686.09338129195</v>
      </c>
      <c r="L14" s="11">
        <f>J14*100.99%</f>
        <v>1217758.9227114792</v>
      </c>
      <c r="M14" s="14">
        <f>IF(L14-K14&lt;0,0,L14-K14)</f>
        <v>631072.82933018729</v>
      </c>
    </row>
    <row r="15" spans="1:13" s="9" customFormat="1" x14ac:dyDescent="0.2">
      <c r="A15" s="16" t="s">
        <v>37</v>
      </c>
      <c r="B15" s="2" t="s">
        <v>38</v>
      </c>
      <c r="C15" s="2">
        <v>1</v>
      </c>
      <c r="D15" s="10">
        <v>255956.22330000001</v>
      </c>
      <c r="E15" s="10">
        <v>238718.35</v>
      </c>
      <c r="F15" s="11">
        <f>D15*100.99%</f>
        <v>258490.18991067001</v>
      </c>
      <c r="G15" s="12">
        <f>IF(F15-E15&lt;0,0,F15-E15)</f>
        <v>19771.839910670009</v>
      </c>
      <c r="H15" s="10">
        <v>850293.86</v>
      </c>
      <c r="I15" s="13">
        <v>0.30666206931881507</v>
      </c>
      <c r="J15" s="10">
        <f t="shared" si="2"/>
        <v>260752.87463668283</v>
      </c>
      <c r="K15" s="10">
        <v>131239.87025987229</v>
      </c>
      <c r="L15" s="11">
        <f>J15*100.99%</f>
        <v>263334.32809558598</v>
      </c>
      <c r="M15" s="14">
        <f>IF(L15-K15&lt;0,0,L15-K15)</f>
        <v>132094.45783571369</v>
      </c>
    </row>
    <row r="16" spans="1:13" s="9" customFormat="1" x14ac:dyDescent="0.2">
      <c r="A16" s="8" t="s">
        <v>39</v>
      </c>
      <c r="B16" s="2" t="s">
        <v>40</v>
      </c>
      <c r="C16" s="2">
        <v>1</v>
      </c>
      <c r="D16" s="10">
        <v>9212.1318539999993</v>
      </c>
      <c r="E16" s="10">
        <v>11446.63</v>
      </c>
      <c r="F16" s="11">
        <f t="shared" si="0"/>
        <v>9303.3319593546003</v>
      </c>
      <c r="G16" s="12">
        <f t="shared" si="1"/>
        <v>0</v>
      </c>
      <c r="H16" s="10">
        <v>395060.8</v>
      </c>
      <c r="I16" s="13">
        <v>0.60915568978143286</v>
      </c>
      <c r="J16" s="10">
        <f t="shared" si="2"/>
        <v>240653.5341296047</v>
      </c>
      <c r="K16" s="10">
        <v>76412.992223037916</v>
      </c>
      <c r="L16" s="11">
        <f t="shared" si="3"/>
        <v>243036.00411748778</v>
      </c>
      <c r="M16" s="14">
        <f t="shared" si="4"/>
        <v>166623.01189444988</v>
      </c>
    </row>
    <row r="17" spans="1:13" s="9" customFormat="1" x14ac:dyDescent="0.2">
      <c r="A17" s="8" t="s">
        <v>41</v>
      </c>
      <c r="B17" s="2" t="s">
        <v>42</v>
      </c>
      <c r="C17" s="2">
        <v>1</v>
      </c>
      <c r="D17" s="10">
        <v>5012.8307999999997</v>
      </c>
      <c r="E17" s="10">
        <v>11893.88</v>
      </c>
      <c r="F17" s="11">
        <f t="shared" si="0"/>
        <v>5062.4578249199994</v>
      </c>
      <c r="G17" s="12">
        <f t="shared" si="1"/>
        <v>0</v>
      </c>
      <c r="H17" s="10">
        <v>173742.74</v>
      </c>
      <c r="I17" s="13">
        <v>0.54711891964904502</v>
      </c>
      <c r="J17" s="10">
        <f t="shared" si="2"/>
        <v>95057.940205664912</v>
      </c>
      <c r="K17" s="10">
        <v>34585.11</v>
      </c>
      <c r="L17" s="11">
        <f t="shared" si="3"/>
        <v>95999.013813700993</v>
      </c>
      <c r="M17" s="14">
        <f t="shared" si="4"/>
        <v>61413.903813700992</v>
      </c>
    </row>
    <row r="18" spans="1:13" s="9" customFormat="1" x14ac:dyDescent="0.2">
      <c r="A18" s="8" t="s">
        <v>43</v>
      </c>
      <c r="B18" s="2" t="s">
        <v>44</v>
      </c>
      <c r="C18" s="2">
        <v>1</v>
      </c>
      <c r="D18" s="10">
        <v>251425.34709599998</v>
      </c>
      <c r="E18" s="10">
        <v>276783.96000000002</v>
      </c>
      <c r="F18" s="11">
        <f t="shared" si="0"/>
        <v>253914.45803225038</v>
      </c>
      <c r="G18" s="12">
        <f t="shared" si="1"/>
        <v>0</v>
      </c>
      <c r="H18" s="10">
        <v>10551494.85</v>
      </c>
      <c r="I18" s="13">
        <v>0.27484913224901225</v>
      </c>
      <c r="J18" s="10">
        <f t="shared" si="2"/>
        <v>2900069.2034524214</v>
      </c>
      <c r="K18" s="10">
        <v>1626602.7877645071</v>
      </c>
      <c r="L18" s="11">
        <f t="shared" si="3"/>
        <v>2928779.8885666002</v>
      </c>
      <c r="M18" s="14">
        <f t="shared" si="4"/>
        <v>1302177.100802093</v>
      </c>
    </row>
    <row r="19" spans="1:13" s="9" customFormat="1" x14ac:dyDescent="0.2">
      <c r="A19" s="8" t="s">
        <v>45</v>
      </c>
      <c r="B19" s="2" t="s">
        <v>46</v>
      </c>
      <c r="C19" s="2">
        <v>1</v>
      </c>
      <c r="D19" s="10">
        <v>170927.77633199998</v>
      </c>
      <c r="E19" s="10">
        <v>90937.55</v>
      </c>
      <c r="F19" s="11">
        <f t="shared" si="0"/>
        <v>172619.96131768677</v>
      </c>
      <c r="G19" s="12">
        <f t="shared" si="1"/>
        <v>81682.411317686769</v>
      </c>
      <c r="H19" s="10">
        <v>1904096.67</v>
      </c>
      <c r="I19" s="13">
        <v>1.1952397983951704</v>
      </c>
      <c r="J19" s="10">
        <f t="shared" si="2"/>
        <v>2275852.1199757149</v>
      </c>
      <c r="K19" s="10">
        <v>294900.69019735529</v>
      </c>
      <c r="L19" s="11">
        <f t="shared" si="3"/>
        <v>2298383.0559634748</v>
      </c>
      <c r="M19" s="14">
        <f t="shared" si="4"/>
        <v>2003482.3657661194</v>
      </c>
    </row>
    <row r="20" spans="1:13" s="9" customFormat="1" x14ac:dyDescent="0.2">
      <c r="A20" s="8" t="s">
        <v>47</v>
      </c>
      <c r="B20" s="2" t="s">
        <v>48</v>
      </c>
      <c r="C20" s="2">
        <v>1</v>
      </c>
      <c r="D20" s="10">
        <v>176763.25406400001</v>
      </c>
      <c r="E20" s="10">
        <v>115016.33</v>
      </c>
      <c r="F20" s="11">
        <f t="shared" si="0"/>
        <v>178513.21027923361</v>
      </c>
      <c r="G20" s="12">
        <f t="shared" si="1"/>
        <v>63496.880279233606</v>
      </c>
      <c r="H20" s="10">
        <v>2388817.0700000003</v>
      </c>
      <c r="I20" s="13">
        <v>1.0794274099251473</v>
      </c>
      <c r="J20" s="10">
        <f t="shared" si="2"/>
        <v>2578554.6226550797</v>
      </c>
      <c r="K20" s="10">
        <v>382253.71411311743</v>
      </c>
      <c r="L20" s="11">
        <f t="shared" si="3"/>
        <v>2604082.3134193649</v>
      </c>
      <c r="M20" s="14">
        <f t="shared" si="4"/>
        <v>2221828.5993062472</v>
      </c>
    </row>
    <row r="21" spans="1:13" s="9" customFormat="1" x14ac:dyDescent="0.2">
      <c r="A21" s="17" t="s">
        <v>49</v>
      </c>
      <c r="B21" s="2" t="s">
        <v>50</v>
      </c>
      <c r="C21" s="2">
        <v>1</v>
      </c>
      <c r="D21" s="10">
        <v>141897.27379199999</v>
      </c>
      <c r="E21" s="10">
        <v>100280.76000000001</v>
      </c>
      <c r="F21" s="11">
        <f>D21*100.99%</f>
        <v>143302.05680254078</v>
      </c>
      <c r="G21" s="12">
        <f>IF(F21-E21&lt;0,0,F21-E21)</f>
        <v>43021.296802540775</v>
      </c>
      <c r="H21" s="10">
        <v>2089232.23</v>
      </c>
      <c r="I21" s="13">
        <v>0.38840966402648636</v>
      </c>
      <c r="J21" s="10">
        <f t="shared" si="2"/>
        <v>811477.98852760682</v>
      </c>
      <c r="K21" s="10">
        <v>373352.65018107806</v>
      </c>
      <c r="L21" s="11">
        <f>J21*100.99%</f>
        <v>819511.62061403017</v>
      </c>
      <c r="M21" s="14">
        <f t="shared" si="4"/>
        <v>446158.9704329521</v>
      </c>
    </row>
    <row r="22" spans="1:13" s="9" customFormat="1" x14ac:dyDescent="0.2">
      <c r="A22" s="8" t="s">
        <v>51</v>
      </c>
      <c r="B22" s="2" t="s">
        <v>52</v>
      </c>
      <c r="C22" s="2">
        <v>2</v>
      </c>
      <c r="D22" s="10">
        <v>102151.37204999999</v>
      </c>
      <c r="E22" s="10">
        <v>61307.34</v>
      </c>
      <c r="F22" s="11">
        <f t="shared" si="0"/>
        <v>103162.670633295</v>
      </c>
      <c r="G22" s="12">
        <f t="shared" si="1"/>
        <v>41855.330633295001</v>
      </c>
      <c r="H22" s="10">
        <v>1556329.5999999999</v>
      </c>
      <c r="I22" s="13">
        <v>0.3811454814190916</v>
      </c>
      <c r="J22" s="10">
        <f t="shared" si="2"/>
        <v>593187.99463878223</v>
      </c>
      <c r="K22" s="10">
        <v>350653.21467956802</v>
      </c>
      <c r="L22" s="11">
        <f t="shared" si="3"/>
        <v>599060.55578570615</v>
      </c>
      <c r="M22" s="14">
        <f t="shared" si="4"/>
        <v>248407.34110613813</v>
      </c>
    </row>
    <row r="23" spans="1:13" s="9" customFormat="1" x14ac:dyDescent="0.2">
      <c r="A23" s="8" t="s">
        <v>53</v>
      </c>
      <c r="B23" s="2" t="s">
        <v>54</v>
      </c>
      <c r="C23" s="2">
        <v>2</v>
      </c>
      <c r="D23" s="10">
        <v>267602.40537599998</v>
      </c>
      <c r="E23" s="10">
        <v>285529.72000000003</v>
      </c>
      <c r="F23" s="11">
        <f t="shared" si="0"/>
        <v>270251.66918922239</v>
      </c>
      <c r="G23" s="12">
        <f t="shared" si="1"/>
        <v>0</v>
      </c>
      <c r="H23" s="10">
        <v>1554503.35</v>
      </c>
      <c r="I23" s="13">
        <v>0.46645688638001037</v>
      </c>
      <c r="J23" s="10">
        <f t="shared" si="2"/>
        <v>725108.7925082955</v>
      </c>
      <c r="K23" s="10">
        <v>328910.65363844804</v>
      </c>
      <c r="L23" s="11">
        <f t="shared" si="3"/>
        <v>732287.36955412768</v>
      </c>
      <c r="M23" s="14">
        <f t="shared" si="4"/>
        <v>403376.71591567964</v>
      </c>
    </row>
    <row r="24" spans="1:13" s="9" customFormat="1" x14ac:dyDescent="0.2">
      <c r="A24" s="8" t="s">
        <v>55</v>
      </c>
      <c r="B24" s="2" t="s">
        <v>56</v>
      </c>
      <c r="C24" s="2">
        <v>2</v>
      </c>
      <c r="D24" s="10">
        <v>0</v>
      </c>
      <c r="E24" s="10">
        <v>0</v>
      </c>
      <c r="F24" s="11">
        <f t="shared" si="0"/>
        <v>0</v>
      </c>
      <c r="G24" s="12">
        <f t="shared" si="1"/>
        <v>0</v>
      </c>
      <c r="H24" s="10">
        <v>99636.55</v>
      </c>
      <c r="I24" s="13">
        <v>0.52236507863086801</v>
      </c>
      <c r="J24" s="10">
        <f t="shared" si="2"/>
        <v>52046.654275258414</v>
      </c>
      <c r="K24" s="10">
        <v>24796.170000000002</v>
      </c>
      <c r="L24" s="11">
        <f t="shared" si="3"/>
        <v>52561.916152583472</v>
      </c>
      <c r="M24" s="14">
        <f t="shared" si="4"/>
        <v>27765.74615258347</v>
      </c>
    </row>
    <row r="25" spans="1:13" s="9" customFormat="1" x14ac:dyDescent="0.2">
      <c r="A25" s="8" t="s">
        <v>57</v>
      </c>
      <c r="B25" s="2" t="s">
        <v>58</v>
      </c>
      <c r="C25" s="2">
        <v>2</v>
      </c>
      <c r="D25" s="10">
        <v>144223.16550200002</v>
      </c>
      <c r="E25" s="10">
        <v>108466.33</v>
      </c>
      <c r="F25" s="11">
        <f t="shared" si="0"/>
        <v>145650.97484046983</v>
      </c>
      <c r="G25" s="12">
        <f t="shared" si="1"/>
        <v>37184.644840469831</v>
      </c>
      <c r="H25" s="10">
        <v>456930.17</v>
      </c>
      <c r="I25" s="13">
        <v>0.54203954969218893</v>
      </c>
      <c r="J25" s="10">
        <f t="shared" si="2"/>
        <v>247674.22358757534</v>
      </c>
      <c r="K25" s="10">
        <v>140200.43916043293</v>
      </c>
      <c r="L25" s="11">
        <f t="shared" si="3"/>
        <v>250126.19840109235</v>
      </c>
      <c r="M25" s="14">
        <f t="shared" si="4"/>
        <v>109925.75924065942</v>
      </c>
    </row>
    <row r="26" spans="1:13" s="9" customFormat="1" x14ac:dyDescent="0.2">
      <c r="A26" s="8" t="s">
        <v>59</v>
      </c>
      <c r="B26" s="2" t="s">
        <v>60</v>
      </c>
      <c r="C26" s="2">
        <v>2</v>
      </c>
      <c r="D26" s="10">
        <v>45681.673440000006</v>
      </c>
      <c r="E26" s="10">
        <v>23091.89</v>
      </c>
      <c r="F26" s="11">
        <f t="shared" si="0"/>
        <v>46133.922007056004</v>
      </c>
      <c r="G26" s="12">
        <f t="shared" si="1"/>
        <v>23042.032007056005</v>
      </c>
      <c r="H26" s="10">
        <v>103921.92</v>
      </c>
      <c r="I26" s="13">
        <v>0.81805071146113306</v>
      </c>
      <c r="J26" s="10">
        <f t="shared" si="2"/>
        <v>85013.40059240695</v>
      </c>
      <c r="K26" s="10">
        <v>17692.122625205324</v>
      </c>
      <c r="L26" s="11">
        <f t="shared" si="3"/>
        <v>85855.033258271782</v>
      </c>
      <c r="M26" s="14">
        <f t="shared" si="4"/>
        <v>68162.910633066465</v>
      </c>
    </row>
    <row r="27" spans="1:13" s="9" customFormat="1" x14ac:dyDescent="0.2">
      <c r="A27" s="8" t="s">
        <v>61</v>
      </c>
      <c r="B27" s="2" t="s">
        <v>62</v>
      </c>
      <c r="C27" s="2">
        <v>2</v>
      </c>
      <c r="D27" s="10">
        <v>59692.247207999993</v>
      </c>
      <c r="E27" s="10">
        <v>46955.26</v>
      </c>
      <c r="F27" s="11">
        <f t="shared" si="0"/>
        <v>60283.200455359198</v>
      </c>
      <c r="G27" s="12">
        <f t="shared" si="1"/>
        <v>13327.940455359196</v>
      </c>
      <c r="H27" s="10">
        <v>2733954.28</v>
      </c>
      <c r="I27" s="13">
        <v>0.5070576429558723</v>
      </c>
      <c r="J27" s="10">
        <f t="shared" si="2"/>
        <v>1386272.4131659188</v>
      </c>
      <c r="K27" s="10">
        <v>444047.72875830613</v>
      </c>
      <c r="L27" s="11">
        <f t="shared" si="3"/>
        <v>1399996.5100562614</v>
      </c>
      <c r="M27" s="14">
        <f t="shared" si="4"/>
        <v>955948.78129795531</v>
      </c>
    </row>
    <row r="28" spans="1:13" s="9" customFormat="1" x14ac:dyDescent="0.2">
      <c r="A28" s="8" t="s">
        <v>63</v>
      </c>
      <c r="B28" s="2" t="s">
        <v>64</v>
      </c>
      <c r="C28" s="2">
        <v>2</v>
      </c>
      <c r="D28" s="10">
        <v>17807.936720000002</v>
      </c>
      <c r="E28" s="10">
        <v>15055.18</v>
      </c>
      <c r="F28" s="11">
        <f t="shared" si="0"/>
        <v>17984.235293528003</v>
      </c>
      <c r="G28" s="12">
        <f t="shared" si="1"/>
        <v>2929.0552935280029</v>
      </c>
      <c r="H28" s="10">
        <v>221811.4</v>
      </c>
      <c r="I28" s="13">
        <v>0.87113384615334066</v>
      </c>
      <c r="J28" s="10">
        <f t="shared" si="2"/>
        <v>193227.4180026571</v>
      </c>
      <c r="K28" s="10">
        <v>51231.28</v>
      </c>
      <c r="L28" s="11">
        <f t="shared" si="3"/>
        <v>195140.3694408834</v>
      </c>
      <c r="M28" s="14">
        <f t="shared" si="4"/>
        <v>143909.0894408834</v>
      </c>
    </row>
    <row r="29" spans="1:13" s="9" customFormat="1" x14ac:dyDescent="0.2">
      <c r="A29" s="8" t="s">
        <v>65</v>
      </c>
      <c r="B29" s="2" t="s">
        <v>66</v>
      </c>
      <c r="C29" s="2">
        <v>2</v>
      </c>
      <c r="D29" s="10">
        <v>33865.396119999998</v>
      </c>
      <c r="E29" s="10">
        <v>22477.17</v>
      </c>
      <c r="F29" s="11">
        <f t="shared" si="0"/>
        <v>34200.663541588001</v>
      </c>
      <c r="G29" s="12">
        <f t="shared" si="1"/>
        <v>11723.493541588003</v>
      </c>
      <c r="H29" s="10">
        <v>508491.93000000005</v>
      </c>
      <c r="I29" s="13">
        <v>0.43640249935964032</v>
      </c>
      <c r="J29" s="10">
        <f t="shared" si="2"/>
        <v>221907.14915620728</v>
      </c>
      <c r="K29" s="10">
        <v>97159.255254513249</v>
      </c>
      <c r="L29" s="11">
        <f t="shared" si="3"/>
        <v>224104.02993285374</v>
      </c>
      <c r="M29" s="14">
        <f t="shared" si="4"/>
        <v>126944.77467834049</v>
      </c>
    </row>
    <row r="30" spans="1:13" s="9" customFormat="1" x14ac:dyDescent="0.2">
      <c r="A30" s="8" t="s">
        <v>67</v>
      </c>
      <c r="B30" s="2" t="s">
        <v>68</v>
      </c>
      <c r="C30" s="2">
        <v>2</v>
      </c>
      <c r="D30" s="10">
        <v>31495.469811999999</v>
      </c>
      <c r="E30" s="10">
        <v>27792.02</v>
      </c>
      <c r="F30" s="11">
        <f t="shared" si="0"/>
        <v>31807.2749631388</v>
      </c>
      <c r="G30" s="12">
        <f t="shared" si="1"/>
        <v>4015.2549631387992</v>
      </c>
      <c r="H30" s="10">
        <v>117869.15000000001</v>
      </c>
      <c r="I30" s="13">
        <v>0.51728148033095778</v>
      </c>
      <c r="J30" s="10">
        <f t="shared" si="2"/>
        <v>60971.528397351714</v>
      </c>
      <c r="K30" s="10">
        <v>31868.196895018151</v>
      </c>
      <c r="L30" s="11">
        <f t="shared" si="3"/>
        <v>61575.1465284855</v>
      </c>
      <c r="M30" s="14">
        <f t="shared" si="4"/>
        <v>29706.949633467349</v>
      </c>
    </row>
    <row r="31" spans="1:13" s="9" customFormat="1" x14ac:dyDescent="0.2">
      <c r="A31" s="18" t="s">
        <v>69</v>
      </c>
      <c r="B31" s="2" t="s">
        <v>70</v>
      </c>
      <c r="C31" s="2">
        <v>2</v>
      </c>
      <c r="D31" s="10">
        <v>166288.23999599999</v>
      </c>
      <c r="E31" s="10">
        <v>145833.93</v>
      </c>
      <c r="F31" s="11">
        <f t="shared" si="0"/>
        <v>167934.4935719604</v>
      </c>
      <c r="G31" s="12">
        <f t="shared" si="1"/>
        <v>22100.563571960403</v>
      </c>
      <c r="H31" s="10">
        <v>2734723.1900000004</v>
      </c>
      <c r="I31" s="13">
        <v>0.39222865888730607</v>
      </c>
      <c r="J31" s="10">
        <f t="shared" si="2"/>
        <v>1072636.8092417156</v>
      </c>
      <c r="K31" s="10">
        <v>511540.54292586009</v>
      </c>
      <c r="L31" s="11">
        <f t="shared" si="3"/>
        <v>1083255.9136532086</v>
      </c>
      <c r="M31" s="14">
        <f t="shared" si="4"/>
        <v>571715.37072734861</v>
      </c>
    </row>
    <row r="32" spans="1:13" s="9" customFormat="1" x14ac:dyDescent="0.2">
      <c r="A32" s="8" t="s">
        <v>71</v>
      </c>
      <c r="B32" s="2" t="s">
        <v>72</v>
      </c>
      <c r="C32" s="2">
        <v>2</v>
      </c>
      <c r="D32" s="10">
        <v>71981.170146999997</v>
      </c>
      <c r="E32" s="10">
        <v>67587.08</v>
      </c>
      <c r="F32" s="11">
        <f t="shared" si="0"/>
        <v>72693.783731455303</v>
      </c>
      <c r="G32" s="12">
        <f t="shared" si="1"/>
        <v>5106.7037314553017</v>
      </c>
      <c r="H32" s="10">
        <v>244964.41</v>
      </c>
      <c r="I32" s="13">
        <v>0.73747027766590723</v>
      </c>
      <c r="J32" s="10">
        <f t="shared" si="2"/>
        <v>180653.97146096514</v>
      </c>
      <c r="K32" s="10">
        <v>85861.925953881859</v>
      </c>
      <c r="L32" s="11">
        <f t="shared" si="3"/>
        <v>182442.44577842869</v>
      </c>
      <c r="M32" s="14">
        <f t="shared" si="4"/>
        <v>96580.519824546835</v>
      </c>
    </row>
    <row r="33" spans="1:13" s="9" customFormat="1" x14ac:dyDescent="0.2">
      <c r="A33" s="8" t="s">
        <v>73</v>
      </c>
      <c r="B33" s="2" t="s">
        <v>74</v>
      </c>
      <c r="C33" s="2">
        <v>2</v>
      </c>
      <c r="D33" s="10">
        <v>13848.941904000001</v>
      </c>
      <c r="E33" s="10">
        <v>14388.650000000001</v>
      </c>
      <c r="F33" s="11">
        <f t="shared" si="0"/>
        <v>13986.046428849602</v>
      </c>
      <c r="G33" s="12">
        <f t="shared" si="1"/>
        <v>0</v>
      </c>
      <c r="H33" s="10">
        <v>896394</v>
      </c>
      <c r="I33" s="13">
        <v>0.78494883426697404</v>
      </c>
      <c r="J33" s="10">
        <f t="shared" si="2"/>
        <v>703623.42534390988</v>
      </c>
      <c r="K33" s="10">
        <v>160029.79429511179</v>
      </c>
      <c r="L33" s="11">
        <f t="shared" si="3"/>
        <v>710589.29725481465</v>
      </c>
      <c r="M33" s="14">
        <f t="shared" si="4"/>
        <v>550559.50295970286</v>
      </c>
    </row>
    <row r="34" spans="1:13" s="9" customFormat="1" x14ac:dyDescent="0.2">
      <c r="A34" s="8" t="s">
        <v>75</v>
      </c>
      <c r="B34" s="2" t="s">
        <v>76</v>
      </c>
      <c r="C34" s="2">
        <v>2</v>
      </c>
      <c r="D34" s="10">
        <v>67913.956445000003</v>
      </c>
      <c r="E34" s="10">
        <v>49091.18</v>
      </c>
      <c r="F34" s="11">
        <f t="shared" si="0"/>
        <v>68586.304613805507</v>
      </c>
      <c r="G34" s="12">
        <f t="shared" si="1"/>
        <v>19495.124613805507</v>
      </c>
      <c r="H34" s="10">
        <v>353448.61</v>
      </c>
      <c r="I34" s="13">
        <v>0.75724741123055606</v>
      </c>
      <c r="J34" s="10">
        <f t="shared" si="2"/>
        <v>267648.04492553842</v>
      </c>
      <c r="K34" s="10">
        <v>73438.632583124738</v>
      </c>
      <c r="L34" s="11">
        <f t="shared" si="3"/>
        <v>270297.76057030127</v>
      </c>
      <c r="M34" s="14">
        <f t="shared" si="4"/>
        <v>196859.12798717653</v>
      </c>
    </row>
    <row r="35" spans="1:13" s="9" customFormat="1" x14ac:dyDescent="0.2">
      <c r="A35" s="8" t="s">
        <v>77</v>
      </c>
      <c r="B35" s="2" t="s">
        <v>78</v>
      </c>
      <c r="C35" s="2">
        <v>2</v>
      </c>
      <c r="D35" s="10">
        <v>0</v>
      </c>
      <c r="E35" s="10">
        <v>0</v>
      </c>
      <c r="F35" s="11">
        <f t="shared" si="0"/>
        <v>0</v>
      </c>
      <c r="G35" s="12">
        <f t="shared" si="1"/>
        <v>0</v>
      </c>
      <c r="H35" s="10">
        <v>656628.25</v>
      </c>
      <c r="I35" s="13">
        <v>0.79899980402143977</v>
      </c>
      <c r="J35" s="10">
        <f t="shared" si="2"/>
        <v>524645.843064941</v>
      </c>
      <c r="K35" s="10">
        <v>135310.37000000002</v>
      </c>
      <c r="L35" s="11">
        <f t="shared" si="3"/>
        <v>529839.8369112839</v>
      </c>
      <c r="M35" s="14">
        <f t="shared" si="4"/>
        <v>394529.4669112839</v>
      </c>
    </row>
    <row r="36" spans="1:13" s="9" customFormat="1" x14ac:dyDescent="0.2">
      <c r="A36" s="8" t="s">
        <v>79</v>
      </c>
      <c r="B36" s="2" t="s">
        <v>80</v>
      </c>
      <c r="C36" s="2">
        <v>2</v>
      </c>
      <c r="D36" s="10">
        <v>0</v>
      </c>
      <c r="E36" s="10">
        <v>0</v>
      </c>
      <c r="F36" s="11">
        <f t="shared" si="0"/>
        <v>0</v>
      </c>
      <c r="G36" s="12">
        <f t="shared" si="1"/>
        <v>0</v>
      </c>
      <c r="H36" s="10">
        <v>120523.72</v>
      </c>
      <c r="I36" s="13">
        <v>0.77793082740735853</v>
      </c>
      <c r="J36" s="10">
        <f t="shared" si="2"/>
        <v>93759.117221812805</v>
      </c>
      <c r="K36" s="10">
        <v>37013.72</v>
      </c>
      <c r="L36" s="11">
        <f t="shared" si="3"/>
        <v>94687.332482308761</v>
      </c>
      <c r="M36" s="14">
        <f t="shared" si="4"/>
        <v>57673.612482308759</v>
      </c>
    </row>
    <row r="37" spans="1:13" s="9" customFormat="1" x14ac:dyDescent="0.2">
      <c r="A37" s="8" t="s">
        <v>81</v>
      </c>
      <c r="B37" s="2" t="s">
        <v>82</v>
      </c>
      <c r="C37" s="2">
        <v>2</v>
      </c>
      <c r="D37" s="10">
        <v>644562.56042999995</v>
      </c>
      <c r="E37" s="10">
        <v>603478.99</v>
      </c>
      <c r="F37" s="11">
        <f t="shared" si="0"/>
        <v>650943.72977825697</v>
      </c>
      <c r="G37" s="12">
        <f t="shared" si="1"/>
        <v>47464.739778256975</v>
      </c>
      <c r="H37" s="10">
        <v>3381329.63</v>
      </c>
      <c r="I37" s="13">
        <v>0.36062337375692671</v>
      </c>
      <c r="J37" s="10">
        <f t="shared" si="2"/>
        <v>1219386.4989548607</v>
      </c>
      <c r="K37" s="10">
        <v>797860.85155352973</v>
      </c>
      <c r="L37" s="11">
        <f t="shared" si="3"/>
        <v>1231458.4252945138</v>
      </c>
      <c r="M37" s="14">
        <f t="shared" si="4"/>
        <v>433597.57374098408</v>
      </c>
    </row>
    <row r="38" spans="1:13" ht="13.5" thickBot="1" x14ac:dyDescent="0.25">
      <c r="G38" s="21">
        <f>SUM(G3:G37)</f>
        <v>859430.97715607774</v>
      </c>
      <c r="M38" s="21">
        <f>SUM(M3:M37)</f>
        <v>15148870.512809787</v>
      </c>
    </row>
    <row r="39" spans="1:13" ht="13.5" thickTop="1" x14ac:dyDescent="0.2"/>
  </sheetData>
  <sheetProtection password="C9F9" sheet="1" objects="1" scenarios="1"/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878468-CA77-4D49-89F2-D87F99C3992E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1750086-5679-4D4B-942B-B2F2DA5D4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E031AC-83A4-4CD9-AF14-AFDA718852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CAH Payments</vt:lpstr>
      <vt:lpstr>2016 CAH Allocation Revised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2016-04-15T15:47:25Z</dcterms:created>
  <dcterms:modified xsi:type="dcterms:W3CDTF">2016-04-18T17:09:36Z</dcterms:modified>
</cp:coreProperties>
</file>