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9F9" lockStructure="1"/>
  <bookViews>
    <workbookView xWindow="120" yWindow="105" windowWidth="24915" windowHeight="11055"/>
  </bookViews>
  <sheets>
    <sheet name="CY2016 Quarterly Payments" sheetId="3" r:id="rId1"/>
    <sheet name="Annual Calc w FFY16 FMAP" sheetId="5" r:id="rId2"/>
    <sheet name="Annual Calc w FFY17 FMAP" sheetId="4" r:id="rId3"/>
  </sheets>
  <externalReferences>
    <externalReference r:id="rId4"/>
    <externalReference r:id="rId5"/>
    <externalReference r:id="rId6"/>
  </externalReferences>
  <definedNames>
    <definedName name="__Tab2" localSheetId="1">#REF!</definedName>
    <definedName name="__Tab2" localSheetId="2">#REF!</definedName>
    <definedName name="__Tab2">#REF!</definedName>
    <definedName name="_Fill" localSheetId="1" hidden="1">#REF!</definedName>
    <definedName name="_Fill" localSheetId="2" hidden="1">#REF!</definedName>
    <definedName name="_Fill" hidden="1">#REF!</definedName>
    <definedName name="_Key1" localSheetId="1" hidden="1">'[1]Hospital Facility Data'!#REF!</definedName>
    <definedName name="_Key1" localSheetId="2" hidden="1">'[1]Hospital Facility Data'!#REF!</definedName>
    <definedName name="_Key1" hidden="1">'[1]Hospital Facility Data'!#REF!</definedName>
    <definedName name="_Key2" localSheetId="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hidden="1">#REF!</definedName>
    <definedName name="_Tab2" localSheetId="1">#REF!</definedName>
    <definedName name="_Tab2" localSheetId="2">#REF!</definedName>
    <definedName name="_Tab2">#REF!</definedName>
    <definedName name="A" localSheetId="1">#REF!</definedName>
    <definedName name="A" localSheetId="2">#REF!</definedName>
    <definedName name="A">#REF!</definedName>
    <definedName name="A_GME_wo_MC">[2]Hospital_Details!$A$158:$IV$158</definedName>
    <definedName name="AlphaList" localSheetId="1">#REF!</definedName>
    <definedName name="AlphaList" localSheetId="2">#REF!</definedName>
    <definedName name="AlphaList">#REF!</definedName>
    <definedName name="B" localSheetId="1">#REF!</definedName>
    <definedName name="B" localSheetId="2">#REF!</definedName>
    <definedName name="B">#REF!</definedName>
    <definedName name="B_GME_wo_MC">[2]Hospital_Details!$A$159:$IV$159</definedName>
    <definedName name="BaseLineMatrix" localSheetId="1">{1,2;3,4}</definedName>
    <definedName name="BaseLineMatrix" localSheetId="2">{1,2;3,4}</definedName>
    <definedName name="BaseLineMatrix">{1,2;3,4}</definedName>
    <definedName name="Bx" localSheetId="1">#REF!</definedName>
    <definedName name="Bx" localSheetId="2">#REF!</definedName>
    <definedName name="Bx">#REF!</definedName>
    <definedName name="CCR_OUTPUT_SHOPP3" localSheetId="1">#REF!</definedName>
    <definedName name="CCR_OUTPUT_SHOPP3" localSheetId="2">#REF!</definedName>
    <definedName name="CCR_OUTPUT_SHOPP3">#REF!</definedName>
    <definedName name="CCR_OUTPUT_SHOPP4" localSheetId="1">#REF!</definedName>
    <definedName name="CCR_OUTPUT_SHOPP4" localSheetId="2">#REF!</definedName>
    <definedName name="CCR_OUTPUT_SHOPP4">#REF!</definedName>
    <definedName name="Cost_Add_Back">[2]Hospital_Details!$A$138:$IV$138</definedName>
    <definedName name="Cost_Red_Fact">[2]Hospital_Details!$A$137:$IV$137</definedName>
    <definedName name="Density_per_Discharge__Facility__Top_75_PCT__0_density_removed_" localSheetId="1">#REF!</definedName>
    <definedName name="Density_per_Discharge__Facility__Top_75_PCT__0_density_removed_" localSheetId="2">#REF!</definedName>
    <definedName name="Density_per_Discharge__Facility__Top_75_PCT__0_density_removed_">#REF!</definedName>
    <definedName name="EY_11">[2]Hospital_Details!$A$169:$IV$169</definedName>
    <definedName name="EY_11A">[2]Hospital_Details!$A$168:$IV$168</definedName>
    <definedName name="EY_18">[2]Hospital_Details!$A$172:$IV$172</definedName>
    <definedName name="EY_27">[2]Hospital_Details!$A$170:$IV$170</definedName>
    <definedName name="EY_29">[2]Hospital_Details!$A$171:$IV$171</definedName>
    <definedName name="F_1041">[2]Hospital_Details!$A$211:$IV$211</definedName>
    <definedName name="F_166">[2]Hospital_Details!$A$367:$IV$367</definedName>
    <definedName name="F_1818H1">[2]Hospital_Details!$A$312:$IV$312</definedName>
    <definedName name="F_1818H2">[2]Hospital_Details!$A$314:$IV$314</definedName>
    <definedName name="F_1818H3">[2]Hospital_Details!$A$315:$IV$315</definedName>
    <definedName name="F_1819AH1">[2]Hospital_Details!$A$318:$IV$318</definedName>
    <definedName name="F_1819AH2">[2]Hospital_Details!$A$319:$IV$319</definedName>
    <definedName name="F_1819AH3">[2]Hospital_Details!$A$320:$IV$320</definedName>
    <definedName name="F_1819H1">[2]Hospital_Details!$A$313:$IV$313</definedName>
    <definedName name="F_1820">[2]Hospital_Details!$A$300:$IV$300</definedName>
    <definedName name="F_1821">[2]Hospital_Details!$A$289:$IV$289</definedName>
    <definedName name="F_1826">[2]Hospital_Details!$A$26:$IV$26</definedName>
    <definedName name="F_1827" localSheetId="1">[2]Hospital_Details!#REF!</definedName>
    <definedName name="F_1827" localSheetId="2">[2]Hospital_Details!#REF!</definedName>
    <definedName name="F_1827">[2]Hospital_Details!#REF!</definedName>
    <definedName name="F_1827x" localSheetId="1">[2]Hospital_Details!#REF!</definedName>
    <definedName name="F_1827x" localSheetId="2">[2]Hospital_Details!#REF!</definedName>
    <definedName name="F_1827x">[2]Hospital_Details!#REF!</definedName>
    <definedName name="F_1828">[2]Hospital_Details!$A$23:$IV$23</definedName>
    <definedName name="F_1833">[2]Hospital_Details!$A$22:$IV$22</definedName>
    <definedName name="F_1838">[2]Hospital_Details!$A$24:$IV$24</definedName>
    <definedName name="F_1838A">[2]Hospital_Details!$A$25:$IV$25</definedName>
    <definedName name="F_1854">[2]Hospital_Details!$A$64:$IV$64</definedName>
    <definedName name="F_1861">[2]Hospital_Details!$A$70:$IV$70</definedName>
    <definedName name="F_1861A">[2]Hospital_Details!$A$71:$IV$71</definedName>
    <definedName name="F_1875">[2]Hospital_Details!$A$65:$IV$65</definedName>
    <definedName name="F_1882">[2]Hospital_Details!$A$72:$IV$72</definedName>
    <definedName name="F_1882A">[2]Hospital_Details!$A$73:$IV$73</definedName>
    <definedName name="F_1896">[2]Hospital_Details!$A$66:$IV$66</definedName>
    <definedName name="F_1903">[2]Hospital_Details!$A$74:$IV$74</definedName>
    <definedName name="F_1903A">[2]Hospital_Details!$A$75:$IV$75</definedName>
    <definedName name="F_1912">[2]Hospital_Details!$A$61:$IV$61</definedName>
    <definedName name="F_1915">[2]Hospital_Details!$A$88:$IV$88</definedName>
    <definedName name="F_1917">[2]Hospital_Details!$A$62:$IV$62</definedName>
    <definedName name="F_1920">[2]Hospital_Details!$A$89:$IV$89</definedName>
    <definedName name="F_1922">[2]Hospital_Details!$A$63:$IV$63</definedName>
    <definedName name="F_1925">[2]Hospital_Details!$A$90:$IV$90</definedName>
    <definedName name="F_1946">[2]Hospital_Details!$A$187:$IV$187</definedName>
    <definedName name="F_1946x">[2]Hospital_Details!$A$188:$IV$188</definedName>
    <definedName name="F_1950">[2]Hospital_Details!$A$189:$IV$189</definedName>
    <definedName name="F_1950A">[2]Hospital_Details!$A$190:$IV$190</definedName>
    <definedName name="F_1962">[2]Hospital_Details!$A$204:$IV$204</definedName>
    <definedName name="F_1962x">[2]Hospital_Details!$A$205:$IV$205</definedName>
    <definedName name="F_1966">[2]Hospital_Details!$A$206:$IV$206</definedName>
    <definedName name="F_1966A">[2]Hospital_Details!$A$207:$IV$207</definedName>
    <definedName name="F_949">[2]Hospital_Details!$A$38:$IV$38</definedName>
    <definedName name="F_995">[2]Hospital_Details!$A$194:$IV$194</definedName>
    <definedName name="FORMULA_A">[2]Hospital_Details!$A$163:$IV$163</definedName>
    <definedName name="FORMULA_B">[2]Hospital_Details!$A$164:$IV$164</definedName>
    <definedName name="FORMULA_C">[2]Hospital_Details!$A$165:$IV$165</definedName>
    <definedName name="FORMULA_D">[2]Hospital_Details!$A$174:$IV$174</definedName>
    <definedName name="FORMULA_T">[2]Hospital_Details!$A$28:$IV$28</definedName>
    <definedName name="GME_COST">[2]Hospital_Details!$A$161:$IV$161</definedName>
    <definedName name="GME_GL">[2]Hospital_Details!$A$179:$IV$179</definedName>
    <definedName name="GME_MGN">[2]Hospital_Details!$A$181:$IV$181</definedName>
    <definedName name="GME_REV">[2]Hospital_Details!$A$153:$IV$153</definedName>
    <definedName name="H_109">[2]Hospital_Details!$A$220:$IV$220</definedName>
    <definedName name="H_110">[2]Hospital_Details!$A$221:$IV$221</definedName>
    <definedName name="H_111">[2]Hospital_Details!$A$222:$IV$222</definedName>
    <definedName name="H_133">[2]Hospital_Details!$A$167:$IV$167</definedName>
    <definedName name="H_134">[2]Hospital_Details!$A$175:$IV$175</definedName>
    <definedName name="H_135">[2]Hospital_Details!$A$176:$IV$176</definedName>
    <definedName name="H_136">[2]Hospital_Details!$A$155:$IV$155</definedName>
    <definedName name="H_137">[2]Hospital_Details!$A$156:$IV$156</definedName>
    <definedName name="H_170">[2]Hospital_Details!$A$247:$IV$247</definedName>
    <definedName name="H_171">[2]Hospital_Details!$A$248:$IV$248</definedName>
    <definedName name="H_172">[2]Hospital_Details!$A$249:$IV$249</definedName>
    <definedName name="H_173">[2]Hospital_Details!$A$239:$IV$239</definedName>
    <definedName name="H_174">[2]Hospital_Details!$A$240:$IV$240</definedName>
    <definedName name="H_180">[2]Hospital_Details!$A$369:$IV$369</definedName>
    <definedName name="H_183">[2]Hospital_Details!$A$118:$IV$118</definedName>
    <definedName name="H_187">[2]Hospital_Details!$A$177:$IV$177</definedName>
    <definedName name="H_190">[2]Hospital_Details!$A$241:$IV$241</definedName>
    <definedName name="H_219">[2]Hospital_Details!$A$258:$IV$258</definedName>
    <definedName name="H_236">[2]Hospital_Details!$A$328:$IV$328</definedName>
    <definedName name="H_236_A" localSheetId="1">[2]Hospital_Details!#REF!</definedName>
    <definedName name="H_236_A" localSheetId="2">[2]Hospital_Details!#REF!</definedName>
    <definedName name="H_236_A">[2]Hospital_Details!#REF!</definedName>
    <definedName name="H_237">[2]Hospital_Details!$A$242:$IV$242</definedName>
    <definedName name="H_238">[2]Hospital_Details!$A$243:$IV$243</definedName>
    <definedName name="H_33">[2]Hospital_Details!$A$134:$IV$134</definedName>
    <definedName name="H_331">[2]Hospital_Details!$A$115:$IV$115</definedName>
    <definedName name="H_332">[2]Hospital_Details!$A$123:$IV$123</definedName>
    <definedName name="H_333">[2]Hospital_Details!$A$130:$IV$130</definedName>
    <definedName name="H_336">[2]Hospital_Details!$A$67:$IV$67</definedName>
    <definedName name="H_337">[2]Hospital_Details!$A$68:$IV$68</definedName>
    <definedName name="H_338">[2]Hospital_Details!$A$69:$IV$69</definedName>
    <definedName name="H_36">[2]Hospital_Details!$A$135:$IV$135</definedName>
    <definedName name="H_47">[2]Hospital_Details!$A$226:$IV$226</definedName>
    <definedName name="H_48">[2]Hospital_Details!$A$227:$IV$227</definedName>
    <definedName name="H_51">[2]Hospital_Details!$A$111:$IV$111</definedName>
    <definedName name="H_52">[2]Hospital_Details!$A$112:$IV$112</definedName>
    <definedName name="H_53">[2]Hospital_Details!$A$113:$IV$113</definedName>
    <definedName name="H_532">[2]Hospital_Details!$A$259:$IV$259</definedName>
    <definedName name="H_553">[2]Hospital_Details!$A$116:$IV$116</definedName>
    <definedName name="H_554">[2]Hospital_Details!$A$124:$IV$124</definedName>
    <definedName name="H_555">[2]Hospital_Details!$A$131:$IV$131</definedName>
    <definedName name="H_556">[2]Hospital_Details!$A$117:$IV$117</definedName>
    <definedName name="H_557">[2]Hospital_Details!$A$125:$IV$125</definedName>
    <definedName name="H_558">[2]Hospital_Details!$A$132:$IV$132</definedName>
    <definedName name="H_559">[2]Hospital_Details!$A$76:$IV$76</definedName>
    <definedName name="H_56">[2]Hospital_Details!$A$114:$IV$114</definedName>
    <definedName name="H_560">[2]Hospital_Details!$A$79:$IV$79</definedName>
    <definedName name="H_561">[2]Hospital_Details!$A$82:$IV$82</definedName>
    <definedName name="H_562">[2]Hospital_Details!$A$85:$IV$85</definedName>
    <definedName name="H_563">[2]Hospital_Details!$A$77:$IV$77</definedName>
    <definedName name="H_564">[2]Hospital_Details!$A$80:$IV$80</definedName>
    <definedName name="H_565">[2]Hospital_Details!$A$83:$IV$83</definedName>
    <definedName name="H_566">[2]Hospital_Details!$A$86:$IV$86</definedName>
    <definedName name="H_567">[2]Hospital_Details!$A$78:$IV$78</definedName>
    <definedName name="H_568">[2]Hospital_Details!$A$81:$IV$81</definedName>
    <definedName name="H_569">[2]Hospital_Details!$A$84:$IV$84</definedName>
    <definedName name="H_57">[2]Hospital_Details!$A$119:$IV$119</definedName>
    <definedName name="H_570">[2]Hospital_Details!$A$87:$IV$87</definedName>
    <definedName name="H_58">[2]Hospital_Details!$A$120:$IV$120</definedName>
    <definedName name="H_580">[2]Hospital_Details!$A$133:$IV$133</definedName>
    <definedName name="H_581">[2]Hospital_Details!$A$157:$IV$157</definedName>
    <definedName name="H_59">[2]Hospital_Details!$A$121:$IV$121</definedName>
    <definedName name="H_60">[2]Hospital_Details!$A$122:$IV$122</definedName>
    <definedName name="H_61">[2]Hospital_Details!$A$126:$IV$126</definedName>
    <definedName name="H_62">[2]Hospital_Details!$A$127:$IV$127</definedName>
    <definedName name="H_626">[2]Hospital_Details!$A$32:$IV$32</definedName>
    <definedName name="H_627" localSheetId="1">[2]Hospital_Details!#REF!</definedName>
    <definedName name="H_627" localSheetId="2">[2]Hospital_Details!#REF!</definedName>
    <definedName name="H_627">[2]Hospital_Details!#REF!</definedName>
    <definedName name="H_628" localSheetId="1">[2]Hospital_Details!#REF!</definedName>
    <definedName name="H_628" localSheetId="2">[2]Hospital_Details!#REF!</definedName>
    <definedName name="H_628">[2]Hospital_Details!#REF!</definedName>
    <definedName name="H_63">[2]Hospital_Details!$A$128:$IV$128</definedName>
    <definedName name="H_64">[2]Hospital_Details!$A$129:$IV$129</definedName>
    <definedName name="H_65">[2]Hospital_Details!$A$39:$IV$39</definedName>
    <definedName name="H_66">[2]Hospital_Details!$A$40:$IV$40</definedName>
    <definedName name="H_67">[2]Hospital_Details!$A$41:$IV$41</definedName>
    <definedName name="H_68">[2]Hospital_Details!$A$42:$IV$42</definedName>
    <definedName name="H_805" localSheetId="1">[2]Hospital_Details!#REF!</definedName>
    <definedName name="H_805" localSheetId="2">[2]Hospital_Details!#REF!</definedName>
    <definedName name="H_805">[2]Hospital_Details!#REF!</definedName>
    <definedName name="H_806" localSheetId="1">[2]Hospital_Details!#REF!</definedName>
    <definedName name="H_806" localSheetId="2">[2]Hospital_Details!#REF!</definedName>
    <definedName name="H_806">[2]Hospital_Details!#REF!</definedName>
    <definedName name="H_83">[2]Hospital_Details!$A$368:$IV$368</definedName>
    <definedName name="H_93" localSheetId="1">[2]Hospital_Details!#REF!</definedName>
    <definedName name="H_93" localSheetId="2">[2]Hospital_Details!#REF!</definedName>
    <definedName name="H_93">[2]Hospital_Details!#REF!</definedName>
    <definedName name="HHA_COST">[2]Hospital_Details!$A$245:$IV$245</definedName>
    <definedName name="HHA_GL">[2]Hospital_Details!$A$251:$IV$251</definedName>
    <definedName name="HHA_REV">[2]Hospital_Details!$A$234:$IV$234</definedName>
    <definedName name="HospName" localSheetId="1">#REF!</definedName>
    <definedName name="HospName" localSheetId="2">#REF!</definedName>
    <definedName name="HospName">#REF!</definedName>
    <definedName name="HospNum" localSheetId="1">#REF!</definedName>
    <definedName name="HospNum" localSheetId="2">#REF!</definedName>
    <definedName name="HospNum">#REF!</definedName>
    <definedName name="HTML_CodePage" hidden="1">1252</definedName>
    <definedName name="HTML_Control" localSheetId="1" hidden="1">{"'data dictionary'!$A$1:$C$26"}</definedName>
    <definedName name="HTML_Control" localSheetId="2" hidden="1">{"'data dictionary'!$A$1:$C$26"}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[2]Hospital_Details!$B$302</definedName>
    <definedName name="IME_FFS">[2]Hospital_Details!$A$301:$IV$301</definedName>
    <definedName name="INLIER_SIM_MC_PMTS">[2]Hospital_Details!$A$306:$IV$306</definedName>
    <definedName name="INP_COST">[2]Hospital_Details!$A$35:$IV$35</definedName>
    <definedName name="INP_GL">[2]Hospital_Details!$A$50:$IV$50</definedName>
    <definedName name="INP_GL_NODSH">[2]Hospital_Details!$A$291:$IV$291</definedName>
    <definedName name="INP_GL_NODSH_IME2.7">[2]Hospital_Details!$A$331:$IV$331</definedName>
    <definedName name="INP_GL_NODSH_IME3.2">[2]Hospital_Details!$A$331:$IV$331</definedName>
    <definedName name="INP_REV">[2]Hospital_Details!$A$19:$IV$19</definedName>
    <definedName name="INP_REV_NODSH">[2]Hospital_Details!$A$286:$IV$286</definedName>
    <definedName name="INP_REV_NODSH_IME2.7">[2]Hospital_Details!$A$296:$IV$296</definedName>
    <definedName name="INP_REV_NODSH_IME3.2">[2]Hospital_Details!$A$296:$IV$296</definedName>
    <definedName name="IRB">[2]Hospital_Details!$C$329</definedName>
    <definedName name="MCpct_103">[2]Hospital_Details!$A$323:$IV$323</definedName>
    <definedName name="MCpct_104">[2]Hospital_Details!$A$324:$IV$324</definedName>
    <definedName name="MCpct_105">[2]Hospital_Details!$A$325:$IV$325</definedName>
    <definedName name="MyName">"Ashton"</definedName>
    <definedName name="OkDataSet" localSheetId="1">#REF!</definedName>
    <definedName name="OkDataSet" localSheetId="2">#REF!</definedName>
    <definedName name="OkDataSet">#REF!</definedName>
    <definedName name="OKLAHOMA" localSheetId="1">#REF!</definedName>
    <definedName name="OKLAHOMA" localSheetId="2">#REF!</definedName>
    <definedName name="OKLAHOMA">#REF!</definedName>
    <definedName name="OUT_COST">[2]Hospital_Details!$A$109:$IV$109</definedName>
    <definedName name="OUT_GL">[2]Hospital_Details!$A$148:$IV$148</definedName>
    <definedName name="OUT_REV">[2]Hospital_Details!$A$55:$IV$55</definedName>
    <definedName name="PaymentDataSet" localSheetId="1">#REF!</definedName>
    <definedName name="PaymentDataSet" localSheetId="2">#REF!</definedName>
    <definedName name="PaymentDataSet">#REF!</definedName>
    <definedName name="Print_Area_MI">'[3]table 2.5'!$B$4:$T$154</definedName>
    <definedName name="PUBUSE" localSheetId="1">#REF!</definedName>
    <definedName name="PUBUSE" localSheetId="2">#REF!</definedName>
    <definedName name="PUBUSE">#REF!</definedName>
    <definedName name="q_sum_ex" localSheetId="1">#REF!</definedName>
    <definedName name="q_sum_ex" localSheetId="2">#REF!</definedName>
    <definedName name="q_sum_ex">#REF!</definedName>
    <definedName name="second_version" localSheetId="1" hidden="1">{"'data dictionary'!$A$1:$C$26"}</definedName>
    <definedName name="second_version" localSheetId="2" hidden="1">{"'data dictionary'!$A$1:$C$26"}</definedName>
    <definedName name="second_version" hidden="1">{"'data dictionary'!$A$1:$C$26"}</definedName>
    <definedName name="shopp_ccr_20140618">#REF!</definedName>
    <definedName name="SIM_MC_PMTS">[2]Hospital_Details!$A$310:$IV$310</definedName>
    <definedName name="SNF_COST">[2]Hospital_Details!$A$224:$IV$224</definedName>
    <definedName name="SNF_GL">[2]Hospital_Details!$A$229:$IV$229</definedName>
    <definedName name="SNF_REV">[2]Hospital_Details!$A$218:$IV$218</definedName>
    <definedName name="SUB_I_COST">[2]Hospital_Details!$A$192:$IV$192</definedName>
    <definedName name="SUB_I_GL">[2]Hospital_Details!$A$196:$IV$196</definedName>
    <definedName name="SUB_I_REV">[2]Hospital_Details!$A$184:$IV$184</definedName>
    <definedName name="SUB_II_COST">[2]Hospital_Details!$A$209:$IV$209</definedName>
    <definedName name="SUB_II_GL">[2]Hospital_Details!$A$213:$IV$213</definedName>
    <definedName name="SUB_II_REV">[2]Hospital_Details!$A$201:$IV$201</definedName>
    <definedName name="SWING_COST">[2]Hospital_Details!$A$261:$IV$261</definedName>
    <definedName name="SWING_GL">[2]Hospital_Details!$A$281:$IV$281</definedName>
    <definedName name="SWING_MGN">[2]Hospital_Details!$A$283:$IV$283</definedName>
    <definedName name="SWING_REV">[2]Hospital_Details!$A$256:$IV$256</definedName>
    <definedName name="TABLE4J_FY07" localSheetId="1">#REF!</definedName>
    <definedName name="TABLE4J_FY07" localSheetId="2">#REF!</definedName>
    <definedName name="TABLE4J_FY07">#REF!</definedName>
    <definedName name="TaxDataSet" localSheetId="1">#REF!</definedName>
    <definedName name="TaxDataSet" localSheetId="2">#REF!</definedName>
    <definedName name="TaxDataSet">#REF!</definedName>
    <definedName name="TOT_COST">[2]Hospital_Details!$A$14:$IV$14</definedName>
    <definedName name="TOT_GL">[2]Hospital_Details!$A$15:$IV$15</definedName>
    <definedName name="TOT_REV">[2]Hospital_Details!$A$13:$IV$13</definedName>
  </definedNames>
  <calcPr calcId="145621"/>
</workbook>
</file>

<file path=xl/calcChain.xml><?xml version="1.0" encoding="utf-8"?>
<calcChain xmlns="http://schemas.openxmlformats.org/spreadsheetml/2006/main">
  <c r="P20" i="3" l="1"/>
  <c r="O20" i="3"/>
  <c r="J20" i="3"/>
  <c r="I20" i="3"/>
  <c r="H20" i="3"/>
  <c r="P54" i="3"/>
  <c r="O54" i="3"/>
  <c r="J54" i="3"/>
  <c r="I54" i="3"/>
  <c r="H54" i="3"/>
  <c r="P46" i="3"/>
  <c r="O46" i="3"/>
  <c r="J46" i="3"/>
  <c r="I46" i="3"/>
  <c r="H46" i="3"/>
  <c r="P45" i="3"/>
  <c r="O45" i="3"/>
  <c r="J45" i="3"/>
  <c r="I45" i="3"/>
  <c r="H45" i="3"/>
  <c r="P44" i="3"/>
  <c r="O44" i="3"/>
  <c r="J44" i="3"/>
  <c r="I44" i="3"/>
  <c r="H44" i="3"/>
  <c r="P39" i="3"/>
  <c r="O39" i="3"/>
  <c r="J39" i="3"/>
  <c r="I39" i="3"/>
  <c r="H39" i="3"/>
  <c r="P22" i="3"/>
  <c r="O22" i="3"/>
  <c r="J22" i="3"/>
  <c r="I22" i="3"/>
  <c r="H22" i="3"/>
  <c r="P19" i="3"/>
  <c r="O19" i="3"/>
  <c r="J19" i="3"/>
  <c r="I19" i="3"/>
  <c r="H19" i="3"/>
  <c r="P12" i="3"/>
  <c r="O12" i="3"/>
  <c r="J12" i="3"/>
  <c r="I12" i="3"/>
  <c r="H12" i="3"/>
  <c r="J58" i="4" l="1"/>
  <c r="K55" i="4" s="1"/>
  <c r="J58" i="5"/>
  <c r="K55" i="5" s="1"/>
  <c r="K46" i="4" l="1"/>
  <c r="K47" i="4"/>
  <c r="K40" i="4"/>
  <c r="K45" i="4"/>
  <c r="K21" i="4"/>
  <c r="K23" i="4"/>
  <c r="K13" i="4"/>
  <c r="K20" i="4"/>
  <c r="K46" i="5"/>
  <c r="K47" i="5"/>
  <c r="K40" i="5"/>
  <c r="K45" i="5"/>
  <c r="K21" i="5"/>
  <c r="K23" i="5"/>
  <c r="K13" i="5"/>
  <c r="K20" i="5"/>
  <c r="F58" i="5"/>
  <c r="K11" i="5"/>
  <c r="L46" i="5"/>
  <c r="K50" i="5"/>
  <c r="F89" i="5"/>
  <c r="G70" i="5" s="1"/>
  <c r="J89" i="5"/>
  <c r="K75" i="5" s="1"/>
  <c r="G47" i="5" l="1"/>
  <c r="H47" i="5" s="1"/>
  <c r="G55" i="5"/>
  <c r="H55" i="5" s="1"/>
  <c r="L55" i="5"/>
  <c r="L47" i="5"/>
  <c r="G45" i="5"/>
  <c r="H45" i="5" s="1"/>
  <c r="G46" i="5"/>
  <c r="H46" i="5" s="1"/>
  <c r="L45" i="5"/>
  <c r="L21" i="5"/>
  <c r="G23" i="5"/>
  <c r="H23" i="5" s="1"/>
  <c r="G40" i="5"/>
  <c r="H40" i="5" s="1"/>
  <c r="L40" i="5"/>
  <c r="L23" i="5"/>
  <c r="L20" i="5"/>
  <c r="G20" i="5"/>
  <c r="H20" i="5" s="1"/>
  <c r="G21" i="5"/>
  <c r="H21" i="5" s="1"/>
  <c r="G76" i="5"/>
  <c r="H76" i="5" s="1"/>
  <c r="L13" i="5"/>
  <c r="G11" i="5"/>
  <c r="H11" i="5" s="1"/>
  <c r="G13" i="5"/>
  <c r="H13" i="5" s="1"/>
  <c r="H70" i="5"/>
  <c r="L50" i="5"/>
  <c r="G83" i="5"/>
  <c r="H83" i="5" s="1"/>
  <c r="K26" i="5"/>
  <c r="L26" i="5" s="1"/>
  <c r="L75" i="5"/>
  <c r="K53" i="5"/>
  <c r="L53" i="5" s="1"/>
  <c r="G19" i="5"/>
  <c r="H19" i="5" s="1"/>
  <c r="K33" i="5"/>
  <c r="L33" i="5" s="1"/>
  <c r="G24" i="5"/>
  <c r="H24" i="5" s="1"/>
  <c r="G33" i="5"/>
  <c r="H33" i="5" s="1"/>
  <c r="G28" i="5"/>
  <c r="H28" i="5" s="1"/>
  <c r="G35" i="5"/>
  <c r="H35" i="5" s="1"/>
  <c r="G7" i="5"/>
  <c r="H7" i="5" s="1"/>
  <c r="K82" i="5"/>
  <c r="L82" i="5" s="1"/>
  <c r="K8" i="5"/>
  <c r="L8" i="5" s="1"/>
  <c r="K36" i="5"/>
  <c r="L36" i="5" s="1"/>
  <c r="K56" i="5"/>
  <c r="L56" i="5" s="1"/>
  <c r="K42" i="5"/>
  <c r="L42" i="5" s="1"/>
  <c r="K18" i="5"/>
  <c r="L18" i="5" s="1"/>
  <c r="K44" i="5"/>
  <c r="L44" i="5" s="1"/>
  <c r="G85" i="5"/>
  <c r="H85" i="5" s="1"/>
  <c r="K86" i="5"/>
  <c r="L86" i="5" s="1"/>
  <c r="K54" i="5"/>
  <c r="L54" i="5" s="1"/>
  <c r="K52" i="5"/>
  <c r="L52" i="5" s="1"/>
  <c r="K31" i="5"/>
  <c r="L31" i="5" s="1"/>
  <c r="K29" i="5"/>
  <c r="L29" i="5" s="1"/>
  <c r="G81" i="5"/>
  <c r="H81" i="5" s="1"/>
  <c r="G87" i="5"/>
  <c r="H87" i="5" s="1"/>
  <c r="G69" i="5"/>
  <c r="H69" i="5" s="1"/>
  <c r="G79" i="5"/>
  <c r="H79" i="5" s="1"/>
  <c r="G78" i="5"/>
  <c r="H78" i="5" s="1"/>
  <c r="G74" i="5"/>
  <c r="H74" i="5" s="1"/>
  <c r="K67" i="5"/>
  <c r="L67" i="5" s="1"/>
  <c r="G17" i="5"/>
  <c r="H17" i="5" s="1"/>
  <c r="L11" i="5"/>
  <c r="K15" i="5"/>
  <c r="L15" i="5" s="1"/>
  <c r="G73" i="5"/>
  <c r="H73" i="5" s="1"/>
  <c r="K48" i="5"/>
  <c r="L48" i="5" s="1"/>
  <c r="G50" i="5"/>
  <c r="H50" i="5" s="1"/>
  <c r="G56" i="5"/>
  <c r="H56" i="5" s="1"/>
  <c r="G8" i="5"/>
  <c r="H8" i="5" s="1"/>
  <c r="G39" i="5"/>
  <c r="H39" i="5" s="1"/>
  <c r="G41" i="5"/>
  <c r="H41" i="5" s="1"/>
  <c r="G18" i="5"/>
  <c r="H18" i="5" s="1"/>
  <c r="G36" i="5"/>
  <c r="H36" i="5" s="1"/>
  <c r="G25" i="5"/>
  <c r="H25" i="5" s="1"/>
  <c r="G51" i="5"/>
  <c r="H51" i="5" s="1"/>
  <c r="G38" i="5"/>
  <c r="H38" i="5" s="1"/>
  <c r="G30" i="5"/>
  <c r="H30" i="5" s="1"/>
  <c r="G34" i="5"/>
  <c r="H34" i="5" s="1"/>
  <c r="G31" i="5"/>
  <c r="H31" i="5" s="1"/>
  <c r="G52" i="5"/>
  <c r="H52" i="5" s="1"/>
  <c r="G5" i="5"/>
  <c r="H5" i="5" s="1"/>
  <c r="G43" i="5"/>
  <c r="H43" i="5" s="1"/>
  <c r="G32" i="5"/>
  <c r="H32" i="5" s="1"/>
  <c r="G44" i="5"/>
  <c r="H44" i="5" s="1"/>
  <c r="G37" i="5"/>
  <c r="H37" i="5" s="1"/>
  <c r="G9" i="5"/>
  <c r="H9" i="5" s="1"/>
  <c r="G27" i="5"/>
  <c r="H27" i="5" s="1"/>
  <c r="G22" i="5"/>
  <c r="H22" i="5" s="1"/>
  <c r="G12" i="5"/>
  <c r="H12" i="5" s="1"/>
  <c r="G4" i="5"/>
  <c r="H4" i="5" s="1"/>
  <c r="G48" i="5"/>
  <c r="H48" i="5" s="1"/>
  <c r="G3" i="5"/>
  <c r="H3" i="5" s="1"/>
  <c r="G16" i="5"/>
  <c r="H16" i="5" s="1"/>
  <c r="G10" i="5"/>
  <c r="H10" i="5" s="1"/>
  <c r="K80" i="5"/>
  <c r="L80" i="5" s="1"/>
  <c r="K77" i="5"/>
  <c r="L77" i="5" s="1"/>
  <c r="K65" i="5"/>
  <c r="G75" i="5"/>
  <c r="H75" i="5" s="1"/>
  <c r="G86" i="5"/>
  <c r="H86" i="5" s="1"/>
  <c r="G84" i="5"/>
  <c r="H84" i="5" s="1"/>
  <c r="G82" i="5"/>
  <c r="H82" i="5" s="1"/>
  <c r="G80" i="5"/>
  <c r="H80" i="5" s="1"/>
  <c r="G67" i="5"/>
  <c r="H67" i="5" s="1"/>
  <c r="G65" i="5"/>
  <c r="G77" i="5"/>
  <c r="H77" i="5" s="1"/>
  <c r="G66" i="5"/>
  <c r="H66" i="5" s="1"/>
  <c r="G72" i="5"/>
  <c r="H72" i="5" s="1"/>
  <c r="G68" i="5"/>
  <c r="H68" i="5" s="1"/>
  <c r="G71" i="5"/>
  <c r="H71" i="5" s="1"/>
  <c r="K49" i="5"/>
  <c r="L49" i="5" s="1"/>
  <c r="K37" i="5"/>
  <c r="L37" i="5" s="1"/>
  <c r="K28" i="5"/>
  <c r="L28" i="5" s="1"/>
  <c r="K35" i="5"/>
  <c r="L35" i="5" s="1"/>
  <c r="K32" i="5"/>
  <c r="L32" i="5" s="1"/>
  <c r="K14" i="5"/>
  <c r="L14" i="5" s="1"/>
  <c r="G54" i="5"/>
  <c r="H54" i="5" s="1"/>
  <c r="G53" i="5"/>
  <c r="H53" i="5" s="1"/>
  <c r="G49" i="5"/>
  <c r="H49" i="5" s="1"/>
  <c r="G42" i="5"/>
  <c r="H42" i="5" s="1"/>
  <c r="G26" i="5"/>
  <c r="H26" i="5" s="1"/>
  <c r="G14" i="5"/>
  <c r="H14" i="5" s="1"/>
  <c r="G6" i="5"/>
  <c r="H6" i="5" s="1"/>
  <c r="G29" i="5"/>
  <c r="H29" i="5" s="1"/>
  <c r="K16" i="5"/>
  <c r="L16" i="5" s="1"/>
  <c r="K4" i="5"/>
  <c r="L4" i="5" s="1"/>
  <c r="G15" i="5"/>
  <c r="H15" i="5" s="1"/>
  <c r="K78" i="5"/>
  <c r="L78" i="5" s="1"/>
  <c r="K85" i="5"/>
  <c r="L85" i="5" s="1"/>
  <c r="K83" i="5"/>
  <c r="L83" i="5" s="1"/>
  <c r="K81" i="5"/>
  <c r="L81" i="5" s="1"/>
  <c r="K79" i="5"/>
  <c r="L79" i="5" s="1"/>
  <c r="K76" i="5"/>
  <c r="L76" i="5" s="1"/>
  <c r="K73" i="5"/>
  <c r="L73" i="5" s="1"/>
  <c r="K71" i="5"/>
  <c r="L71" i="5" s="1"/>
  <c r="K69" i="5"/>
  <c r="L69" i="5" s="1"/>
  <c r="K74" i="5"/>
  <c r="L74" i="5" s="1"/>
  <c r="K72" i="5"/>
  <c r="L72" i="5" s="1"/>
  <c r="K70" i="5"/>
  <c r="L70" i="5" s="1"/>
  <c r="K68" i="5"/>
  <c r="L68" i="5" s="1"/>
  <c r="K87" i="5"/>
  <c r="L87" i="5" s="1"/>
  <c r="K84" i="5"/>
  <c r="L84" i="5" s="1"/>
  <c r="K66" i="5"/>
  <c r="L66" i="5" s="1"/>
  <c r="K51" i="5"/>
  <c r="L51" i="5" s="1"/>
  <c r="K5" i="5"/>
  <c r="L5" i="5" s="1"/>
  <c r="K43" i="5"/>
  <c r="L43" i="5" s="1"/>
  <c r="K41" i="5"/>
  <c r="L41" i="5" s="1"/>
  <c r="K38" i="5"/>
  <c r="L38" i="5" s="1"/>
  <c r="K7" i="5"/>
  <c r="L7" i="5" s="1"/>
  <c r="K34" i="5"/>
  <c r="L34" i="5" s="1"/>
  <c r="K17" i="5"/>
  <c r="L17" i="5" s="1"/>
  <c r="K30" i="5"/>
  <c r="L30" i="5" s="1"/>
  <c r="K27" i="5"/>
  <c r="L27" i="5" s="1"/>
  <c r="K9" i="5"/>
  <c r="L9" i="5" s="1"/>
  <c r="K25" i="5"/>
  <c r="L25" i="5" s="1"/>
  <c r="K24" i="5"/>
  <c r="L24" i="5" s="1"/>
  <c r="K22" i="5"/>
  <c r="L22" i="5" s="1"/>
  <c r="K39" i="5"/>
  <c r="L39" i="5" s="1"/>
  <c r="K3" i="5"/>
  <c r="K6" i="5"/>
  <c r="L6" i="5" s="1"/>
  <c r="K19" i="5"/>
  <c r="L19" i="5" s="1"/>
  <c r="K12" i="5"/>
  <c r="L12" i="5" s="1"/>
  <c r="K10" i="5"/>
  <c r="L10" i="5" s="1"/>
  <c r="G58" i="5" l="1"/>
  <c r="G89" i="5"/>
  <c r="H65" i="5"/>
  <c r="K89" i="5"/>
  <c r="L65" i="5"/>
  <c r="K58" i="5"/>
  <c r="L3" i="5"/>
  <c r="H58" i="5" l="1"/>
  <c r="L89" i="5"/>
  <c r="L58" i="5"/>
  <c r="H89" i="5"/>
  <c r="L55" i="4" l="1"/>
  <c r="F58" i="4"/>
  <c r="K10" i="4"/>
  <c r="J89" i="4"/>
  <c r="K66" i="4" s="1"/>
  <c r="F89" i="4"/>
  <c r="G75" i="4" s="1"/>
  <c r="G47" i="4" l="1"/>
  <c r="G55" i="4"/>
  <c r="H55" i="4" s="1"/>
  <c r="L46" i="4"/>
  <c r="L47" i="4"/>
  <c r="H47" i="4"/>
  <c r="G45" i="4"/>
  <c r="H45" i="4" s="1"/>
  <c r="G46" i="4"/>
  <c r="H46" i="4" s="1"/>
  <c r="L40" i="4"/>
  <c r="L45" i="4"/>
  <c r="G23" i="4"/>
  <c r="H23" i="4" s="1"/>
  <c r="G40" i="4"/>
  <c r="H40" i="4" s="1"/>
  <c r="L21" i="4"/>
  <c r="L23" i="4"/>
  <c r="G20" i="4"/>
  <c r="H20" i="4" s="1"/>
  <c r="G21" i="4"/>
  <c r="H21" i="4" s="1"/>
  <c r="L13" i="4"/>
  <c r="L20" i="4"/>
  <c r="G6" i="4"/>
  <c r="H6" i="4" s="1"/>
  <c r="G13" i="4"/>
  <c r="H13" i="4" s="1"/>
  <c r="G83" i="4"/>
  <c r="H83" i="4" s="1"/>
  <c r="G78" i="4"/>
  <c r="H78" i="4" s="1"/>
  <c r="K5" i="4"/>
  <c r="L5" i="4" s="1"/>
  <c r="K43" i="4"/>
  <c r="L43" i="4" s="1"/>
  <c r="K49" i="4"/>
  <c r="L49" i="4" s="1"/>
  <c r="G86" i="4"/>
  <c r="H86" i="4" s="1"/>
  <c r="K50" i="4"/>
  <c r="L50" i="4" s="1"/>
  <c r="K8" i="4"/>
  <c r="L8" i="4" s="1"/>
  <c r="K51" i="4"/>
  <c r="L51" i="4" s="1"/>
  <c r="K39" i="4"/>
  <c r="L39" i="4" s="1"/>
  <c r="K71" i="4"/>
  <c r="L71" i="4" s="1"/>
  <c r="K70" i="4"/>
  <c r="L70" i="4" s="1"/>
  <c r="L10" i="4"/>
  <c r="G27" i="4"/>
  <c r="H27" i="4" s="1"/>
  <c r="G22" i="4"/>
  <c r="H22" i="4" s="1"/>
  <c r="G34" i="4"/>
  <c r="H34" i="4" s="1"/>
  <c r="G16" i="4"/>
  <c r="H16" i="4" s="1"/>
  <c r="G36" i="4"/>
  <c r="H36" i="4" s="1"/>
  <c r="G12" i="4"/>
  <c r="H12" i="4" s="1"/>
  <c r="L66" i="4"/>
  <c r="G31" i="4"/>
  <c r="H31" i="4" s="1"/>
  <c r="H75" i="4"/>
  <c r="K52" i="4"/>
  <c r="L52" i="4" s="1"/>
  <c r="K33" i="4"/>
  <c r="L33" i="4" s="1"/>
  <c r="G17" i="4"/>
  <c r="H17" i="4" s="1"/>
  <c r="G25" i="4"/>
  <c r="H25" i="4" s="1"/>
  <c r="G32" i="4"/>
  <c r="H32" i="4" s="1"/>
  <c r="K54" i="4"/>
  <c r="L54" i="4" s="1"/>
  <c r="G19" i="4"/>
  <c r="H19" i="4" s="1"/>
  <c r="G44" i="4"/>
  <c r="H44" i="4" s="1"/>
  <c r="G3" i="4"/>
  <c r="H3" i="4" s="1"/>
  <c r="G79" i="4"/>
  <c r="H79" i="4" s="1"/>
  <c r="G80" i="4"/>
  <c r="H80" i="4" s="1"/>
  <c r="K72" i="4"/>
  <c r="L72" i="4" s="1"/>
  <c r="K42" i="4"/>
  <c r="L42" i="4" s="1"/>
  <c r="K41" i="4"/>
  <c r="L41" i="4" s="1"/>
  <c r="K37" i="4"/>
  <c r="L37" i="4" s="1"/>
  <c r="K38" i="4"/>
  <c r="L38" i="4" s="1"/>
  <c r="G28" i="4"/>
  <c r="H28" i="4" s="1"/>
  <c r="G9" i="4"/>
  <c r="H9" i="4" s="1"/>
  <c r="G29" i="4"/>
  <c r="H29" i="4" s="1"/>
  <c r="K80" i="4"/>
  <c r="L80" i="4" s="1"/>
  <c r="K69" i="4"/>
  <c r="L69" i="4" s="1"/>
  <c r="K77" i="4"/>
  <c r="L77" i="4" s="1"/>
  <c r="K3" i="4"/>
  <c r="L3" i="4" s="1"/>
  <c r="G85" i="4"/>
  <c r="H85" i="4" s="1"/>
  <c r="G82" i="4"/>
  <c r="H82" i="4" s="1"/>
  <c r="G26" i="4"/>
  <c r="H26" i="4" s="1"/>
  <c r="G14" i="4"/>
  <c r="H14" i="4" s="1"/>
  <c r="G30" i="4"/>
  <c r="H30" i="4" s="1"/>
  <c r="G24" i="4"/>
  <c r="H24" i="4" s="1"/>
  <c r="K75" i="4"/>
  <c r="L75" i="4" s="1"/>
  <c r="K86" i="4"/>
  <c r="L86" i="4" s="1"/>
  <c r="K84" i="4"/>
  <c r="L84" i="4" s="1"/>
  <c r="K87" i="4"/>
  <c r="L87" i="4" s="1"/>
  <c r="K85" i="4"/>
  <c r="L85" i="4" s="1"/>
  <c r="K81" i="4"/>
  <c r="L81" i="4" s="1"/>
  <c r="K76" i="4"/>
  <c r="L76" i="4" s="1"/>
  <c r="K78" i="4"/>
  <c r="L78" i="4" s="1"/>
  <c r="K83" i="4"/>
  <c r="L83" i="4" s="1"/>
  <c r="K79" i="4"/>
  <c r="L79" i="4" s="1"/>
  <c r="G87" i="4"/>
  <c r="H87" i="4" s="1"/>
  <c r="G81" i="4"/>
  <c r="H81" i="4" s="1"/>
  <c r="G77" i="4"/>
  <c r="H77" i="4" s="1"/>
  <c r="K73" i="4"/>
  <c r="L73" i="4" s="1"/>
  <c r="K68" i="4"/>
  <c r="L68" i="4" s="1"/>
  <c r="K74" i="4"/>
  <c r="L74" i="4" s="1"/>
  <c r="K67" i="4"/>
  <c r="L67" i="4" s="1"/>
  <c r="K82" i="4"/>
  <c r="L82" i="4" s="1"/>
  <c r="K65" i="4"/>
  <c r="K53" i="4"/>
  <c r="L53" i="4" s="1"/>
  <c r="K35" i="4"/>
  <c r="L35" i="4" s="1"/>
  <c r="K56" i="4"/>
  <c r="L56" i="4" s="1"/>
  <c r="K7" i="4"/>
  <c r="L7" i="4" s="1"/>
  <c r="G56" i="4"/>
  <c r="H56" i="4" s="1"/>
  <c r="G33" i="4"/>
  <c r="H33" i="4" s="1"/>
  <c r="G52" i="4"/>
  <c r="H52" i="4" s="1"/>
  <c r="G50" i="4"/>
  <c r="H50" i="4" s="1"/>
  <c r="G42" i="4"/>
  <c r="H42" i="4" s="1"/>
  <c r="G53" i="4"/>
  <c r="H53" i="4" s="1"/>
  <c r="G43" i="4"/>
  <c r="H43" i="4" s="1"/>
  <c r="G54" i="4"/>
  <c r="H54" i="4" s="1"/>
  <c r="G51" i="4"/>
  <c r="H51" i="4" s="1"/>
  <c r="G8" i="4"/>
  <c r="H8" i="4" s="1"/>
  <c r="G35" i="4"/>
  <c r="H35" i="4" s="1"/>
  <c r="G38" i="4"/>
  <c r="H38" i="4" s="1"/>
  <c r="G5" i="4"/>
  <c r="H5" i="4" s="1"/>
  <c r="G49" i="4"/>
  <c r="H49" i="4" s="1"/>
  <c r="G7" i="4"/>
  <c r="H7" i="4" s="1"/>
  <c r="G39" i="4"/>
  <c r="H39" i="4" s="1"/>
  <c r="G48" i="4"/>
  <c r="H48" i="4" s="1"/>
  <c r="G41" i="4"/>
  <c r="H41" i="4" s="1"/>
  <c r="G37" i="4"/>
  <c r="H37" i="4" s="1"/>
  <c r="G18" i="4"/>
  <c r="H18" i="4" s="1"/>
  <c r="G4" i="4"/>
  <c r="H4" i="4" s="1"/>
  <c r="G15" i="4"/>
  <c r="H15" i="4" s="1"/>
  <c r="G10" i="4"/>
  <c r="H10" i="4" s="1"/>
  <c r="G11" i="4"/>
  <c r="H11" i="4" s="1"/>
  <c r="K34" i="4"/>
  <c r="L34" i="4" s="1"/>
  <c r="K17" i="4"/>
  <c r="L17" i="4" s="1"/>
  <c r="K30" i="4"/>
  <c r="L30" i="4" s="1"/>
  <c r="K27" i="4"/>
  <c r="L27" i="4" s="1"/>
  <c r="K9" i="4"/>
  <c r="L9" i="4" s="1"/>
  <c r="K25" i="4"/>
  <c r="L25" i="4" s="1"/>
  <c r="K24" i="4"/>
  <c r="L24" i="4" s="1"/>
  <c r="K22" i="4"/>
  <c r="L22" i="4" s="1"/>
  <c r="K36" i="4"/>
  <c r="L36" i="4" s="1"/>
  <c r="K31" i="4"/>
  <c r="L31" i="4" s="1"/>
  <c r="K44" i="4"/>
  <c r="L44" i="4" s="1"/>
  <c r="K14" i="4"/>
  <c r="L14" i="4" s="1"/>
  <c r="K29" i="4"/>
  <c r="L29" i="4" s="1"/>
  <c r="K16" i="4"/>
  <c r="L16" i="4" s="1"/>
  <c r="K32" i="4"/>
  <c r="L32" i="4" s="1"/>
  <c r="K28" i="4"/>
  <c r="L28" i="4" s="1"/>
  <c r="K26" i="4"/>
  <c r="L26" i="4" s="1"/>
  <c r="K19" i="4"/>
  <c r="L19" i="4" s="1"/>
  <c r="K18" i="4"/>
  <c r="L18" i="4" s="1"/>
  <c r="K48" i="4"/>
  <c r="L48" i="4" s="1"/>
  <c r="K11" i="4"/>
  <c r="L11" i="4" s="1"/>
  <c r="K6" i="4"/>
  <c r="L6" i="4" s="1"/>
  <c r="K12" i="4"/>
  <c r="L12" i="4" s="1"/>
  <c r="G76" i="4"/>
  <c r="H76" i="4" s="1"/>
  <c r="G74" i="4"/>
  <c r="H74" i="4" s="1"/>
  <c r="G72" i="4"/>
  <c r="H72" i="4" s="1"/>
  <c r="G70" i="4"/>
  <c r="H70" i="4" s="1"/>
  <c r="G71" i="4"/>
  <c r="H71" i="4" s="1"/>
  <c r="G69" i="4"/>
  <c r="H69" i="4" s="1"/>
  <c r="G66" i="4"/>
  <c r="H66" i="4" s="1"/>
  <c r="G73" i="4"/>
  <c r="H73" i="4" s="1"/>
  <c r="G65" i="4"/>
  <c r="G68" i="4"/>
  <c r="H68" i="4" s="1"/>
  <c r="G67" i="4"/>
  <c r="H67" i="4" s="1"/>
  <c r="K15" i="4"/>
  <c r="L15" i="4" s="1"/>
  <c r="K4" i="4"/>
  <c r="L4" i="4" s="1"/>
  <c r="G84" i="4"/>
  <c r="H84" i="4" s="1"/>
  <c r="G58" i="4" l="1"/>
  <c r="H58" i="4"/>
  <c r="K58" i="4"/>
  <c r="G89" i="4"/>
  <c r="H65" i="4"/>
  <c r="L58" i="4"/>
  <c r="K89" i="4"/>
  <c r="L65" i="4"/>
  <c r="L89" i="4" l="1"/>
  <c r="H89" i="4"/>
  <c r="O59" i="3" l="1"/>
  <c r="P59" i="3"/>
  <c r="O60" i="3"/>
  <c r="P60" i="3"/>
  <c r="O61" i="3"/>
  <c r="P61" i="3"/>
  <c r="O62" i="3"/>
  <c r="P62" i="3"/>
  <c r="O63" i="3"/>
  <c r="P63" i="3"/>
  <c r="O64" i="3"/>
  <c r="P64" i="3"/>
  <c r="O65" i="3"/>
  <c r="P65" i="3"/>
  <c r="O67" i="3"/>
  <c r="P67" i="3"/>
  <c r="O68" i="3"/>
  <c r="P68" i="3"/>
  <c r="O70" i="3"/>
  <c r="P70" i="3"/>
  <c r="O71" i="3"/>
  <c r="P71" i="3"/>
  <c r="O72" i="3"/>
  <c r="P72" i="3"/>
  <c r="O73" i="3"/>
  <c r="P73" i="3"/>
  <c r="O74" i="3"/>
  <c r="P74" i="3"/>
  <c r="O75" i="3"/>
  <c r="P75" i="3"/>
  <c r="O76" i="3"/>
  <c r="P76" i="3"/>
  <c r="H59" i="3"/>
  <c r="I59" i="3"/>
  <c r="J59" i="3"/>
  <c r="H60" i="3"/>
  <c r="I60" i="3"/>
  <c r="J60" i="3"/>
  <c r="H61" i="3"/>
  <c r="I61" i="3"/>
  <c r="J61" i="3"/>
  <c r="H62" i="3"/>
  <c r="I62" i="3"/>
  <c r="J62" i="3"/>
  <c r="H63" i="3"/>
  <c r="I63" i="3"/>
  <c r="J63" i="3"/>
  <c r="H64" i="3"/>
  <c r="I64" i="3"/>
  <c r="J64" i="3"/>
  <c r="H65" i="3"/>
  <c r="I65" i="3"/>
  <c r="J65" i="3"/>
  <c r="H67" i="3"/>
  <c r="I67" i="3"/>
  <c r="J67" i="3"/>
  <c r="H68" i="3"/>
  <c r="I68" i="3"/>
  <c r="J68" i="3"/>
  <c r="H70" i="3"/>
  <c r="I70" i="3"/>
  <c r="J70" i="3"/>
  <c r="H71" i="3"/>
  <c r="I71" i="3"/>
  <c r="J71" i="3"/>
  <c r="H72" i="3"/>
  <c r="I72" i="3"/>
  <c r="J72" i="3"/>
  <c r="H73" i="3"/>
  <c r="I73" i="3"/>
  <c r="J73" i="3"/>
  <c r="H74" i="3"/>
  <c r="I74" i="3"/>
  <c r="J74" i="3"/>
  <c r="H75" i="3"/>
  <c r="I75" i="3"/>
  <c r="J75" i="3"/>
  <c r="H76" i="3"/>
  <c r="I76" i="3"/>
  <c r="J76" i="3"/>
  <c r="H77" i="3"/>
  <c r="I77" i="3"/>
  <c r="J77" i="3"/>
  <c r="O56" i="3" l="1"/>
  <c r="P56" i="3"/>
  <c r="O57" i="3"/>
  <c r="P57" i="3"/>
  <c r="O58" i="3"/>
  <c r="P58" i="3"/>
  <c r="O77" i="3"/>
  <c r="P77" i="3"/>
  <c r="O69" i="3"/>
  <c r="P69" i="3"/>
  <c r="O66" i="3"/>
  <c r="P66" i="3"/>
  <c r="O78" i="3"/>
  <c r="P78" i="3"/>
  <c r="H56" i="3"/>
  <c r="I56" i="3"/>
  <c r="J56" i="3"/>
  <c r="H57" i="3"/>
  <c r="I57" i="3"/>
  <c r="J57" i="3"/>
  <c r="H58" i="3"/>
  <c r="I58" i="3"/>
  <c r="J58" i="3"/>
  <c r="H69" i="3"/>
  <c r="I69" i="3"/>
  <c r="J69" i="3"/>
  <c r="H66" i="3"/>
  <c r="I66" i="3"/>
  <c r="J66" i="3"/>
  <c r="H78" i="3"/>
  <c r="I78" i="3"/>
  <c r="J78" i="3"/>
  <c r="O10" i="3"/>
  <c r="P10" i="3"/>
  <c r="O21" i="3"/>
  <c r="P21" i="3"/>
  <c r="O11" i="3"/>
  <c r="P11" i="3"/>
  <c r="O47" i="3"/>
  <c r="P47" i="3"/>
  <c r="O9" i="3"/>
  <c r="P9" i="3"/>
  <c r="O26" i="3"/>
  <c r="P26" i="3"/>
  <c r="O3" i="3"/>
  <c r="P3" i="3"/>
  <c r="O28" i="3"/>
  <c r="P28" i="3"/>
  <c r="O14" i="3"/>
  <c r="P14" i="3"/>
  <c r="O5" i="3"/>
  <c r="P5" i="3"/>
  <c r="O15" i="3"/>
  <c r="P15" i="3"/>
  <c r="O17" i="3"/>
  <c r="P17" i="3"/>
  <c r="O18" i="3"/>
  <c r="P18" i="3"/>
  <c r="O23" i="3"/>
  <c r="P23" i="3"/>
  <c r="O13" i="3"/>
  <c r="P13" i="3"/>
  <c r="O24" i="3"/>
  <c r="P24" i="3"/>
  <c r="O25" i="3"/>
  <c r="P25" i="3"/>
  <c r="O8" i="3"/>
  <c r="P8" i="3"/>
  <c r="O43" i="3"/>
  <c r="P43" i="3"/>
  <c r="O27" i="3"/>
  <c r="P27" i="3"/>
  <c r="O29" i="3"/>
  <c r="P29" i="3"/>
  <c r="O30" i="3"/>
  <c r="P30" i="3"/>
  <c r="O31" i="3"/>
  <c r="P31" i="3"/>
  <c r="O35" i="3"/>
  <c r="P35" i="3"/>
  <c r="O6" i="3"/>
  <c r="P6" i="3"/>
  <c r="O36" i="3"/>
  <c r="P36" i="3"/>
  <c r="O37" i="3"/>
  <c r="P37" i="3"/>
  <c r="O38" i="3"/>
  <c r="P38" i="3"/>
  <c r="O34" i="3"/>
  <c r="P34" i="3"/>
  <c r="O16" i="3"/>
  <c r="P16" i="3"/>
  <c r="O7" i="3"/>
  <c r="P7" i="3"/>
  <c r="O40" i="3"/>
  <c r="P40" i="3"/>
  <c r="O41" i="3"/>
  <c r="P41" i="3"/>
  <c r="O42" i="3"/>
  <c r="P42" i="3"/>
  <c r="O4" i="3"/>
  <c r="P4" i="3"/>
  <c r="O52" i="3"/>
  <c r="P52" i="3"/>
  <c r="O50" i="3"/>
  <c r="P50" i="3"/>
  <c r="O48" i="3"/>
  <c r="P48" i="3"/>
  <c r="O49" i="3"/>
  <c r="P49" i="3"/>
  <c r="O53" i="3"/>
  <c r="P53" i="3"/>
  <c r="O51" i="3"/>
  <c r="P51" i="3"/>
  <c r="O32" i="3"/>
  <c r="P32" i="3"/>
  <c r="O33" i="3"/>
  <c r="P33" i="3"/>
  <c r="O55" i="3"/>
  <c r="P55" i="3"/>
  <c r="P2" i="3"/>
  <c r="O2" i="3"/>
  <c r="H10" i="3"/>
  <c r="I10" i="3"/>
  <c r="J10" i="3"/>
  <c r="H21" i="3"/>
  <c r="I21" i="3"/>
  <c r="J21" i="3"/>
  <c r="H11" i="3"/>
  <c r="I11" i="3"/>
  <c r="J11" i="3"/>
  <c r="H47" i="3"/>
  <c r="I47" i="3"/>
  <c r="J47" i="3"/>
  <c r="H9" i="3"/>
  <c r="I9" i="3"/>
  <c r="J9" i="3"/>
  <c r="H26" i="3"/>
  <c r="I26" i="3"/>
  <c r="J26" i="3"/>
  <c r="H3" i="3"/>
  <c r="I3" i="3"/>
  <c r="J3" i="3"/>
  <c r="H28" i="3"/>
  <c r="I28" i="3"/>
  <c r="J28" i="3"/>
  <c r="H14" i="3"/>
  <c r="I14" i="3"/>
  <c r="J14" i="3"/>
  <c r="H5" i="3"/>
  <c r="I5" i="3"/>
  <c r="J5" i="3"/>
  <c r="H15" i="3"/>
  <c r="I15" i="3"/>
  <c r="J15" i="3"/>
  <c r="H17" i="3"/>
  <c r="I17" i="3"/>
  <c r="J17" i="3"/>
  <c r="H18" i="3"/>
  <c r="I18" i="3"/>
  <c r="J18" i="3"/>
  <c r="H23" i="3"/>
  <c r="I23" i="3"/>
  <c r="J23" i="3"/>
  <c r="H13" i="3"/>
  <c r="I13" i="3"/>
  <c r="J13" i="3"/>
  <c r="H24" i="3"/>
  <c r="I24" i="3"/>
  <c r="J24" i="3"/>
  <c r="H25" i="3"/>
  <c r="I25" i="3"/>
  <c r="J25" i="3"/>
  <c r="H8" i="3"/>
  <c r="I8" i="3"/>
  <c r="J8" i="3"/>
  <c r="H43" i="3"/>
  <c r="I43" i="3"/>
  <c r="J43" i="3"/>
  <c r="H27" i="3"/>
  <c r="I27" i="3"/>
  <c r="J27" i="3"/>
  <c r="H29" i="3"/>
  <c r="I29" i="3"/>
  <c r="J29" i="3"/>
  <c r="H30" i="3"/>
  <c r="I30" i="3"/>
  <c r="J30" i="3"/>
  <c r="H31" i="3"/>
  <c r="I31" i="3"/>
  <c r="J31" i="3"/>
  <c r="H35" i="3"/>
  <c r="I35" i="3"/>
  <c r="J35" i="3"/>
  <c r="H6" i="3"/>
  <c r="I6" i="3"/>
  <c r="J6" i="3"/>
  <c r="H36" i="3"/>
  <c r="I36" i="3"/>
  <c r="J36" i="3"/>
  <c r="H37" i="3"/>
  <c r="I37" i="3"/>
  <c r="J37" i="3"/>
  <c r="H38" i="3"/>
  <c r="I38" i="3"/>
  <c r="J38" i="3"/>
  <c r="H34" i="3"/>
  <c r="I34" i="3"/>
  <c r="J34" i="3"/>
  <c r="H16" i="3"/>
  <c r="I16" i="3"/>
  <c r="J16" i="3"/>
  <c r="H7" i="3"/>
  <c r="I7" i="3"/>
  <c r="J7" i="3"/>
  <c r="H40" i="3"/>
  <c r="I40" i="3"/>
  <c r="J40" i="3"/>
  <c r="H41" i="3"/>
  <c r="I41" i="3"/>
  <c r="J41" i="3"/>
  <c r="H42" i="3"/>
  <c r="I42" i="3"/>
  <c r="J42" i="3"/>
  <c r="H4" i="3"/>
  <c r="I4" i="3"/>
  <c r="J4" i="3"/>
  <c r="H52" i="3"/>
  <c r="I52" i="3"/>
  <c r="J52" i="3"/>
  <c r="H50" i="3"/>
  <c r="I50" i="3"/>
  <c r="J50" i="3"/>
  <c r="H48" i="3"/>
  <c r="I48" i="3"/>
  <c r="J48" i="3"/>
  <c r="H49" i="3"/>
  <c r="I49" i="3"/>
  <c r="J49" i="3"/>
  <c r="H53" i="3"/>
  <c r="I53" i="3"/>
  <c r="J53" i="3"/>
  <c r="H51" i="3"/>
  <c r="I51" i="3"/>
  <c r="J51" i="3"/>
  <c r="H32" i="3"/>
  <c r="I32" i="3"/>
  <c r="J32" i="3"/>
  <c r="H33" i="3"/>
  <c r="I33" i="3"/>
  <c r="J33" i="3"/>
  <c r="H55" i="3"/>
  <c r="I55" i="3"/>
  <c r="J55" i="3"/>
  <c r="J2" i="3"/>
  <c r="I2" i="3"/>
  <c r="H2" i="3"/>
  <c r="O79" i="3" l="1"/>
  <c r="H79" i="3"/>
  <c r="J79" i="3"/>
  <c r="P79" i="3"/>
  <c r="I79" i="3"/>
</calcChain>
</file>

<file path=xl/comments1.xml><?xml version="1.0" encoding="utf-8"?>
<comments xmlns="http://schemas.openxmlformats.org/spreadsheetml/2006/main">
  <authors>
    <author>Aaron Morris</author>
  </authors>
  <commentList>
    <comment ref="C1" authorId="0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1 = Private
2 = NSGO</t>
        </r>
      </text>
    </comment>
  </commentList>
</comments>
</file>

<file path=xl/comments2.xml><?xml version="1.0" encoding="utf-8"?>
<comments xmlns="http://schemas.openxmlformats.org/spreadsheetml/2006/main">
  <authors>
    <author>Aaron Morris</author>
  </authors>
  <commentList>
    <comment ref="D2" authorId="0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1 = Private
2 = NSGO</t>
        </r>
      </text>
    </comment>
  </commentList>
</comments>
</file>

<file path=xl/comments3.xml><?xml version="1.0" encoding="utf-8"?>
<comments xmlns="http://schemas.openxmlformats.org/spreadsheetml/2006/main">
  <authors>
    <author>Aaron Morris</author>
  </authors>
  <commentList>
    <comment ref="D2" authorId="0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1 = Private
2 = NSGO</t>
        </r>
      </text>
    </comment>
  </commentList>
</comments>
</file>

<file path=xl/sharedStrings.xml><?xml version="1.0" encoding="utf-8"?>
<sst xmlns="http://schemas.openxmlformats.org/spreadsheetml/2006/main" count="670" uniqueCount="186">
  <si>
    <t>Inpatient Pool</t>
  </si>
  <si>
    <t>Outpatient Pool</t>
  </si>
  <si>
    <t>Medicaid Prov ID</t>
  </si>
  <si>
    <t>Hosp Name</t>
  </si>
  <si>
    <t>Hospital Class</t>
  </si>
  <si>
    <t>Taxed</t>
  </si>
  <si>
    <t>Medicaid IP Payments</t>
  </si>
  <si>
    <t>Inpatient Pro Rata Share</t>
  </si>
  <si>
    <t>Inpatient Hospital Access Payment</t>
  </si>
  <si>
    <t>Medicaid OP Payments</t>
  </si>
  <si>
    <t>Outpatient Pro Rata Share</t>
  </si>
  <si>
    <t>Outpatient Hospital Access Payments</t>
  </si>
  <si>
    <t>100700030A</t>
  </si>
  <si>
    <t>200102450A</t>
  </si>
  <si>
    <t>100699500A</t>
  </si>
  <si>
    <t>100700340A</t>
  </si>
  <si>
    <t>200272140B</t>
  </si>
  <si>
    <t>BRISTOW MEDICAL CENTER</t>
  </si>
  <si>
    <t>200310990A</t>
  </si>
  <si>
    <t>ST JOHN BROKEN ARROW, INC</t>
  </si>
  <si>
    <t>200085660B</t>
  </si>
  <si>
    <t>200435950A</t>
  </si>
  <si>
    <t>200404110A</t>
  </si>
  <si>
    <t>200044190A</t>
  </si>
  <si>
    <t>CUSHING REGIONAL HOSPITAL</t>
  </si>
  <si>
    <t>100699370A</t>
  </si>
  <si>
    <t>100700120A</t>
  </si>
  <si>
    <t>DUNCAN REGIONAL HOSPITAL</t>
  </si>
  <si>
    <t>100699410A</t>
  </si>
  <si>
    <t>GREAT PLAINS REGIONAL MEDICAL CENTER</t>
  </si>
  <si>
    <t>200045700C</t>
  </si>
  <si>
    <t>HENRYETTA MEDICAL CENTER</t>
  </si>
  <si>
    <t>200044210A</t>
  </si>
  <si>
    <t>HILLCREST MEDICAL CENTER</t>
  </si>
  <si>
    <t>100699440A</t>
  </si>
  <si>
    <t>100806400C</t>
  </si>
  <si>
    <t>100700610A</t>
  </si>
  <si>
    <t>INTEGRIS CANADIAN VALLEY HOSPITAL</t>
  </si>
  <si>
    <t>100700010G</t>
  </si>
  <si>
    <t>100699700A</t>
  </si>
  <si>
    <t>200405550A</t>
  </si>
  <si>
    <t>100700040A</t>
  </si>
  <si>
    <t>200196450C</t>
  </si>
  <si>
    <t>100700200A</t>
  </si>
  <si>
    <t>100699490A</t>
  </si>
  <si>
    <t>100700380C</t>
  </si>
  <si>
    <t>100700920A</t>
  </si>
  <si>
    <t>100696610B</t>
  </si>
  <si>
    <t>100699390A</t>
  </si>
  <si>
    <t>MERCY HEALTH CENTER</t>
  </si>
  <si>
    <t>100262320C</t>
  </si>
  <si>
    <t>200479750A</t>
  </si>
  <si>
    <t>100700490A</t>
  </si>
  <si>
    <t>100700630A</t>
  </si>
  <si>
    <t>MUSKOGEE REGIONAL MEDICAL CENTER</t>
  </si>
  <si>
    <t>100699360A</t>
  </si>
  <si>
    <t>200242900A</t>
  </si>
  <si>
    <t>200320810D</t>
  </si>
  <si>
    <t>100738360H</t>
  </si>
  <si>
    <t>100699420A</t>
  </si>
  <si>
    <t>100701680A</t>
  </si>
  <si>
    <t>ROLLING HILLS HOSPITAL</t>
  </si>
  <si>
    <t>100699570A</t>
  </si>
  <si>
    <t>SAINT FRANCIS HOSPITAL</t>
  </si>
  <si>
    <t>200031310A</t>
  </si>
  <si>
    <t>SAINT FRANCIS HOSPITAL SOUTH</t>
  </si>
  <si>
    <t>200006820A</t>
  </si>
  <si>
    <t>200439230A</t>
  </si>
  <si>
    <t>100697950B</t>
  </si>
  <si>
    <t>SOUTHWESTERN MEDICAL CENTER</t>
  </si>
  <si>
    <t>100690020A</t>
  </si>
  <si>
    <t>100699540A</t>
  </si>
  <si>
    <t>100699400A</t>
  </si>
  <si>
    <t>200106410A</t>
  </si>
  <si>
    <t>200006260A</t>
  </si>
  <si>
    <t>TULSA SPINE HOSPITAL</t>
  </si>
  <si>
    <t>100740840B</t>
  </si>
  <si>
    <t>200028650A</t>
  </si>
  <si>
    <t>200509290A</t>
  </si>
  <si>
    <t>100701710B</t>
  </si>
  <si>
    <t>200019120A</t>
  </si>
  <si>
    <t>SHADOW MOUNTAIN BEHAVIORAL HEALTH SYSTEM LLC</t>
  </si>
  <si>
    <t>Inpatient Private Pool</t>
  </si>
  <si>
    <t>Outpatient Private Pool</t>
  </si>
  <si>
    <t>100700720A</t>
  </si>
  <si>
    <t>CHOCTAW MEMORIAL HOSPITAL</t>
  </si>
  <si>
    <t>100749570S</t>
  </si>
  <si>
    <t>COMANCHE COUNTY MEMORIAL HOSPITAL</t>
  </si>
  <si>
    <t>100261400B</t>
  </si>
  <si>
    <t>CRAIG GENERAL HOSPITAL</t>
  </si>
  <si>
    <t>100700730A</t>
  </si>
  <si>
    <t>EASTERN OKLAHOMA MEDICAL CENTER</t>
  </si>
  <si>
    <t>100700880A</t>
  </si>
  <si>
    <t>100700820A</t>
  </si>
  <si>
    <t>GRADY MEMORIAL HOSPITAL</t>
  </si>
  <si>
    <t>100700780B</t>
  </si>
  <si>
    <t>100699350A</t>
  </si>
  <si>
    <t>100700860A</t>
  </si>
  <si>
    <t>100710530D</t>
  </si>
  <si>
    <t>100699630A</t>
  </si>
  <si>
    <t>MEMORIAL HOSPITAL OF TEXAS COUNTY</t>
  </si>
  <si>
    <t>100700690A</t>
  </si>
  <si>
    <t>NORMAN REGIONAL HOSPITAL</t>
  </si>
  <si>
    <t>100699890A</t>
  </si>
  <si>
    <t>PAULS VALLEY GENERAL HOSPITAL</t>
  </si>
  <si>
    <t>100700900A</t>
  </si>
  <si>
    <t>100699900A</t>
  </si>
  <si>
    <t>PURCELL MUNICIPAL HOSPITAL</t>
  </si>
  <si>
    <t>100700770A</t>
  </si>
  <si>
    <t>100700160A</t>
  </si>
  <si>
    <t>100700190A</t>
  </si>
  <si>
    <t>100699830A</t>
  </si>
  <si>
    <t>100699950A</t>
  </si>
  <si>
    <t>STILLWATER MEDICAL CENTER</t>
  </si>
  <si>
    <t>100700680A</t>
  </si>
  <si>
    <t>100700940A</t>
  </si>
  <si>
    <t>200100890B</t>
  </si>
  <si>
    <t>Inpatient NSGO Pool</t>
  </si>
  <si>
    <t>Outpatient NSGO Pool</t>
  </si>
  <si>
    <t>Notes:</t>
  </si>
  <si>
    <t>*The withhold amount will be paid when all assessments have been received</t>
  </si>
  <si>
    <t xml:space="preserve"> 1.4% Withold </t>
  </si>
  <si>
    <t>*1.4% is withheld to cover late assessments</t>
  </si>
  <si>
    <t>PARKSIDE INC</t>
  </si>
  <si>
    <t>Effective Jan 2016</t>
  </si>
  <si>
    <t>Revised Oct 2016</t>
  </si>
  <si>
    <t>Use DRG UPL Not Cost</t>
  </si>
  <si>
    <t>Yes</t>
  </si>
  <si>
    <t>No</t>
  </si>
  <si>
    <t>FFY16 FMAP</t>
  </si>
  <si>
    <t>FFY17 FMAP</t>
  </si>
  <si>
    <t xml:space="preserve"> CY2016 SHOPP Allocation (Jan-Mar 2016) </t>
  </si>
  <si>
    <t xml:space="preserve"> CY2016 SHOPP Allocation (Apr-June 2016) </t>
  </si>
  <si>
    <t xml:space="preserve"> CY2016 SHOPP Allocation (July-Sept 2016) </t>
  </si>
  <si>
    <t xml:space="preserve"> CY2016 SHOPP Allocation (Oct-Dec 2016) </t>
  </si>
  <si>
    <t>*The withhold amount will be paid when all assessments have been received at the FFY2017 FMAP (FMAP at the time payment is made)</t>
  </si>
  <si>
    <t>ELKVIEW GEN HSP</t>
  </si>
  <si>
    <t>HARMON MEM HSP</t>
  </si>
  <si>
    <t>JACKSON CO MEM HSP</t>
  </si>
  <si>
    <t>LATIMER CO GEN HSP</t>
  </si>
  <si>
    <t>MCALESTER REGIONAL</t>
  </si>
  <si>
    <t>PERRY MEM HSP AUTH</t>
  </si>
  <si>
    <t>PUSHMATAHA HSP</t>
  </si>
  <si>
    <t>SAYRE MEMORIAL HOSPITAL</t>
  </si>
  <si>
    <t>SEQUOYAH COUNTY CITY OF SALLISAW HOSPITAL AUTHORIT</t>
  </si>
  <si>
    <t>SHARE MEMORIAL HOSPITAL</t>
  </si>
  <si>
    <t>NORTHEASTERN HEALTH SYSTEM</t>
  </si>
  <si>
    <t>MEMORIAL HOSPITAL &amp; PHYSICIAN GROUP</t>
  </si>
  <si>
    <t>WAGONER COMMUNITY HOSPITAL</t>
  </si>
  <si>
    <t>ADAIR COUNTY HC INC</t>
  </si>
  <si>
    <t>BAILEY MEDICAL CENTER LLC</t>
  </si>
  <si>
    <t>INTEGRIS BASS MEM BAP</t>
  </si>
  <si>
    <t>BLACKWELL HMA LLC</t>
  </si>
  <si>
    <t>CEDAR RIDGE ACUTE</t>
  </si>
  <si>
    <t>AHS CLAREMORE REGIONAL HOSPITAL, LLC</t>
  </si>
  <si>
    <t>JEAY MEDICAL SERVICES</t>
  </si>
  <si>
    <t>ALLIANCEHEALTH DEACONESS</t>
  </si>
  <si>
    <t>INTEGRIS BAPTIST REGIONAL HEALTH CE</t>
  </si>
  <si>
    <t>INTEGRIS BAPTIST MEDICAL C</t>
  </si>
  <si>
    <t>CLINTON HMA LLC</t>
  </si>
  <si>
    <t>INTEGRIS GROVE HOSPITAL</t>
  </si>
  <si>
    <t>INTEGRIS HEALTH EDMOND, INC.</t>
  </si>
  <si>
    <t>ALLIANCEHEALTH PRYOR</t>
  </si>
  <si>
    <t>SEMINOLE HMA LLC</t>
  </si>
  <si>
    <t>INTEGRIS SOUTHWEST MEDICAL</t>
  </si>
  <si>
    <t>JANE PHILLIPS EP HSP</t>
  </si>
  <si>
    <t>LAUREATE PSY CLINIC &amp; HOSP</t>
  </si>
  <si>
    <t>MCCURTAIN MEM HSP</t>
  </si>
  <si>
    <t>DURANT HMA LLC</t>
  </si>
  <si>
    <t>MERCY HOSPITAL ARDMORE</t>
  </si>
  <si>
    <t>MERCY REHABILITATION HOSPITAL, LLC</t>
  </si>
  <si>
    <t>ALLIANCEHEALTH MIDWEST</t>
  </si>
  <si>
    <t>NEWMAN MEMORIAL HSP</t>
  </si>
  <si>
    <t>OKLAHOMA STATE UNIVERSITY MEDICAL CENTER</t>
  </si>
  <si>
    <t>MERCY HOSPITAL EL RENO INC</t>
  </si>
  <si>
    <t>ALLIANCEHEALTH PONCA CITY</t>
  </si>
  <si>
    <t>AHS SOUTHCREST HOSPITAL, LLC</t>
  </si>
  <si>
    <t>ST MARY'S REGIONAL CTR</t>
  </si>
  <si>
    <t>ST ANTHONY HSP</t>
  </si>
  <si>
    <t>ST JOHN MED CTR</t>
  </si>
  <si>
    <t>ST JOHN OWASSO</t>
  </si>
  <si>
    <t>ST. ANTHONY SHAWNEE HOSPITAL</t>
  </si>
  <si>
    <t>VALIR REHABILITATION HOSPITAL OF OKC</t>
  </si>
  <si>
    <t>MERCY HOSPITAL ADA, INC.</t>
  </si>
  <si>
    <t>WILLOW CREST HOSPITAL</t>
  </si>
  <si>
    <t>WOODWARD HEALTH SYSTEM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</si>
</sst>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%"/>
    <numFmt numFmtId="166" formatCode="0.00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16"/>
      <name val="Helv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36">
    <xf numFmtId="0" fontId="0" fillId="0" borderId="0"/>
    <xf numFmtId="0" fontId="1" fillId="0" borderId="0"/>
    <xf numFmtId="0" fontId="1" fillId="0" borderId="0"/>
    <xf numFmtId="0" fontId="1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7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8" fillId="16" borderId="2" applyNumberFormat="0" applyFont="0" applyAlignment="0" applyProtection="0"/>
    <xf numFmtId="0" fontId="8" fillId="16" borderId="2" applyNumberFormat="0" applyFont="0" applyAlignment="0" applyProtection="0"/>
    <xf numFmtId="0" fontId="8" fillId="16" borderId="2" applyNumberFormat="0" applyFont="0" applyAlignment="0" applyProtection="0"/>
    <xf numFmtId="0" fontId="8" fillId="16" borderId="2" applyNumberFormat="0" applyFon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8" fillId="16" borderId="2" applyNumberFormat="0" applyFont="0" applyAlignment="0" applyProtection="0"/>
    <xf numFmtId="0" fontId="8" fillId="16" borderId="2" applyNumberFormat="0" applyFont="0" applyAlignment="0" applyProtection="0"/>
    <xf numFmtId="0" fontId="8" fillId="16" borderId="2" applyNumberFormat="0" applyFont="0" applyAlignment="0" applyProtection="0"/>
    <xf numFmtId="0" fontId="8" fillId="16" borderId="2" applyNumberFormat="0" applyFont="0" applyAlignment="0" applyProtection="0"/>
    <xf numFmtId="0" fontId="8" fillId="16" borderId="2" applyNumberFormat="0" applyFont="0" applyAlignment="0" applyProtection="0"/>
    <xf numFmtId="0" fontId="8" fillId="16" borderId="2" applyNumberFormat="0" applyFont="0" applyAlignment="0" applyProtection="0"/>
    <xf numFmtId="0" fontId="8" fillId="16" borderId="2" applyNumberFormat="0" applyFont="0" applyAlignment="0" applyProtection="0"/>
    <xf numFmtId="0" fontId="8" fillId="16" borderId="2" applyNumberFormat="0" applyFont="0" applyAlignment="0" applyProtection="0"/>
    <xf numFmtId="0" fontId="8" fillId="16" borderId="2" applyNumberFormat="0" applyFont="0" applyAlignment="0" applyProtection="0"/>
    <xf numFmtId="0" fontId="8" fillId="16" borderId="2" applyNumberFormat="0" applyFont="0" applyAlignment="0" applyProtection="0"/>
    <xf numFmtId="0" fontId="8" fillId="16" borderId="2" applyNumberFormat="0" applyFont="0" applyAlignment="0" applyProtection="0"/>
    <xf numFmtId="0" fontId="8" fillId="16" borderId="2" applyNumberFormat="0" applyFont="0" applyAlignment="0" applyProtection="0"/>
    <xf numFmtId="0" fontId="8" fillId="16" borderId="2" applyNumberFormat="0" applyFont="0" applyAlignment="0" applyProtection="0"/>
    <xf numFmtId="0" fontId="8" fillId="16" borderId="2" applyNumberFormat="0" applyFont="0" applyAlignment="0" applyProtection="0"/>
    <xf numFmtId="0" fontId="8" fillId="16" borderId="2" applyNumberFormat="0" applyFont="0" applyAlignment="0" applyProtection="0"/>
    <xf numFmtId="0" fontId="8" fillId="16" borderId="2" applyNumberFormat="0" applyFont="0" applyAlignment="0" applyProtection="0"/>
    <xf numFmtId="0" fontId="8" fillId="16" borderId="2" applyNumberFormat="0" applyFont="0" applyAlignment="0" applyProtection="0"/>
    <xf numFmtId="0" fontId="8" fillId="16" borderId="2" applyNumberFormat="0" applyFont="0" applyAlignment="0" applyProtection="0"/>
    <xf numFmtId="0" fontId="8" fillId="16" borderId="2" applyNumberFormat="0" applyFont="0" applyAlignment="0" applyProtection="0"/>
    <xf numFmtId="0" fontId="8" fillId="16" borderId="2" applyNumberFormat="0" applyFont="0" applyAlignment="0" applyProtection="0"/>
    <xf numFmtId="0" fontId="8" fillId="16" borderId="2" applyNumberFormat="0" applyFont="0" applyAlignment="0" applyProtection="0"/>
    <xf numFmtId="0" fontId="8" fillId="16" borderId="2" applyNumberFormat="0" applyFont="0" applyAlignment="0" applyProtection="0"/>
    <xf numFmtId="0" fontId="8" fillId="16" borderId="2" applyNumberFormat="0" applyFont="0" applyAlignment="0" applyProtection="0"/>
    <xf numFmtId="0" fontId="8" fillId="16" borderId="2" applyNumberFormat="0" applyFont="0" applyAlignment="0" applyProtection="0"/>
    <xf numFmtId="0" fontId="8" fillId="16" borderId="2" applyNumberFormat="0" applyFont="0" applyAlignment="0" applyProtection="0"/>
    <xf numFmtId="0" fontId="8" fillId="16" borderId="2" applyNumberFormat="0" applyFont="0" applyAlignment="0" applyProtection="0"/>
    <xf numFmtId="0" fontId="8" fillId="16" borderId="2" applyNumberFormat="0" applyFont="0" applyAlignment="0" applyProtection="0"/>
    <xf numFmtId="0" fontId="8" fillId="16" borderId="2" applyNumberFormat="0" applyFont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10" fillId="0" borderId="0" xfId="2" applyFont="1" applyBorder="1"/>
    <xf numFmtId="0" fontId="11" fillId="0" borderId="0" xfId="40" applyFont="1" applyFill="1" applyBorder="1"/>
    <xf numFmtId="164" fontId="10" fillId="0" borderId="0" xfId="17" applyNumberFormat="1" applyFont="1" applyFill="1" applyBorder="1"/>
    <xf numFmtId="164" fontId="10" fillId="0" borderId="0" xfId="17" applyNumberFormat="1" applyFont="1" applyBorder="1"/>
    <xf numFmtId="10" fontId="12" fillId="0" borderId="0" xfId="2" applyNumberFormat="1" applyFont="1" applyFill="1" applyBorder="1" applyAlignment="1">
      <alignment horizontal="center" wrapText="1"/>
    </xf>
    <xf numFmtId="0" fontId="12" fillId="17" borderId="0" xfId="2" applyFont="1" applyFill="1" applyBorder="1"/>
    <xf numFmtId="43" fontId="12" fillId="17" borderId="0" xfId="2" applyNumberFormat="1" applyFont="1" applyFill="1" applyBorder="1"/>
    <xf numFmtId="0" fontId="12" fillId="2" borderId="1" xfId="2" applyFont="1" applyFill="1" applyBorder="1" applyAlignment="1">
      <alignment horizontal="center" wrapText="1"/>
    </xf>
    <xf numFmtId="0" fontId="13" fillId="2" borderId="1" xfId="40" applyFont="1" applyFill="1" applyBorder="1" applyAlignment="1">
      <alignment horizontal="center" wrapText="1"/>
    </xf>
    <xf numFmtId="164" fontId="12" fillId="2" borderId="1" xfId="17" applyNumberFormat="1" applyFont="1" applyFill="1" applyBorder="1" applyAlignment="1">
      <alignment horizontal="center" wrapText="1"/>
    </xf>
    <xf numFmtId="0" fontId="13" fillId="3" borderId="1" xfId="40" applyFont="1" applyFill="1" applyBorder="1" applyAlignment="1">
      <alignment horizontal="center" wrapText="1"/>
    </xf>
    <xf numFmtId="0" fontId="13" fillId="18" borderId="1" xfId="40" applyFont="1" applyFill="1" applyBorder="1" applyAlignment="1">
      <alignment horizontal="center" wrapText="1"/>
    </xf>
    <xf numFmtId="0" fontId="12" fillId="0" borderId="0" xfId="2" applyFont="1" applyFill="1" applyBorder="1" applyAlignment="1">
      <alignment horizontal="center" wrapText="1"/>
    </xf>
    <xf numFmtId="0" fontId="10" fillId="0" borderId="0" xfId="67" applyFont="1" applyBorder="1"/>
    <xf numFmtId="0" fontId="10" fillId="0" borderId="0" xfId="17" applyNumberFormat="1" applyFont="1" applyFill="1" applyBorder="1"/>
    <xf numFmtId="43" fontId="10" fillId="0" borderId="0" xfId="17" applyFont="1" applyBorder="1"/>
    <xf numFmtId="165" fontId="10" fillId="0" borderId="0" xfId="73" applyNumberFormat="1" applyFont="1" applyBorder="1"/>
    <xf numFmtId="43" fontId="10" fillId="0" borderId="0" xfId="2" applyNumberFormat="1" applyFont="1" applyBorder="1"/>
    <xf numFmtId="0" fontId="10" fillId="0" borderId="0" xfId="17" applyNumberFormat="1" applyFont="1" applyBorder="1"/>
    <xf numFmtId="0" fontId="10" fillId="0" borderId="0" xfId="67" applyFont="1" applyFill="1" applyBorder="1"/>
    <xf numFmtId="0" fontId="10" fillId="0" borderId="0" xfId="2" applyFont="1" applyFill="1" applyBorder="1"/>
    <xf numFmtId="0" fontId="10" fillId="0" borderId="0" xfId="41" quotePrefix="1" applyNumberFormat="1" applyFont="1"/>
    <xf numFmtId="165" fontId="10" fillId="0" borderId="0" xfId="73" applyNumberFormat="1" applyFont="1" applyFill="1" applyBorder="1"/>
    <xf numFmtId="43" fontId="10" fillId="0" borderId="0" xfId="17" applyFont="1" applyFill="1" applyBorder="1"/>
    <xf numFmtId="43" fontId="10" fillId="0" borderId="0" xfId="2" applyNumberFormat="1" applyFont="1" applyFill="1" applyBorder="1"/>
    <xf numFmtId="0" fontId="11" fillId="0" borderId="0" xfId="66" applyFont="1" applyFill="1" applyBorder="1" applyAlignment="1"/>
    <xf numFmtId="165" fontId="10" fillId="0" borderId="0" xfId="72" applyNumberFormat="1" applyFont="1" applyBorder="1"/>
    <xf numFmtId="43" fontId="10" fillId="19" borderId="0" xfId="17" applyFont="1" applyFill="1" applyBorder="1"/>
    <xf numFmtId="43" fontId="10" fillId="19" borderId="0" xfId="17" applyNumberFormat="1" applyFont="1" applyFill="1" applyBorder="1"/>
    <xf numFmtId="43" fontId="10" fillId="19" borderId="0" xfId="2" applyNumberFormat="1" applyFont="1" applyFill="1" applyBorder="1"/>
    <xf numFmtId="43" fontId="10" fillId="0" borderId="0" xfId="16" applyFont="1" applyFill="1" applyBorder="1"/>
    <xf numFmtId="0" fontId="14" fillId="0" borderId="0" xfId="17" applyNumberFormat="1" applyFont="1" applyFill="1" applyBorder="1"/>
    <xf numFmtId="49" fontId="15" fillId="0" borderId="0" xfId="0" applyNumberFormat="1" applyFont="1"/>
    <xf numFmtId="0" fontId="15" fillId="0" borderId="0" xfId="0" applyFont="1"/>
    <xf numFmtId="43" fontId="15" fillId="0" borderId="0" xfId="16" applyFont="1"/>
    <xf numFmtId="0" fontId="13" fillId="20" borderId="1" xfId="40" applyFont="1" applyFill="1" applyBorder="1" applyAlignment="1">
      <alignment horizontal="center" wrapText="1"/>
    </xf>
    <xf numFmtId="0" fontId="15" fillId="21" borderId="0" xfId="0" applyFont="1" applyFill="1"/>
    <xf numFmtId="43" fontId="16" fillId="22" borderId="0" xfId="31" applyFont="1" applyFill="1" applyAlignment="1">
      <alignment horizontal="center" wrapText="1"/>
    </xf>
    <xf numFmtId="0" fontId="16" fillId="22" borderId="0" xfId="0" applyFont="1" applyFill="1" applyAlignment="1">
      <alignment horizontal="center" wrapText="1"/>
    </xf>
    <xf numFmtId="0" fontId="13" fillId="0" borderId="0" xfId="40" applyFont="1" applyFill="1" applyBorder="1" applyAlignment="1">
      <alignment horizontal="center" wrapText="1"/>
    </xf>
    <xf numFmtId="43" fontId="15" fillId="0" borderId="0" xfId="31" applyFont="1"/>
    <xf numFmtId="0" fontId="15" fillId="21" borderId="0" xfId="0" applyFont="1" applyFill="1" applyAlignment="1">
      <alignment wrapText="1"/>
    </xf>
    <xf numFmtId="0" fontId="16" fillId="0" borderId="0" xfId="0" applyFont="1"/>
    <xf numFmtId="43" fontId="16" fillId="0" borderId="0" xfId="16" applyFont="1"/>
    <xf numFmtId="43" fontId="16" fillId="0" borderId="3" xfId="16" applyFont="1" applyBorder="1"/>
    <xf numFmtId="43" fontId="16" fillId="0" borderId="3" xfId="0" applyNumberFormat="1" applyFont="1" applyBorder="1"/>
    <xf numFmtId="43" fontId="16" fillId="0" borderId="0" xfId="0" applyNumberFormat="1" applyFont="1"/>
  </cellXfs>
  <cellStyles count="336">
    <cellStyle name="£Z_x0004_Ç_x0006_^_x0004_" xfId="1"/>
    <cellStyle name="£Z_x0004_Ç_x0006_^_x0004_ 2" xfId="2"/>
    <cellStyle name="£Z_x0004_Ç_x0006_^_x0004_ 2 2" xfId="3"/>
    <cellStyle name="20% - Accent1 2" xfId="4"/>
    <cellStyle name="20% - Accent1 2 2" xfId="79"/>
    <cellStyle name="20% - Accent1 2 2 2" xfId="80"/>
    <cellStyle name="20% - Accent1 2 2 2 2" xfId="81"/>
    <cellStyle name="20% - Accent1 2 2 3" xfId="82"/>
    <cellStyle name="20% - Accent1 2 3" xfId="83"/>
    <cellStyle name="20% - Accent1 2 3 2" xfId="84"/>
    <cellStyle name="20% - Accent1 2 4" xfId="85"/>
    <cellStyle name="20% - Accent1 3" xfId="86"/>
    <cellStyle name="20% - Accent1 3 2" xfId="87"/>
    <cellStyle name="20% - Accent2 2" xfId="5"/>
    <cellStyle name="20% - Accent2 2 2" xfId="88"/>
    <cellStyle name="20% - Accent2 2 2 2" xfId="89"/>
    <cellStyle name="20% - Accent2 2 2 2 2" xfId="90"/>
    <cellStyle name="20% - Accent2 2 2 3" xfId="91"/>
    <cellStyle name="20% - Accent2 2 3" xfId="92"/>
    <cellStyle name="20% - Accent2 2 3 2" xfId="93"/>
    <cellStyle name="20% - Accent2 2 4" xfId="94"/>
    <cellStyle name="20% - Accent2 3" xfId="95"/>
    <cellStyle name="20% - Accent2 3 2" xfId="96"/>
    <cellStyle name="20% - Accent3 2" xfId="6"/>
    <cellStyle name="20% - Accent3 2 2" xfId="97"/>
    <cellStyle name="20% - Accent3 2 2 2" xfId="98"/>
    <cellStyle name="20% - Accent3 2 2 2 2" xfId="99"/>
    <cellStyle name="20% - Accent3 2 2 3" xfId="100"/>
    <cellStyle name="20% - Accent3 2 3" xfId="101"/>
    <cellStyle name="20% - Accent3 2 3 2" xfId="102"/>
    <cellStyle name="20% - Accent3 2 4" xfId="103"/>
    <cellStyle name="20% - Accent3 3" xfId="104"/>
    <cellStyle name="20% - Accent3 3 2" xfId="105"/>
    <cellStyle name="20% - Accent4 2" xfId="7"/>
    <cellStyle name="20% - Accent4 2 2" xfId="106"/>
    <cellStyle name="20% - Accent4 2 2 2" xfId="107"/>
    <cellStyle name="20% - Accent4 2 2 2 2" xfId="108"/>
    <cellStyle name="20% - Accent4 2 2 3" xfId="109"/>
    <cellStyle name="20% - Accent4 2 3" xfId="110"/>
    <cellStyle name="20% - Accent4 2 3 2" xfId="111"/>
    <cellStyle name="20% - Accent4 2 4" xfId="112"/>
    <cellStyle name="20% - Accent4 3" xfId="113"/>
    <cellStyle name="20% - Accent4 3 2" xfId="114"/>
    <cellStyle name="20% - Accent5 2" xfId="8"/>
    <cellStyle name="20% - Accent5 2 2" xfId="115"/>
    <cellStyle name="20% - Accent5 2 2 2" xfId="116"/>
    <cellStyle name="20% - Accent5 2 2 2 2" xfId="117"/>
    <cellStyle name="20% - Accent5 2 2 3" xfId="118"/>
    <cellStyle name="20% - Accent5 2 3" xfId="119"/>
    <cellStyle name="20% - Accent5 2 3 2" xfId="120"/>
    <cellStyle name="20% - Accent5 2 4" xfId="121"/>
    <cellStyle name="20% - Accent5 3" xfId="122"/>
    <cellStyle name="20% - Accent5 3 2" xfId="123"/>
    <cellStyle name="20% - Accent6 2" xfId="9"/>
    <cellStyle name="20% - Accent6 2 2" xfId="124"/>
    <cellStyle name="20% - Accent6 2 2 2" xfId="125"/>
    <cellStyle name="20% - Accent6 2 2 2 2" xfId="126"/>
    <cellStyle name="20% - Accent6 2 2 3" xfId="127"/>
    <cellStyle name="20% - Accent6 2 3" xfId="128"/>
    <cellStyle name="20% - Accent6 2 3 2" xfId="129"/>
    <cellStyle name="20% - Accent6 2 4" xfId="130"/>
    <cellStyle name="20% - Accent6 3" xfId="131"/>
    <cellStyle name="20% - Accent6 3 2" xfId="132"/>
    <cellStyle name="40% - Accent1 2" xfId="10"/>
    <cellStyle name="40% - Accent1 2 2" xfId="133"/>
    <cellStyle name="40% - Accent1 2 2 2" xfId="134"/>
    <cellStyle name="40% - Accent1 2 2 2 2" xfId="135"/>
    <cellStyle name="40% - Accent1 2 2 3" xfId="136"/>
    <cellStyle name="40% - Accent1 2 3" xfId="137"/>
    <cellStyle name="40% - Accent1 2 3 2" xfId="138"/>
    <cellStyle name="40% - Accent1 2 4" xfId="139"/>
    <cellStyle name="40% - Accent1 3" xfId="140"/>
    <cellStyle name="40% - Accent1 3 2" xfId="141"/>
    <cellStyle name="40% - Accent2 2" xfId="11"/>
    <cellStyle name="40% - Accent2 2 2" xfId="142"/>
    <cellStyle name="40% - Accent2 2 2 2" xfId="143"/>
    <cellStyle name="40% - Accent2 2 2 2 2" xfId="144"/>
    <cellStyle name="40% - Accent2 2 2 3" xfId="145"/>
    <cellStyle name="40% - Accent2 2 3" xfId="146"/>
    <cellStyle name="40% - Accent2 2 3 2" xfId="147"/>
    <cellStyle name="40% - Accent2 2 4" xfId="148"/>
    <cellStyle name="40% - Accent2 3" xfId="149"/>
    <cellStyle name="40% - Accent2 3 2" xfId="150"/>
    <cellStyle name="40% - Accent3 2" xfId="12"/>
    <cellStyle name="40% - Accent3 2 2" xfId="151"/>
    <cellStyle name="40% - Accent3 2 2 2" xfId="152"/>
    <cellStyle name="40% - Accent3 2 2 2 2" xfId="153"/>
    <cellStyle name="40% - Accent3 2 2 3" xfId="154"/>
    <cellStyle name="40% - Accent3 2 3" xfId="155"/>
    <cellStyle name="40% - Accent3 2 3 2" xfId="156"/>
    <cellStyle name="40% - Accent3 2 4" xfId="157"/>
    <cellStyle name="40% - Accent3 3" xfId="158"/>
    <cellStyle name="40% - Accent3 3 2" xfId="159"/>
    <cellStyle name="40% - Accent4 2" xfId="13"/>
    <cellStyle name="40% - Accent4 2 2" xfId="160"/>
    <cellStyle name="40% - Accent4 2 2 2" xfId="161"/>
    <cellStyle name="40% - Accent4 2 2 2 2" xfId="162"/>
    <cellStyle name="40% - Accent4 2 2 3" xfId="163"/>
    <cellStyle name="40% - Accent4 2 3" xfId="164"/>
    <cellStyle name="40% - Accent4 2 3 2" xfId="165"/>
    <cellStyle name="40% - Accent4 2 4" xfId="166"/>
    <cellStyle name="40% - Accent4 3" xfId="167"/>
    <cellStyle name="40% - Accent4 3 2" xfId="168"/>
    <cellStyle name="40% - Accent5 2" xfId="14"/>
    <cellStyle name="40% - Accent5 2 2" xfId="169"/>
    <cellStyle name="40% - Accent5 2 2 2" xfId="170"/>
    <cellStyle name="40% - Accent5 2 2 2 2" xfId="171"/>
    <cellStyle name="40% - Accent5 2 2 3" xfId="172"/>
    <cellStyle name="40% - Accent5 2 3" xfId="173"/>
    <cellStyle name="40% - Accent5 2 3 2" xfId="174"/>
    <cellStyle name="40% - Accent5 2 4" xfId="175"/>
    <cellStyle name="40% - Accent5 3" xfId="176"/>
    <cellStyle name="40% - Accent5 3 2" xfId="177"/>
    <cellStyle name="40% - Accent6 2" xfId="15"/>
    <cellStyle name="40% - Accent6 2 2" xfId="178"/>
    <cellStyle name="40% - Accent6 2 2 2" xfId="179"/>
    <cellStyle name="40% - Accent6 2 2 2 2" xfId="180"/>
    <cellStyle name="40% - Accent6 2 2 3" xfId="181"/>
    <cellStyle name="40% - Accent6 2 3" xfId="182"/>
    <cellStyle name="40% - Accent6 2 3 2" xfId="183"/>
    <cellStyle name="40% - Accent6 2 4" xfId="184"/>
    <cellStyle name="40% - Accent6 3" xfId="185"/>
    <cellStyle name="40% - Accent6 3 2" xfId="186"/>
    <cellStyle name="Comma" xfId="16" builtinId="3"/>
    <cellStyle name="Comma 10" xfId="187"/>
    <cellStyle name="Comma 10 2" xfId="188"/>
    <cellStyle name="Comma 2" xfId="17"/>
    <cellStyle name="Comma 2 2" xfId="18"/>
    <cellStyle name="Comma 2 3" xfId="19"/>
    <cellStyle name="Comma 2 3 2" xfId="20"/>
    <cellStyle name="Comma 2 3 2 2" xfId="21"/>
    <cellStyle name="Comma 2 4" xfId="22"/>
    <cellStyle name="Comma 2 5" xfId="189"/>
    <cellStyle name="Comma 2 6" xfId="190"/>
    <cellStyle name="Comma 3" xfId="23"/>
    <cellStyle name="Comma 4" xfId="24"/>
    <cellStyle name="Comma 5" xfId="25"/>
    <cellStyle name="Comma 5 2" xfId="26"/>
    <cellStyle name="Comma 5 2 2" xfId="191"/>
    <cellStyle name="Comma 5 3" xfId="27"/>
    <cellStyle name="Comma 6" xfId="28"/>
    <cellStyle name="Comma 6 2" xfId="192"/>
    <cellStyle name="Comma 7" xfId="29"/>
    <cellStyle name="Comma 7 2" xfId="193"/>
    <cellStyle name="Comma 8" xfId="30"/>
    <cellStyle name="Comma 8 2" xfId="31"/>
    <cellStyle name="Comma 8 2 2" xfId="194"/>
    <cellStyle name="Comma 8 2 2 2" xfId="195"/>
    <cellStyle name="Comma 8 2 3" xfId="196"/>
    <cellStyle name="Comma 8 3" xfId="32"/>
    <cellStyle name="Comma 8 3 2" xfId="197"/>
    <cellStyle name="Comma 8 4" xfId="33"/>
    <cellStyle name="Comma 8 4 2" xfId="198"/>
    <cellStyle name="Comma 8 5" xfId="199"/>
    <cellStyle name="Comma 8 5 2" xfId="200"/>
    <cellStyle name="Comma 8 6" xfId="201"/>
    <cellStyle name="Comma 8 6 2" xfId="202"/>
    <cellStyle name="Comma 9" xfId="34"/>
    <cellStyle name="Comma 9 2" xfId="35"/>
    <cellStyle name="Comma 9 2 2" xfId="203"/>
    <cellStyle name="Comma 9 2 2 2" xfId="204"/>
    <cellStyle name="Comma 9 2 3" xfId="205"/>
    <cellStyle name="Comma 9 3" xfId="206"/>
    <cellStyle name="Comma 9 3 2" xfId="207"/>
    <cellStyle name="Comma 9 4" xfId="208"/>
    <cellStyle name="Currency 2" xfId="209"/>
    <cellStyle name="Currency 2 2" xfId="210"/>
    <cellStyle name="Currency 2 2 2" xfId="211"/>
    <cellStyle name="Currency 3" xfId="212"/>
    <cellStyle name="Normal" xfId="0" builtinId="0"/>
    <cellStyle name="Normal - Style1" xfId="36"/>
    <cellStyle name="Normal 10" xfId="37"/>
    <cellStyle name="Normal 10 2" xfId="213"/>
    <cellStyle name="Normal 10 3" xfId="214"/>
    <cellStyle name="Normal 10 3 2" xfId="215"/>
    <cellStyle name="Normal 10 4" xfId="216"/>
    <cellStyle name="Normal 11" xfId="38"/>
    <cellStyle name="Normal 11 2" xfId="217"/>
    <cellStyle name="Normal 12" xfId="39"/>
    <cellStyle name="Normal 12 2" xfId="218"/>
    <cellStyle name="Normal 13" xfId="219"/>
    <cellStyle name="Normal 13 2" xfId="220"/>
    <cellStyle name="Normal 13 3" xfId="221"/>
    <cellStyle name="Normal 13 3 2" xfId="222"/>
    <cellStyle name="Normal 13 4" xfId="223"/>
    <cellStyle name="Normal 14" xfId="224"/>
    <cellStyle name="Normal 15" xfId="225"/>
    <cellStyle name="Normal 16" xfId="226"/>
    <cellStyle name="Normal 17" xfId="227"/>
    <cellStyle name="Normal 18" xfId="228"/>
    <cellStyle name="Normal 19" xfId="229"/>
    <cellStyle name="Normal 2" xfId="40"/>
    <cellStyle name="Normal 2 2" xfId="41"/>
    <cellStyle name="Normal 2 2 2" xfId="42"/>
    <cellStyle name="Normal 2 2 3" xfId="43"/>
    <cellStyle name="Normal 2 2 3 2" xfId="44"/>
    <cellStyle name="Normal 2 2 3 2 2" xfId="230"/>
    <cellStyle name="Normal 2 2 3 2 2 2" xfId="231"/>
    <cellStyle name="Normal 2 2 3 2 3" xfId="232"/>
    <cellStyle name="Normal 2 2 3 3" xfId="45"/>
    <cellStyle name="Normal 2 2 3 3 2" xfId="233"/>
    <cellStyle name="Normal 2 2 3 4" xfId="234"/>
    <cellStyle name="Normal 2 2 3 4 2" xfId="235"/>
    <cellStyle name="Normal 2 2 3 5" xfId="236"/>
    <cellStyle name="Normal 2 2 3 5 2" xfId="237"/>
    <cellStyle name="Normal 2 2 3 6" xfId="238"/>
    <cellStyle name="Normal 2 2 4" xfId="239"/>
    <cellStyle name="Normal 2 2 4 2" xfId="240"/>
    <cellStyle name="Normal 2 2 4 2 2" xfId="241"/>
    <cellStyle name="Normal 2 2 4 3" xfId="242"/>
    <cellStyle name="Normal 2 2 5" xfId="243"/>
    <cellStyle name="Normal 2 2 5 2" xfId="244"/>
    <cellStyle name="Normal 2 3" xfId="46"/>
    <cellStyle name="Normal 2 3 2" xfId="245"/>
    <cellStyle name="Normal 2 3 2 2" xfId="246"/>
    <cellStyle name="Normal 2 3 2 2 2" xfId="247"/>
    <cellStyle name="Normal 2 3 2 3" xfId="248"/>
    <cellStyle name="Normal 2 3 3" xfId="249"/>
    <cellStyle name="Normal 2 3 3 2" xfId="250"/>
    <cellStyle name="Normal 2 3 4" xfId="251"/>
    <cellStyle name="Normal 2 4" xfId="47"/>
    <cellStyle name="Normal 2 4 2" xfId="252"/>
    <cellStyle name="Normal 2 4 2 2" xfId="253"/>
    <cellStyle name="Normal 2 4 2 2 2" xfId="254"/>
    <cellStyle name="Normal 2 4 2 3" xfId="255"/>
    <cellStyle name="Normal 2 4 3" xfId="256"/>
    <cellStyle name="Normal 2 4 3 2" xfId="257"/>
    <cellStyle name="Normal 2 5" xfId="258"/>
    <cellStyle name="Normal 2 5 2" xfId="259"/>
    <cellStyle name="Normal 2 6" xfId="260"/>
    <cellStyle name="Normal 20" xfId="261"/>
    <cellStyle name="Normal 21" xfId="262"/>
    <cellStyle name="Normal 21 2" xfId="263"/>
    <cellStyle name="Normal 21 3" xfId="264"/>
    <cellStyle name="Normal 22" xfId="265"/>
    <cellStyle name="Normal 22 2" xfId="266"/>
    <cellStyle name="Normal 22 2 2" xfId="267"/>
    <cellStyle name="Normal 22 3" xfId="268"/>
    <cellStyle name="Normal 23" xfId="269"/>
    <cellStyle name="Normal 23 2" xfId="270"/>
    <cellStyle name="Normal 24" xfId="271"/>
    <cellStyle name="Normal 24 2" xfId="272"/>
    <cellStyle name="Normal 25" xfId="273"/>
    <cellStyle name="Normal 26" xfId="274"/>
    <cellStyle name="Normal 27" xfId="275"/>
    <cellStyle name="Normal 28" xfId="276"/>
    <cellStyle name="Normal 29" xfId="277"/>
    <cellStyle name="Normal 3" xfId="48"/>
    <cellStyle name="Normal 3 2" xfId="49"/>
    <cellStyle name="Normal 3 2 2" xfId="50"/>
    <cellStyle name="Normal 3 2 2 2" xfId="51"/>
    <cellStyle name="Normal 3 3" xfId="52"/>
    <cellStyle name="Normal 3 3 2" xfId="278"/>
    <cellStyle name="Normal 3 3 2 2" xfId="279"/>
    <cellStyle name="Normal 3 3 2 2 2" xfId="280"/>
    <cellStyle name="Normal 3 3 2 3" xfId="281"/>
    <cellStyle name="Normal 3 3 3" xfId="282"/>
    <cellStyle name="Normal 3 3 3 2" xfId="283"/>
    <cellStyle name="Normal 3 3 4" xfId="284"/>
    <cellStyle name="Normal 30" xfId="285"/>
    <cellStyle name="Normal 31" xfId="286"/>
    <cellStyle name="Normal 32" xfId="287"/>
    <cellStyle name="Normal 4" xfId="53"/>
    <cellStyle name="Normal 4 2" xfId="54"/>
    <cellStyle name="Normal 4 3" xfId="55"/>
    <cellStyle name="Normal 4 3 2" xfId="288"/>
    <cellStyle name="Normal 5" xfId="56"/>
    <cellStyle name="Normal 5 2" xfId="57"/>
    <cellStyle name="Normal 6" xfId="58"/>
    <cellStyle name="Normal 6 2" xfId="59"/>
    <cellStyle name="Normal 6 2 2" xfId="289"/>
    <cellStyle name="Normal 6 3" xfId="60"/>
    <cellStyle name="Normal 6 3 2" xfId="290"/>
    <cellStyle name="Normal 6 3 2 2" xfId="291"/>
    <cellStyle name="Normal 6 3 2 2 2" xfId="292"/>
    <cellStyle name="Normal 6 3 2 3" xfId="293"/>
    <cellStyle name="Normal 6 3 3" xfId="294"/>
    <cellStyle name="Normal 6 3 3 2" xfId="295"/>
    <cellStyle name="Normal 7" xfId="61"/>
    <cellStyle name="Normal 7 2" xfId="296"/>
    <cellStyle name="Normal 8" xfId="62"/>
    <cellStyle name="Normal 8 2" xfId="297"/>
    <cellStyle name="Normal 9" xfId="63"/>
    <cellStyle name="Normal 9 2" xfId="64"/>
    <cellStyle name="Normal 9 2 2" xfId="298"/>
    <cellStyle name="Normal 9 3" xfId="65"/>
    <cellStyle name="Normal 9 3 2" xfId="299"/>
    <cellStyle name="Normal 9 4" xfId="300"/>
    <cellStyle name="Normal 9 5" xfId="301"/>
    <cellStyle name="Normal_billed, ffs, tpl" xfId="66"/>
    <cellStyle name="Normal_prov fee mcare #s" xfId="67"/>
    <cellStyle name="Note 2" xfId="68"/>
    <cellStyle name="Note 2 2" xfId="69"/>
    <cellStyle name="Note 2 2 2" xfId="302"/>
    <cellStyle name="Note 2 2 2 2" xfId="303"/>
    <cellStyle name="Note 2 2 2 2 2" xfId="304"/>
    <cellStyle name="Note 2 2 2 3" xfId="305"/>
    <cellStyle name="Note 2 2 3" xfId="306"/>
    <cellStyle name="Note 2 2 3 2" xfId="307"/>
    <cellStyle name="Note 2 2 4" xfId="308"/>
    <cellStyle name="Note 2 3" xfId="70"/>
    <cellStyle name="Note 2 3 2" xfId="309"/>
    <cellStyle name="Note 2 3 2 2" xfId="310"/>
    <cellStyle name="Note 2 3 2 2 2" xfId="311"/>
    <cellStyle name="Note 2 3 2 3" xfId="312"/>
    <cellStyle name="Note 2 3 3" xfId="313"/>
    <cellStyle name="Note 2 3 3 2" xfId="314"/>
    <cellStyle name="Note 2 3 4" xfId="315"/>
    <cellStyle name="Note 2 4" xfId="316"/>
    <cellStyle name="Note 2 4 2" xfId="317"/>
    <cellStyle name="Note 2 4 2 2" xfId="318"/>
    <cellStyle name="Note 2 4 3" xfId="319"/>
    <cellStyle name="Note 2 5" xfId="320"/>
    <cellStyle name="Note 2 5 2" xfId="321"/>
    <cellStyle name="Note 2 6" xfId="322"/>
    <cellStyle name="Note 3" xfId="71"/>
    <cellStyle name="Note 3 2" xfId="323"/>
    <cellStyle name="Note 3 2 2" xfId="324"/>
    <cellStyle name="Note 3 2 2 2" xfId="325"/>
    <cellStyle name="Note 3 2 3" xfId="326"/>
    <cellStyle name="Note 3 3" xfId="327"/>
    <cellStyle name="Note 3 3 2" xfId="328"/>
    <cellStyle name="Note 3 4" xfId="329"/>
    <cellStyle name="Percent" xfId="72" builtinId="5"/>
    <cellStyle name="Percent 2" xfId="73"/>
    <cellStyle name="Percent 2 2" xfId="330"/>
    <cellStyle name="Percent 2 3" xfId="331"/>
    <cellStyle name="Percent 3" xfId="74"/>
    <cellStyle name="Percent 3 2" xfId="332"/>
    <cellStyle name="Percent 4" xfId="75"/>
    <cellStyle name="Percent 5" xfId="76"/>
    <cellStyle name="Percent 5 2" xfId="333"/>
    <cellStyle name="Percent 6" xfId="77"/>
    <cellStyle name="Percent 6 2" xfId="334"/>
    <cellStyle name="Percent 7" xfId="78"/>
    <cellStyle name="Percent 8" xfId="3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ept\EFI\Shared\Projects\Forecaster\Hospital%20Files\330203v7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Shared\Projects\State%20Assoc%20Clients\2005\Templates\Medicare%20Margins\STATE%20Medicare%20Margins%206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OCUME~1\KKRAWIEC\LOCALS~1\Temp\Temporary%20Directory%201%20for%20HURT%20Analysis%209.0.zip\MA%20Rate%20Growth%201997-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8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11.28515625" style="34" customWidth="1"/>
    <col min="2" max="2" width="47.7109375" style="34" bestFit="1" customWidth="1"/>
    <col min="3" max="3" width="7.28515625" style="34" bestFit="1" customWidth="1"/>
    <col min="4" max="4" width="3.140625" style="34" customWidth="1"/>
    <col min="5" max="5" width="8" style="34" bestFit="1" customWidth="1"/>
    <col min="6" max="6" width="15.28515625" style="34" bestFit="1" customWidth="1"/>
    <col min="7" max="7" width="13.5703125" style="35" bestFit="1" customWidth="1"/>
    <col min="8" max="10" width="14.5703125" style="35" bestFit="1" customWidth="1"/>
    <col min="11" max="11" width="3.140625" style="34" customWidth="1"/>
    <col min="12" max="12" width="8.140625" style="34" bestFit="1" customWidth="1"/>
    <col min="13" max="13" width="15.28515625" style="34" bestFit="1" customWidth="1"/>
    <col min="14" max="14" width="14.28515625" style="34" bestFit="1" customWidth="1"/>
    <col min="15" max="15" width="14.5703125" style="34" bestFit="1" customWidth="1"/>
    <col min="16" max="16" width="12.42578125" style="34" bestFit="1" customWidth="1"/>
    <col min="17" max="16384" width="9.140625" style="34"/>
  </cols>
  <sheetData>
    <row r="1" spans="1:16" ht="38.25" x14ac:dyDescent="0.2">
      <c r="A1" s="8" t="s">
        <v>2</v>
      </c>
      <c r="B1" s="9" t="s">
        <v>3</v>
      </c>
      <c r="C1" s="9" t="s">
        <v>4</v>
      </c>
      <c r="D1" s="40"/>
      <c r="E1" s="42" t="s">
        <v>124</v>
      </c>
      <c r="F1" s="36" t="s">
        <v>8</v>
      </c>
      <c r="G1" s="36" t="s">
        <v>11</v>
      </c>
      <c r="H1" s="38" t="s">
        <v>131</v>
      </c>
      <c r="I1" s="39" t="s">
        <v>132</v>
      </c>
      <c r="J1" s="39" t="s">
        <v>133</v>
      </c>
      <c r="L1" s="42" t="s">
        <v>125</v>
      </c>
      <c r="M1" s="36" t="s">
        <v>8</v>
      </c>
      <c r="N1" s="36" t="s">
        <v>11</v>
      </c>
      <c r="O1" s="38" t="s">
        <v>134</v>
      </c>
      <c r="P1" s="39" t="s">
        <v>121</v>
      </c>
    </row>
    <row r="2" spans="1:16" x14ac:dyDescent="0.2">
      <c r="A2" s="14" t="s">
        <v>12</v>
      </c>
      <c r="B2" s="2" t="s">
        <v>149</v>
      </c>
      <c r="C2" s="2">
        <v>1</v>
      </c>
      <c r="D2" s="2"/>
      <c r="E2" s="42"/>
      <c r="F2" s="35">
        <v>1279442.5894645245</v>
      </c>
      <c r="G2" s="35">
        <v>445436.77752914774</v>
      </c>
      <c r="H2" s="41">
        <f t="shared" ref="H2:H33" si="0">($F2+$G2)*23.6%</f>
        <v>407071.53061050666</v>
      </c>
      <c r="I2" s="41">
        <f t="shared" ref="I2:J21" si="1">($F2+$G2)*25%</f>
        <v>431219.84174841805</v>
      </c>
      <c r="J2" s="41">
        <f t="shared" si="1"/>
        <v>431219.84174841805</v>
      </c>
      <c r="L2" s="42"/>
      <c r="M2" s="35">
        <v>1244684.1772781925</v>
      </c>
      <c r="N2" s="35">
        <v>433335.66783981852</v>
      </c>
      <c r="O2" s="41">
        <f t="shared" ref="O2:O33" si="2">($M2+$N2)*25%</f>
        <v>419504.96127950272</v>
      </c>
      <c r="P2" s="41">
        <f t="shared" ref="P2:P33" si="3">($M2+$N2)*1.4%</f>
        <v>23492.277831652151</v>
      </c>
    </row>
    <row r="3" spans="1:16" x14ac:dyDescent="0.2">
      <c r="A3" s="14" t="s">
        <v>21</v>
      </c>
      <c r="B3" s="2" t="s">
        <v>154</v>
      </c>
      <c r="C3" s="2">
        <v>1</v>
      </c>
      <c r="D3" s="2"/>
      <c r="E3" s="37"/>
      <c r="F3" s="35">
        <v>1871708.8920320533</v>
      </c>
      <c r="G3" s="35">
        <v>1313646.6351425068</v>
      </c>
      <c r="H3" s="41">
        <f t="shared" si="0"/>
        <v>751743.90441319626</v>
      </c>
      <c r="I3" s="41">
        <f t="shared" si="1"/>
        <v>796338.88179364009</v>
      </c>
      <c r="J3" s="41">
        <f t="shared" si="1"/>
        <v>796338.88179364009</v>
      </c>
      <c r="L3" s="37"/>
      <c r="M3" s="35">
        <v>1820860.4759344612</v>
      </c>
      <c r="N3" s="35">
        <v>1277959.0071180393</v>
      </c>
      <c r="O3" s="41">
        <f t="shared" si="2"/>
        <v>774704.87076312513</v>
      </c>
      <c r="P3" s="41">
        <f t="shared" si="3"/>
        <v>43383.472762735</v>
      </c>
    </row>
    <row r="4" spans="1:16" x14ac:dyDescent="0.2">
      <c r="A4" s="20" t="s">
        <v>67</v>
      </c>
      <c r="B4" s="2" t="s">
        <v>176</v>
      </c>
      <c r="C4" s="2">
        <v>1</v>
      </c>
      <c r="D4" s="2"/>
      <c r="E4" s="37"/>
      <c r="F4" s="35">
        <v>5284636.0483410656</v>
      </c>
      <c r="G4" s="35">
        <v>1965780.2903854561</v>
      </c>
      <c r="H4" s="41">
        <f t="shared" si="0"/>
        <v>1711098.2559394592</v>
      </c>
      <c r="I4" s="41">
        <f t="shared" si="1"/>
        <v>1812604.0846816304</v>
      </c>
      <c r="J4" s="41">
        <f t="shared" si="1"/>
        <v>1812604.0846816304</v>
      </c>
      <c r="L4" s="37"/>
      <c r="M4" s="35">
        <v>5141069.1860718764</v>
      </c>
      <c r="N4" s="35">
        <v>1912376.2516551353</v>
      </c>
      <c r="O4" s="41">
        <f t="shared" si="2"/>
        <v>1763361.3594317529</v>
      </c>
      <c r="P4" s="41">
        <f t="shared" si="3"/>
        <v>98748.236128178149</v>
      </c>
    </row>
    <row r="5" spans="1:16" x14ac:dyDescent="0.2">
      <c r="A5" s="14" t="s">
        <v>25</v>
      </c>
      <c r="B5" s="2" t="s">
        <v>156</v>
      </c>
      <c r="C5" s="2">
        <v>1</v>
      </c>
      <c r="D5" s="2"/>
      <c r="E5" s="37"/>
      <c r="F5" s="35">
        <v>4328152.2146669393</v>
      </c>
      <c r="G5" s="35">
        <v>1772220.7370566942</v>
      </c>
      <c r="H5" s="41">
        <f t="shared" si="0"/>
        <v>1439688.0166067777</v>
      </c>
      <c r="I5" s="41">
        <f t="shared" si="1"/>
        <v>1525093.2379309083</v>
      </c>
      <c r="J5" s="41">
        <f t="shared" si="1"/>
        <v>1525093.2379309083</v>
      </c>
      <c r="L5" s="37"/>
      <c r="M5" s="35">
        <v>4210569.9957214678</v>
      </c>
      <c r="N5" s="35">
        <v>1724075.099752591</v>
      </c>
      <c r="O5" s="41">
        <f t="shared" si="2"/>
        <v>1483661.2738685147</v>
      </c>
      <c r="P5" s="41">
        <f t="shared" si="3"/>
        <v>83085.031336636821</v>
      </c>
    </row>
    <row r="6" spans="1:16" x14ac:dyDescent="0.2">
      <c r="A6" s="14" t="s">
        <v>52</v>
      </c>
      <c r="B6" s="2" t="s">
        <v>171</v>
      </c>
      <c r="C6" s="2">
        <v>1</v>
      </c>
      <c r="D6" s="2"/>
      <c r="E6" s="37"/>
      <c r="F6" s="35">
        <v>6171048.2879898231</v>
      </c>
      <c r="G6" s="35">
        <v>2604167.5037900181</v>
      </c>
      <c r="H6" s="41">
        <f t="shared" si="0"/>
        <v>2070950.9268600428</v>
      </c>
      <c r="I6" s="41">
        <f t="shared" si="1"/>
        <v>2193803.9479449606</v>
      </c>
      <c r="J6" s="41">
        <f t="shared" si="1"/>
        <v>2193803.9479449606</v>
      </c>
      <c r="L6" s="37"/>
      <c r="M6" s="35">
        <v>6003400.4061841378</v>
      </c>
      <c r="N6" s="35">
        <v>2533420.50174058</v>
      </c>
      <c r="O6" s="41">
        <f t="shared" si="2"/>
        <v>2134205.2269811793</v>
      </c>
      <c r="P6" s="41">
        <f t="shared" si="3"/>
        <v>119515.49271094603</v>
      </c>
    </row>
    <row r="7" spans="1:16" x14ac:dyDescent="0.2">
      <c r="A7" s="14" t="s">
        <v>59</v>
      </c>
      <c r="B7" s="2" t="s">
        <v>175</v>
      </c>
      <c r="C7" s="2">
        <v>1</v>
      </c>
      <c r="D7" s="2"/>
      <c r="E7" s="37"/>
      <c r="F7" s="35">
        <v>1976567.5929297218</v>
      </c>
      <c r="G7" s="35">
        <v>1373634.7612553278</v>
      </c>
      <c r="H7" s="41">
        <f t="shared" si="0"/>
        <v>790647.75558767177</v>
      </c>
      <c r="I7" s="41">
        <f t="shared" si="1"/>
        <v>837550.58854626236</v>
      </c>
      <c r="J7" s="41">
        <f t="shared" si="1"/>
        <v>837550.58854626236</v>
      </c>
      <c r="L7" s="37"/>
      <c r="M7" s="35">
        <v>1922870.4972765665</v>
      </c>
      <c r="N7" s="35">
        <v>1336317.4454036106</v>
      </c>
      <c r="O7" s="41">
        <f t="shared" si="2"/>
        <v>814796.98567004432</v>
      </c>
      <c r="P7" s="41">
        <f t="shared" si="3"/>
        <v>45628.631197522474</v>
      </c>
    </row>
    <row r="8" spans="1:16" x14ac:dyDescent="0.2">
      <c r="A8" s="14" t="s">
        <v>41</v>
      </c>
      <c r="B8" s="2" t="s">
        <v>162</v>
      </c>
      <c r="C8" s="2">
        <v>1</v>
      </c>
      <c r="D8" s="2"/>
      <c r="E8" s="37"/>
      <c r="F8" s="35">
        <v>183115.77335168968</v>
      </c>
      <c r="G8" s="35">
        <v>674003.89645140746</v>
      </c>
      <c r="H8" s="41">
        <f t="shared" si="0"/>
        <v>202280.24207353094</v>
      </c>
      <c r="I8" s="41">
        <f t="shared" si="1"/>
        <v>214279.91745077429</v>
      </c>
      <c r="J8" s="41">
        <f t="shared" si="1"/>
        <v>214279.91745077429</v>
      </c>
      <c r="L8" s="37"/>
      <c r="M8" s="35">
        <v>178141.09642566927</v>
      </c>
      <c r="N8" s="35">
        <v>655693.34040070046</v>
      </c>
      <c r="O8" s="41">
        <f t="shared" si="2"/>
        <v>208458.60920659243</v>
      </c>
      <c r="P8" s="41">
        <f t="shared" si="3"/>
        <v>11673.682115569174</v>
      </c>
    </row>
    <row r="9" spans="1:16" x14ac:dyDescent="0.2">
      <c r="A9" s="1" t="s">
        <v>13</v>
      </c>
      <c r="B9" s="2" t="s">
        <v>150</v>
      </c>
      <c r="C9" s="2">
        <v>1</v>
      </c>
      <c r="D9" s="2"/>
      <c r="E9" s="37"/>
      <c r="F9" s="35">
        <v>635259.65703299548</v>
      </c>
      <c r="G9" s="35">
        <v>765110.58393569186</v>
      </c>
      <c r="H9" s="41">
        <f t="shared" si="0"/>
        <v>330487.37686861027</v>
      </c>
      <c r="I9" s="41">
        <f t="shared" si="1"/>
        <v>350092.56024217186</v>
      </c>
      <c r="J9" s="41">
        <f t="shared" si="1"/>
        <v>350092.56024217186</v>
      </c>
      <c r="L9" s="37"/>
      <c r="M9" s="35">
        <v>618001.65953758464</v>
      </c>
      <c r="N9" s="35">
        <v>744324.94707824418</v>
      </c>
      <c r="O9" s="41">
        <f t="shared" si="2"/>
        <v>340581.6516539572</v>
      </c>
      <c r="P9" s="41">
        <f t="shared" si="3"/>
        <v>19072.572492621603</v>
      </c>
    </row>
    <row r="10" spans="1:16" x14ac:dyDescent="0.2">
      <c r="A10" s="14" t="s">
        <v>15</v>
      </c>
      <c r="B10" s="2" t="s">
        <v>152</v>
      </c>
      <c r="C10" s="2">
        <v>1</v>
      </c>
      <c r="D10" s="2"/>
      <c r="E10" s="37"/>
      <c r="F10" s="35">
        <v>185051.63067227803</v>
      </c>
      <c r="G10" s="35">
        <v>272480.78978628875</v>
      </c>
      <c r="H10" s="41">
        <f t="shared" si="0"/>
        <v>107977.65122822176</v>
      </c>
      <c r="I10" s="41">
        <f t="shared" si="1"/>
        <v>114383.10511464169</v>
      </c>
      <c r="J10" s="41">
        <f t="shared" si="1"/>
        <v>114383.10511464169</v>
      </c>
      <c r="L10" s="37"/>
      <c r="M10" s="35">
        <v>180024.3626200617</v>
      </c>
      <c r="N10" s="35">
        <v>265078.34775236133</v>
      </c>
      <c r="O10" s="41">
        <f t="shared" si="2"/>
        <v>111275.67759310576</v>
      </c>
      <c r="P10" s="41">
        <f t="shared" si="3"/>
        <v>6231.4379452139219</v>
      </c>
    </row>
    <row r="11" spans="1:16" x14ac:dyDescent="0.2">
      <c r="A11" s="14" t="s">
        <v>16</v>
      </c>
      <c r="B11" s="2" t="s">
        <v>17</v>
      </c>
      <c r="C11" s="2">
        <v>1</v>
      </c>
      <c r="D11" s="2"/>
      <c r="E11" s="37"/>
      <c r="F11" s="35">
        <v>56516.501917282614</v>
      </c>
      <c r="G11" s="35">
        <v>380720.76158175879</v>
      </c>
      <c r="H11" s="41">
        <f t="shared" si="0"/>
        <v>103187.99418577379</v>
      </c>
      <c r="I11" s="41">
        <f t="shared" si="1"/>
        <v>109309.31587476036</v>
      </c>
      <c r="J11" s="41">
        <f t="shared" si="1"/>
        <v>109309.31587476036</v>
      </c>
      <c r="L11" s="37"/>
      <c r="M11" s="35">
        <v>54981.127149280961</v>
      </c>
      <c r="N11" s="35">
        <v>370377.78154660814</v>
      </c>
      <c r="O11" s="41">
        <f t="shared" si="2"/>
        <v>106339.72717397228</v>
      </c>
      <c r="P11" s="41">
        <f t="shared" si="3"/>
        <v>5955.0247217424467</v>
      </c>
    </row>
    <row r="12" spans="1:16" x14ac:dyDescent="0.2">
      <c r="A12" s="1" t="s">
        <v>20</v>
      </c>
      <c r="B12" s="2" t="s">
        <v>153</v>
      </c>
      <c r="C12" s="2">
        <v>1</v>
      </c>
      <c r="D12" s="2"/>
      <c r="E12" s="37"/>
      <c r="F12" s="35">
        <v>7436638.6413294282</v>
      </c>
      <c r="G12" s="35">
        <v>0</v>
      </c>
      <c r="H12" s="41">
        <f t="shared" si="0"/>
        <v>1755046.7193537452</v>
      </c>
      <c r="I12" s="41">
        <f t="shared" si="1"/>
        <v>1859159.660332357</v>
      </c>
      <c r="J12" s="41">
        <f t="shared" si="1"/>
        <v>1859159.660332357</v>
      </c>
      <c r="L12" s="37"/>
      <c r="M12" s="35">
        <v>7234608.6688206075</v>
      </c>
      <c r="N12" s="35">
        <v>0</v>
      </c>
      <c r="O12" s="41">
        <f t="shared" si="2"/>
        <v>1808652.1672051519</v>
      </c>
      <c r="P12" s="41">
        <f t="shared" si="3"/>
        <v>101284.5213634885</v>
      </c>
    </row>
    <row r="13" spans="1:16" x14ac:dyDescent="0.2">
      <c r="A13" s="14" t="s">
        <v>38</v>
      </c>
      <c r="B13" s="2" t="s">
        <v>159</v>
      </c>
      <c r="C13" s="2">
        <v>1</v>
      </c>
      <c r="D13" s="2"/>
      <c r="E13" s="37"/>
      <c r="F13" s="35">
        <v>1062040.587428838</v>
      </c>
      <c r="G13" s="35">
        <v>477244.00314191496</v>
      </c>
      <c r="H13" s="41">
        <f t="shared" si="0"/>
        <v>363271.16337469773</v>
      </c>
      <c r="I13" s="41">
        <f t="shared" si="1"/>
        <v>384821.14764268824</v>
      </c>
      <c r="J13" s="41">
        <f t="shared" si="1"/>
        <v>384821.14764268824</v>
      </c>
      <c r="L13" s="37"/>
      <c r="M13" s="35">
        <v>1033188.3006592413</v>
      </c>
      <c r="N13" s="35">
        <v>464278.79164180037</v>
      </c>
      <c r="O13" s="41">
        <f t="shared" si="2"/>
        <v>374366.7730752604</v>
      </c>
      <c r="P13" s="41">
        <f t="shared" si="3"/>
        <v>20964.53929221458</v>
      </c>
    </row>
    <row r="14" spans="1:16" x14ac:dyDescent="0.2">
      <c r="A14" s="14" t="s">
        <v>23</v>
      </c>
      <c r="B14" s="2" t="s">
        <v>24</v>
      </c>
      <c r="C14" s="2">
        <v>1</v>
      </c>
      <c r="D14" s="2"/>
      <c r="E14" s="37"/>
      <c r="F14" s="35">
        <v>801445.98060012865</v>
      </c>
      <c r="G14" s="35">
        <v>599912.17358974705</v>
      </c>
      <c r="H14" s="41">
        <f t="shared" si="0"/>
        <v>330720.52438881074</v>
      </c>
      <c r="I14" s="41">
        <f t="shared" si="1"/>
        <v>350339.53854746895</v>
      </c>
      <c r="J14" s="41">
        <f t="shared" si="1"/>
        <v>350339.53854746895</v>
      </c>
      <c r="L14" s="37"/>
      <c r="M14" s="35">
        <v>779673.22583319759</v>
      </c>
      <c r="N14" s="35">
        <v>583614.45552335226</v>
      </c>
      <c r="O14" s="41">
        <f t="shared" si="2"/>
        <v>340821.92033913743</v>
      </c>
      <c r="P14" s="41">
        <f t="shared" si="3"/>
        <v>19086.027538991693</v>
      </c>
    </row>
    <row r="15" spans="1:16" x14ac:dyDescent="0.2">
      <c r="A15" s="14" t="s">
        <v>26</v>
      </c>
      <c r="B15" s="2" t="s">
        <v>27</v>
      </c>
      <c r="C15" s="2">
        <v>1</v>
      </c>
      <c r="D15" s="2"/>
      <c r="E15" s="37"/>
      <c r="F15" s="35">
        <v>1825522.7368123189</v>
      </c>
      <c r="G15" s="35">
        <v>1893633.3367234338</v>
      </c>
      <c r="H15" s="41">
        <f t="shared" si="0"/>
        <v>877720.83335443761</v>
      </c>
      <c r="I15" s="41">
        <f t="shared" si="1"/>
        <v>929789.01838393812</v>
      </c>
      <c r="J15" s="41">
        <f t="shared" si="1"/>
        <v>929789.01838393812</v>
      </c>
      <c r="L15" s="37"/>
      <c r="M15" s="35">
        <v>1775929.0526062932</v>
      </c>
      <c r="N15" s="35">
        <v>1842189.3027436368</v>
      </c>
      <c r="O15" s="41">
        <f t="shared" si="2"/>
        <v>904529.5888374825</v>
      </c>
      <c r="P15" s="41">
        <f t="shared" si="3"/>
        <v>50653.656974899015</v>
      </c>
    </row>
    <row r="16" spans="1:16" x14ac:dyDescent="0.2">
      <c r="A16" s="14" t="s">
        <v>47</v>
      </c>
      <c r="B16" s="2" t="s">
        <v>168</v>
      </c>
      <c r="C16" s="2">
        <v>1</v>
      </c>
      <c r="D16" s="2"/>
      <c r="E16" s="37"/>
      <c r="F16" s="35">
        <v>4758370.1350078098</v>
      </c>
      <c r="G16" s="35">
        <v>2404713.5807403247</v>
      </c>
      <c r="H16" s="41">
        <f t="shared" si="0"/>
        <v>1690487.75691656</v>
      </c>
      <c r="I16" s="41">
        <f t="shared" si="1"/>
        <v>1790770.9289370338</v>
      </c>
      <c r="J16" s="41">
        <f t="shared" si="1"/>
        <v>1790770.9289370338</v>
      </c>
      <c r="L16" s="37"/>
      <c r="M16" s="35">
        <v>4629100.2546320483</v>
      </c>
      <c r="N16" s="35">
        <v>2339385.111516532</v>
      </c>
      <c r="O16" s="41">
        <f t="shared" si="2"/>
        <v>1742121.341537145</v>
      </c>
      <c r="P16" s="41">
        <f t="shared" si="3"/>
        <v>97558.795126080106</v>
      </c>
    </row>
    <row r="17" spans="1:16" x14ac:dyDescent="0.2">
      <c r="A17" s="14" t="s">
        <v>28</v>
      </c>
      <c r="B17" s="2" t="s">
        <v>29</v>
      </c>
      <c r="C17" s="2">
        <v>1</v>
      </c>
      <c r="D17" s="2"/>
      <c r="E17" s="37"/>
      <c r="F17" s="35">
        <v>1030128.1943640873</v>
      </c>
      <c r="G17" s="35">
        <v>713057.60199222236</v>
      </c>
      <c r="H17" s="41">
        <f t="shared" si="0"/>
        <v>411391.84794008912</v>
      </c>
      <c r="I17" s="41">
        <f t="shared" si="1"/>
        <v>435796.44908907742</v>
      </c>
      <c r="J17" s="41">
        <f t="shared" si="1"/>
        <v>435796.44908907742</v>
      </c>
      <c r="L17" s="37"/>
      <c r="M17" s="35">
        <v>1002142.866472623</v>
      </c>
      <c r="N17" s="35">
        <v>693686.08016956982</v>
      </c>
      <c r="O17" s="41">
        <f t="shared" si="2"/>
        <v>423957.23666054819</v>
      </c>
      <c r="P17" s="41">
        <f t="shared" si="3"/>
        <v>23741.605252990696</v>
      </c>
    </row>
    <row r="18" spans="1:16" x14ac:dyDescent="0.2">
      <c r="A18" s="14" t="s">
        <v>30</v>
      </c>
      <c r="B18" s="2" t="s">
        <v>31</v>
      </c>
      <c r="C18" s="2">
        <v>1</v>
      </c>
      <c r="D18" s="2"/>
      <c r="E18" s="37"/>
      <c r="F18" s="35">
        <v>180728.90056667494</v>
      </c>
      <c r="G18" s="35">
        <v>530243.72453685198</v>
      </c>
      <c r="H18" s="41">
        <f t="shared" si="0"/>
        <v>167789.53952443239</v>
      </c>
      <c r="I18" s="41">
        <f t="shared" si="1"/>
        <v>177743.15627588175</v>
      </c>
      <c r="J18" s="41">
        <f t="shared" si="1"/>
        <v>177743.15627588175</v>
      </c>
      <c r="L18" s="37"/>
      <c r="M18" s="35">
        <v>175819.06743183441</v>
      </c>
      <c r="N18" s="35">
        <v>515838.67808269145</v>
      </c>
      <c r="O18" s="41">
        <f t="shared" si="2"/>
        <v>172914.43637863145</v>
      </c>
      <c r="P18" s="41">
        <f t="shared" si="3"/>
        <v>9683.2084372033605</v>
      </c>
    </row>
    <row r="19" spans="1:16" x14ac:dyDescent="0.2">
      <c r="A19" s="14" t="s">
        <v>32</v>
      </c>
      <c r="B19" s="2" t="s">
        <v>33</v>
      </c>
      <c r="C19" s="2">
        <v>1</v>
      </c>
      <c r="D19" s="2"/>
      <c r="E19" s="37"/>
      <c r="F19" s="35">
        <v>27368841.919290341</v>
      </c>
      <c r="G19" s="35">
        <v>4799493.1539365882</v>
      </c>
      <c r="H19" s="41">
        <f t="shared" si="0"/>
        <v>7591727.0772815561</v>
      </c>
      <c r="I19" s="41">
        <f t="shared" si="1"/>
        <v>8042083.7683067322</v>
      </c>
      <c r="J19" s="41">
        <f t="shared" si="1"/>
        <v>8042083.7683067322</v>
      </c>
      <c r="L19" s="37"/>
      <c r="M19" s="35">
        <v>26625316.968404192</v>
      </c>
      <c r="N19" s="35">
        <v>4669106.0910830488</v>
      </c>
      <c r="O19" s="41">
        <f t="shared" si="2"/>
        <v>7823605.7648718106</v>
      </c>
      <c r="P19" s="41">
        <f t="shared" si="3"/>
        <v>438121.92283282132</v>
      </c>
    </row>
    <row r="20" spans="1:16" x14ac:dyDescent="0.2">
      <c r="A20" s="14" t="s">
        <v>35</v>
      </c>
      <c r="B20" s="2" t="s">
        <v>158</v>
      </c>
      <c r="C20" s="2">
        <v>1</v>
      </c>
      <c r="D20" s="2"/>
      <c r="E20" s="37"/>
      <c r="F20" s="35">
        <v>31797486.436502632</v>
      </c>
      <c r="G20" s="35">
        <v>4530248.116794358</v>
      </c>
      <c r="H20" s="41">
        <f t="shared" si="0"/>
        <v>8573345.3545780908</v>
      </c>
      <c r="I20" s="41">
        <f t="shared" si="1"/>
        <v>9081933.6383242477</v>
      </c>
      <c r="J20" s="41">
        <f t="shared" si="1"/>
        <v>9081933.6383242477</v>
      </c>
      <c r="L20" s="37"/>
      <c r="M20" s="35">
        <v>30933649.208361093</v>
      </c>
      <c r="N20" s="35">
        <v>4407175.590800209</v>
      </c>
      <c r="O20" s="41">
        <f t="shared" si="2"/>
        <v>8835206.199790325</v>
      </c>
      <c r="P20" s="41">
        <f t="shared" si="3"/>
        <v>494771.54718825815</v>
      </c>
    </row>
    <row r="21" spans="1:16" x14ac:dyDescent="0.2">
      <c r="A21" s="14" t="s">
        <v>34</v>
      </c>
      <c r="B21" s="2" t="s">
        <v>157</v>
      </c>
      <c r="C21" s="2">
        <v>1</v>
      </c>
      <c r="D21" s="2"/>
      <c r="E21" s="37"/>
      <c r="F21" s="35">
        <v>1656670.2268500191</v>
      </c>
      <c r="G21" s="35">
        <v>1160090.5577419691</v>
      </c>
      <c r="H21" s="41">
        <f t="shared" si="0"/>
        <v>664755.5451637092</v>
      </c>
      <c r="I21" s="41">
        <f t="shared" si="1"/>
        <v>704190.19614799705</v>
      </c>
      <c r="J21" s="41">
        <f t="shared" si="1"/>
        <v>704190.19614799705</v>
      </c>
      <c r="L21" s="37"/>
      <c r="M21" s="35">
        <v>1611663.7317748652</v>
      </c>
      <c r="N21" s="35">
        <v>1128574.5631115704</v>
      </c>
      <c r="O21" s="41">
        <f t="shared" si="2"/>
        <v>685059.57372160885</v>
      </c>
      <c r="P21" s="41">
        <f t="shared" si="3"/>
        <v>38363.33612841009</v>
      </c>
    </row>
    <row r="22" spans="1:16" x14ac:dyDescent="0.2">
      <c r="A22" s="1" t="s">
        <v>14</v>
      </c>
      <c r="B22" s="2" t="s">
        <v>151</v>
      </c>
      <c r="C22" s="2">
        <v>1</v>
      </c>
      <c r="D22" s="2"/>
      <c r="E22" s="37"/>
      <c r="F22" s="35">
        <v>6473517.563660481</v>
      </c>
      <c r="G22" s="35">
        <v>1383340.0211844787</v>
      </c>
      <c r="H22" s="41">
        <f t="shared" si="0"/>
        <v>1854218.3900234106</v>
      </c>
      <c r="I22" s="41">
        <f t="shared" ref="I22:J41" si="4">($F22+$G22)*25%</f>
        <v>1964214.39621124</v>
      </c>
      <c r="J22" s="41">
        <f t="shared" si="4"/>
        <v>1964214.39621124</v>
      </c>
      <c r="L22" s="37"/>
      <c r="M22" s="35">
        <v>6297652.5474213846</v>
      </c>
      <c r="N22" s="35">
        <v>1345759.044088583</v>
      </c>
      <c r="O22" s="41">
        <f t="shared" si="2"/>
        <v>1910852.897877492</v>
      </c>
      <c r="P22" s="41">
        <f t="shared" si="3"/>
        <v>107007.76228113954</v>
      </c>
    </row>
    <row r="23" spans="1:16" x14ac:dyDescent="0.2">
      <c r="A23" s="14" t="s">
        <v>36</v>
      </c>
      <c r="B23" s="2" t="s">
        <v>37</v>
      </c>
      <c r="C23" s="2">
        <v>1</v>
      </c>
      <c r="D23" s="2"/>
      <c r="E23" s="37"/>
      <c r="F23" s="35">
        <v>1510454.0981942429</v>
      </c>
      <c r="G23" s="35">
        <v>1167113.7313332455</v>
      </c>
      <c r="H23" s="41">
        <f t="shared" si="0"/>
        <v>631906.00776848732</v>
      </c>
      <c r="I23" s="41">
        <f t="shared" si="4"/>
        <v>669391.95738187211</v>
      </c>
      <c r="J23" s="41">
        <f t="shared" si="4"/>
        <v>669391.95738187211</v>
      </c>
      <c r="L23" s="37"/>
      <c r="M23" s="35">
        <v>1469419.833299604</v>
      </c>
      <c r="N23" s="35">
        <v>1135406.9392692209</v>
      </c>
      <c r="O23" s="41">
        <f t="shared" si="2"/>
        <v>651206.69314220618</v>
      </c>
      <c r="P23" s="41">
        <f t="shared" si="3"/>
        <v>36467.57481596354</v>
      </c>
    </row>
    <row r="24" spans="1:16" x14ac:dyDescent="0.2">
      <c r="A24" s="14" t="s">
        <v>39</v>
      </c>
      <c r="B24" s="2" t="s">
        <v>160</v>
      </c>
      <c r="C24" s="2">
        <v>1</v>
      </c>
      <c r="D24" s="2"/>
      <c r="E24" s="37"/>
      <c r="F24" s="35">
        <v>1310976.5883208315</v>
      </c>
      <c r="G24" s="35">
        <v>1005071.7703229442</v>
      </c>
      <c r="H24" s="41">
        <f t="shared" si="0"/>
        <v>546587.41263993108</v>
      </c>
      <c r="I24" s="41">
        <f t="shared" si="4"/>
        <v>579012.08966094395</v>
      </c>
      <c r="J24" s="41">
        <f t="shared" si="4"/>
        <v>579012.08966094395</v>
      </c>
      <c r="L24" s="37"/>
      <c r="M24" s="35">
        <v>1275361.4970313055</v>
      </c>
      <c r="N24" s="35">
        <v>977767.14629573224</v>
      </c>
      <c r="O24" s="41">
        <f t="shared" si="2"/>
        <v>563282.16083175945</v>
      </c>
      <c r="P24" s="41">
        <f t="shared" si="3"/>
        <v>31543.801006578527</v>
      </c>
    </row>
    <row r="25" spans="1:16" x14ac:dyDescent="0.2">
      <c r="A25" s="14" t="s">
        <v>40</v>
      </c>
      <c r="B25" s="2" t="s">
        <v>161</v>
      </c>
      <c r="C25" s="2">
        <v>1</v>
      </c>
      <c r="D25" s="2"/>
      <c r="E25" s="37"/>
      <c r="F25" s="35">
        <v>674563.62361425371</v>
      </c>
      <c r="G25" s="35">
        <v>561591.57846046309</v>
      </c>
      <c r="H25" s="41">
        <f t="shared" si="0"/>
        <v>291732.62768963317</v>
      </c>
      <c r="I25" s="41">
        <f t="shared" si="4"/>
        <v>309038.8005186792</v>
      </c>
      <c r="J25" s="41">
        <f t="shared" si="4"/>
        <v>309038.8005186792</v>
      </c>
      <c r="L25" s="37"/>
      <c r="M25" s="35">
        <v>656237.86154523981</v>
      </c>
      <c r="N25" s="35">
        <v>546334.90987272188</v>
      </c>
      <c r="O25" s="41">
        <f t="shared" si="2"/>
        <v>300643.19285449042</v>
      </c>
      <c r="P25" s="41">
        <f t="shared" si="3"/>
        <v>16836.018799851463</v>
      </c>
    </row>
    <row r="26" spans="1:16" x14ac:dyDescent="0.2">
      <c r="A26" s="20" t="s">
        <v>43</v>
      </c>
      <c r="B26" s="2" t="s">
        <v>164</v>
      </c>
      <c r="C26" s="2">
        <v>1</v>
      </c>
      <c r="D26" s="2"/>
      <c r="E26" s="37"/>
      <c r="F26" s="35">
        <v>9264722.6796086207</v>
      </c>
      <c r="G26" s="35">
        <v>3838409.1154535627</v>
      </c>
      <c r="H26" s="41">
        <f t="shared" si="0"/>
        <v>3092339.1036346755</v>
      </c>
      <c r="I26" s="41">
        <f t="shared" si="4"/>
        <v>3275782.9487655461</v>
      </c>
      <c r="J26" s="41">
        <f t="shared" si="4"/>
        <v>3275782.9487655461</v>
      </c>
      <c r="L26" s="37"/>
      <c r="M26" s="35">
        <v>9013029.4404264931</v>
      </c>
      <c r="N26" s="35">
        <v>3734131.6689519985</v>
      </c>
      <c r="O26" s="41">
        <f t="shared" si="2"/>
        <v>3186790.2773446226</v>
      </c>
      <c r="P26" s="41">
        <f t="shared" si="3"/>
        <v>178460.25553129884</v>
      </c>
    </row>
    <row r="27" spans="1:16" x14ac:dyDescent="0.2">
      <c r="A27" s="20" t="s">
        <v>44</v>
      </c>
      <c r="B27" s="2" t="s">
        <v>165</v>
      </c>
      <c r="C27" s="2">
        <v>1</v>
      </c>
      <c r="D27" s="2"/>
      <c r="E27" s="37"/>
      <c r="F27" s="35">
        <v>2447021.9853109471</v>
      </c>
      <c r="G27" s="35">
        <v>1881215.1193147055</v>
      </c>
      <c r="H27" s="41">
        <f t="shared" si="0"/>
        <v>1021463.956691654</v>
      </c>
      <c r="I27" s="41">
        <f t="shared" si="4"/>
        <v>1082059.2761564131</v>
      </c>
      <c r="J27" s="41">
        <f t="shared" si="4"/>
        <v>1082059.2761564131</v>
      </c>
      <c r="L27" s="37"/>
      <c r="M27" s="35">
        <v>2380544.1304272418</v>
      </c>
      <c r="N27" s="35">
        <v>1830108.4490610079</v>
      </c>
      <c r="O27" s="41">
        <f t="shared" si="2"/>
        <v>1052663.1448720624</v>
      </c>
      <c r="P27" s="41">
        <f t="shared" si="3"/>
        <v>58949.136112835484</v>
      </c>
    </row>
    <row r="28" spans="1:16" x14ac:dyDescent="0.2">
      <c r="A28" s="14" t="s">
        <v>22</v>
      </c>
      <c r="B28" s="2" t="s">
        <v>155</v>
      </c>
      <c r="C28" s="2">
        <v>1</v>
      </c>
      <c r="D28" s="2"/>
      <c r="E28" s="37"/>
      <c r="F28" s="35">
        <v>53501.01194685293</v>
      </c>
      <c r="G28" s="35">
        <v>174696.19222661344</v>
      </c>
      <c r="H28" s="41">
        <f t="shared" si="0"/>
        <v>53854.540184938065</v>
      </c>
      <c r="I28" s="41">
        <f t="shared" si="4"/>
        <v>57049.301043366591</v>
      </c>
      <c r="J28" s="41">
        <f t="shared" si="4"/>
        <v>57049.301043366591</v>
      </c>
      <c r="L28" s="37"/>
      <c r="M28" s="35">
        <v>52047.558512562551</v>
      </c>
      <c r="N28" s="35">
        <v>169950.24871434012</v>
      </c>
      <c r="O28" s="41">
        <f t="shared" si="2"/>
        <v>55499.451806725672</v>
      </c>
      <c r="P28" s="41">
        <f t="shared" si="3"/>
        <v>3107.9693011766371</v>
      </c>
    </row>
    <row r="29" spans="1:16" x14ac:dyDescent="0.2">
      <c r="A29" s="14" t="s">
        <v>45</v>
      </c>
      <c r="B29" s="2" t="s">
        <v>166</v>
      </c>
      <c r="C29" s="2">
        <v>1</v>
      </c>
      <c r="D29" s="2"/>
      <c r="E29" s="37"/>
      <c r="F29" s="35">
        <v>69816.596640887728</v>
      </c>
      <c r="G29" s="35">
        <v>0</v>
      </c>
      <c r="H29" s="41">
        <f t="shared" si="0"/>
        <v>16476.716807249504</v>
      </c>
      <c r="I29" s="41">
        <f t="shared" si="4"/>
        <v>17454.149160221932</v>
      </c>
      <c r="J29" s="41">
        <f t="shared" si="4"/>
        <v>17454.149160221932</v>
      </c>
      <c r="L29" s="37"/>
      <c r="M29" s="35">
        <v>67919.900326826086</v>
      </c>
      <c r="N29" s="35">
        <v>0</v>
      </c>
      <c r="O29" s="41">
        <f t="shared" si="2"/>
        <v>16979.975081706521</v>
      </c>
      <c r="P29" s="41">
        <f t="shared" si="3"/>
        <v>950.87860457556508</v>
      </c>
    </row>
    <row r="30" spans="1:16" x14ac:dyDescent="0.2">
      <c r="A30" s="14" t="s">
        <v>46</v>
      </c>
      <c r="B30" s="2" t="s">
        <v>167</v>
      </c>
      <c r="C30" s="2">
        <v>1</v>
      </c>
      <c r="D30" s="2"/>
      <c r="E30" s="37"/>
      <c r="F30" s="35">
        <v>998291.19106542447</v>
      </c>
      <c r="G30" s="35">
        <v>645953.43072430312</v>
      </c>
      <c r="H30" s="41">
        <f t="shared" si="0"/>
        <v>388041.73074237572</v>
      </c>
      <c r="I30" s="41">
        <f t="shared" si="4"/>
        <v>411061.1554474319</v>
      </c>
      <c r="J30" s="41">
        <f t="shared" si="4"/>
        <v>411061.1554474319</v>
      </c>
      <c r="L30" s="37"/>
      <c r="M30" s="35">
        <v>971170.77395037538</v>
      </c>
      <c r="N30" s="35">
        <v>628404.91718944616</v>
      </c>
      <c r="O30" s="41">
        <f t="shared" si="2"/>
        <v>399893.92278495536</v>
      </c>
      <c r="P30" s="41">
        <f t="shared" si="3"/>
        <v>22394.059675957498</v>
      </c>
    </row>
    <row r="31" spans="1:16" x14ac:dyDescent="0.2">
      <c r="A31" s="14" t="s">
        <v>48</v>
      </c>
      <c r="B31" s="2" t="s">
        <v>49</v>
      </c>
      <c r="C31" s="2">
        <v>1</v>
      </c>
      <c r="D31" s="2"/>
      <c r="E31" s="37"/>
      <c r="F31" s="35">
        <v>13376824.011867167</v>
      </c>
      <c r="G31" s="35">
        <v>3315863.3930252646</v>
      </c>
      <c r="H31" s="41">
        <f t="shared" si="0"/>
        <v>3939474.2275546142</v>
      </c>
      <c r="I31" s="41">
        <f t="shared" si="4"/>
        <v>4173171.8512231079</v>
      </c>
      <c r="J31" s="41">
        <f t="shared" si="4"/>
        <v>4173171.8512231079</v>
      </c>
      <c r="L31" s="37"/>
      <c r="M31" s="35">
        <v>13013417.973505495</v>
      </c>
      <c r="N31" s="35">
        <v>3225781.8625858421</v>
      </c>
      <c r="O31" s="41">
        <f t="shared" si="2"/>
        <v>4059799.9590228344</v>
      </c>
      <c r="P31" s="41">
        <f t="shared" si="3"/>
        <v>227348.7977052787</v>
      </c>
    </row>
    <row r="32" spans="1:16" x14ac:dyDescent="0.2">
      <c r="A32" s="20" t="s">
        <v>78</v>
      </c>
      <c r="B32" s="2" t="s">
        <v>183</v>
      </c>
      <c r="C32" s="2">
        <v>1</v>
      </c>
      <c r="D32" s="2"/>
      <c r="E32" s="37"/>
      <c r="F32" s="35">
        <v>3063931.1957806158</v>
      </c>
      <c r="G32" s="35">
        <v>1969920.1517316003</v>
      </c>
      <c r="H32" s="41">
        <f t="shared" si="0"/>
        <v>1187988.918012883</v>
      </c>
      <c r="I32" s="41">
        <f t="shared" si="4"/>
        <v>1258462.8368780541</v>
      </c>
      <c r="J32" s="41">
        <f t="shared" si="4"/>
        <v>1258462.8368780541</v>
      </c>
      <c r="L32" s="37"/>
      <c r="M32" s="35">
        <v>2980693.8670482063</v>
      </c>
      <c r="N32" s="35">
        <v>1916403.6460502429</v>
      </c>
      <c r="O32" s="41">
        <f t="shared" si="2"/>
        <v>1224274.3782746124</v>
      </c>
      <c r="P32" s="41">
        <f t="shared" si="3"/>
        <v>68559.365183378279</v>
      </c>
    </row>
    <row r="33" spans="1:16" x14ac:dyDescent="0.2">
      <c r="A33" s="14" t="s">
        <v>50</v>
      </c>
      <c r="B33" s="2" t="s">
        <v>169</v>
      </c>
      <c r="C33" s="2">
        <v>1</v>
      </c>
      <c r="D33" s="2"/>
      <c r="E33" s="37"/>
      <c r="F33" s="35">
        <v>5573827.8832248012</v>
      </c>
      <c r="G33" s="35">
        <v>2620172.9974364671</v>
      </c>
      <c r="H33" s="41">
        <f t="shared" si="0"/>
        <v>1933784.2078360594</v>
      </c>
      <c r="I33" s="41">
        <f t="shared" si="4"/>
        <v>2048500.2201653169</v>
      </c>
      <c r="J33" s="41">
        <f t="shared" si="4"/>
        <v>2048500.2201653169</v>
      </c>
      <c r="L33" s="37"/>
      <c r="M33" s="35">
        <v>5422404.5926323868</v>
      </c>
      <c r="N33" s="35">
        <v>2548991.1767011499</v>
      </c>
      <c r="O33" s="41">
        <f t="shared" si="2"/>
        <v>1992848.9423333842</v>
      </c>
      <c r="P33" s="41">
        <f t="shared" si="3"/>
        <v>111599.5407706695</v>
      </c>
    </row>
    <row r="34" spans="1:16" x14ac:dyDescent="0.2">
      <c r="A34" s="14" t="s">
        <v>57</v>
      </c>
      <c r="B34" s="2" t="s">
        <v>174</v>
      </c>
      <c r="C34" s="2">
        <v>1</v>
      </c>
      <c r="D34" s="2"/>
      <c r="E34" s="37"/>
      <c r="F34" s="35">
        <v>163223.29476973385</v>
      </c>
      <c r="G34" s="35">
        <v>375104.95200354984</v>
      </c>
      <c r="H34" s="41">
        <f t="shared" ref="H34:H65" si="5">($F34+$G34)*23.6%</f>
        <v>127045.46623849496</v>
      </c>
      <c r="I34" s="41">
        <f t="shared" si="4"/>
        <v>134582.06169332092</v>
      </c>
      <c r="J34" s="41">
        <f t="shared" si="4"/>
        <v>134582.06169332092</v>
      </c>
      <c r="L34" s="37"/>
      <c r="M34" s="35">
        <v>158789.0336276282</v>
      </c>
      <c r="N34" s="35">
        <v>364914.53576898441</v>
      </c>
      <c r="O34" s="41">
        <f t="shared" ref="O34:O65" si="6">($M34+$N34)*25%</f>
        <v>130925.89234915315</v>
      </c>
      <c r="P34" s="41">
        <f t="shared" ref="P34:P65" si="7">($M34+$N34)*1.4%</f>
        <v>7331.849971552575</v>
      </c>
    </row>
    <row r="35" spans="1:16" x14ac:dyDescent="0.2">
      <c r="A35" s="14" t="s">
        <v>51</v>
      </c>
      <c r="B35" s="2" t="s">
        <v>170</v>
      </c>
      <c r="C35" s="2">
        <v>1</v>
      </c>
      <c r="D35" s="2"/>
      <c r="E35" s="37"/>
      <c r="F35" s="35">
        <v>102901.33524044616</v>
      </c>
      <c r="G35" s="35">
        <v>0</v>
      </c>
      <c r="H35" s="41">
        <f t="shared" si="5"/>
        <v>24284.715116745298</v>
      </c>
      <c r="I35" s="41">
        <f t="shared" si="4"/>
        <v>25725.333810111541</v>
      </c>
      <c r="J35" s="41">
        <f t="shared" si="4"/>
        <v>25725.333810111541</v>
      </c>
      <c r="L35" s="37"/>
      <c r="M35" s="35">
        <v>100105.83112462</v>
      </c>
      <c r="N35" s="35">
        <v>0</v>
      </c>
      <c r="O35" s="41">
        <f t="shared" si="6"/>
        <v>25026.457781155001</v>
      </c>
      <c r="P35" s="41">
        <f t="shared" si="7"/>
        <v>1401.4816357446798</v>
      </c>
    </row>
    <row r="36" spans="1:16" x14ac:dyDescent="0.2">
      <c r="A36" s="14" t="s">
        <v>53</v>
      </c>
      <c r="B36" s="2" t="s">
        <v>54</v>
      </c>
      <c r="C36" s="2">
        <v>1</v>
      </c>
      <c r="D36" s="2"/>
      <c r="E36" s="37"/>
      <c r="F36" s="35">
        <v>8072139.549573591</v>
      </c>
      <c r="G36" s="35">
        <v>2406140.9466125877</v>
      </c>
      <c r="H36" s="41">
        <f t="shared" si="5"/>
        <v>2472874.1970999381</v>
      </c>
      <c r="I36" s="41">
        <f t="shared" si="4"/>
        <v>2619570.1240465445</v>
      </c>
      <c r="J36" s="41">
        <f t="shared" si="4"/>
        <v>2619570.1240465445</v>
      </c>
      <c r="L36" s="37"/>
      <c r="M36" s="35">
        <v>7852845.0255362922</v>
      </c>
      <c r="N36" s="35">
        <v>2340773.7003684444</v>
      </c>
      <c r="O36" s="41">
        <f t="shared" si="6"/>
        <v>2548404.6814761842</v>
      </c>
      <c r="P36" s="41">
        <f t="shared" si="7"/>
        <v>142710.6621626663</v>
      </c>
    </row>
    <row r="37" spans="1:16" x14ac:dyDescent="0.2">
      <c r="A37" s="14" t="s">
        <v>55</v>
      </c>
      <c r="B37" s="2" t="s">
        <v>172</v>
      </c>
      <c r="C37" s="2">
        <v>1</v>
      </c>
      <c r="D37" s="2"/>
      <c r="E37" s="37"/>
      <c r="F37" s="35">
        <v>168396.4824159425</v>
      </c>
      <c r="G37" s="35">
        <v>69502.975330778296</v>
      </c>
      <c r="H37" s="41">
        <f t="shared" si="5"/>
        <v>56144.272028226114</v>
      </c>
      <c r="I37" s="41">
        <f t="shared" si="4"/>
        <v>59474.864436680204</v>
      </c>
      <c r="J37" s="41">
        <f t="shared" si="4"/>
        <v>59474.864436680204</v>
      </c>
      <c r="L37" s="37"/>
      <c r="M37" s="35">
        <v>163821.68211248267</v>
      </c>
      <c r="N37" s="35">
        <v>67614.799116685928</v>
      </c>
      <c r="O37" s="41">
        <f t="shared" si="6"/>
        <v>57859.120307292149</v>
      </c>
      <c r="P37" s="41">
        <f t="shared" si="7"/>
        <v>3240.1107372083602</v>
      </c>
    </row>
    <row r="38" spans="1:16" x14ac:dyDescent="0.2">
      <c r="A38" s="14" t="s">
        <v>56</v>
      </c>
      <c r="B38" s="2" t="s">
        <v>173</v>
      </c>
      <c r="C38" s="2">
        <v>1</v>
      </c>
      <c r="D38" s="2"/>
      <c r="E38" s="37"/>
      <c r="F38" s="35">
        <v>8806358.0268441234</v>
      </c>
      <c r="G38" s="35">
        <v>3085336.6767697292</v>
      </c>
      <c r="H38" s="41">
        <f t="shared" si="5"/>
        <v>2806439.9500528695</v>
      </c>
      <c r="I38" s="41">
        <f t="shared" si="4"/>
        <v>2972923.6759034633</v>
      </c>
      <c r="J38" s="41">
        <f t="shared" si="4"/>
        <v>2972923.6759034633</v>
      </c>
      <c r="L38" s="37"/>
      <c r="M38" s="35">
        <v>8567117.1068700831</v>
      </c>
      <c r="N38" s="35">
        <v>3001517.8287590081</v>
      </c>
      <c r="O38" s="41">
        <f t="shared" si="6"/>
        <v>2892158.733907273</v>
      </c>
      <c r="P38" s="41">
        <f t="shared" si="7"/>
        <v>161960.88909880727</v>
      </c>
    </row>
    <row r="39" spans="1:16" x14ac:dyDescent="0.2">
      <c r="A39" s="20" t="s">
        <v>58</v>
      </c>
      <c r="B39" s="2" t="s">
        <v>123</v>
      </c>
      <c r="C39" s="2">
        <v>1</v>
      </c>
      <c r="D39" s="2"/>
      <c r="E39" s="37"/>
      <c r="F39" s="35">
        <v>3779760.7656612108</v>
      </c>
      <c r="G39" s="35">
        <v>0</v>
      </c>
      <c r="H39" s="41">
        <f t="shared" si="5"/>
        <v>892023.54069604585</v>
      </c>
      <c r="I39" s="41">
        <f t="shared" si="4"/>
        <v>944940.19141530269</v>
      </c>
      <c r="J39" s="41">
        <f t="shared" si="4"/>
        <v>944940.19141530269</v>
      </c>
      <c r="L39" s="37"/>
      <c r="M39" s="35">
        <v>3677076.6094978903</v>
      </c>
      <c r="N39" s="35">
        <v>0</v>
      </c>
      <c r="O39" s="41">
        <f t="shared" si="6"/>
        <v>919269.15237447259</v>
      </c>
      <c r="P39" s="41">
        <f t="shared" si="7"/>
        <v>51479.072532970458</v>
      </c>
    </row>
    <row r="40" spans="1:16" x14ac:dyDescent="0.2">
      <c r="A40" s="20" t="s">
        <v>60</v>
      </c>
      <c r="B40" s="2" t="s">
        <v>61</v>
      </c>
      <c r="C40" s="2">
        <v>1</v>
      </c>
      <c r="D40" s="2"/>
      <c r="E40" s="37"/>
      <c r="F40" s="35">
        <v>1941016.3030554173</v>
      </c>
      <c r="G40" s="35">
        <v>0</v>
      </c>
      <c r="H40" s="41">
        <f t="shared" si="5"/>
        <v>458079.84752107848</v>
      </c>
      <c r="I40" s="41">
        <f t="shared" si="4"/>
        <v>485254.07576385431</v>
      </c>
      <c r="J40" s="41">
        <f t="shared" si="4"/>
        <v>485254.07576385431</v>
      </c>
      <c r="L40" s="37"/>
      <c r="M40" s="35">
        <v>1888285.0236079926</v>
      </c>
      <c r="N40" s="35">
        <v>0</v>
      </c>
      <c r="O40" s="41">
        <f t="shared" si="6"/>
        <v>472071.25590199814</v>
      </c>
      <c r="P40" s="41">
        <f t="shared" si="7"/>
        <v>26435.990330511893</v>
      </c>
    </row>
    <row r="41" spans="1:16" x14ac:dyDescent="0.2">
      <c r="A41" s="14" t="s">
        <v>62</v>
      </c>
      <c r="B41" s="2" t="s">
        <v>63</v>
      </c>
      <c r="C41" s="2">
        <v>1</v>
      </c>
      <c r="D41" s="2"/>
      <c r="E41" s="37"/>
      <c r="F41" s="35">
        <v>48028276.899736829</v>
      </c>
      <c r="G41" s="35">
        <v>9083315.8335875776</v>
      </c>
      <c r="H41" s="41">
        <f t="shared" si="5"/>
        <v>13478335.885064561</v>
      </c>
      <c r="I41" s="41">
        <f t="shared" si="4"/>
        <v>14277898.183331102</v>
      </c>
      <c r="J41" s="41">
        <f t="shared" si="4"/>
        <v>14277898.183331102</v>
      </c>
      <c r="L41" s="37"/>
      <c r="M41" s="35">
        <v>46723500.383129686</v>
      </c>
      <c r="N41" s="35">
        <v>8836550.845176015</v>
      </c>
      <c r="O41" s="41">
        <f t="shared" si="6"/>
        <v>13890012.807076424</v>
      </c>
      <c r="P41" s="41">
        <f t="shared" si="7"/>
        <v>777840.71719627967</v>
      </c>
    </row>
    <row r="42" spans="1:16" x14ac:dyDescent="0.2">
      <c r="A42" s="14" t="s">
        <v>64</v>
      </c>
      <c r="B42" s="2" t="s">
        <v>65</v>
      </c>
      <c r="C42" s="2">
        <v>1</v>
      </c>
      <c r="D42" s="2"/>
      <c r="E42" s="37"/>
      <c r="F42" s="35">
        <v>3005594.464790693</v>
      </c>
      <c r="G42" s="35">
        <v>1000960.0369764558</v>
      </c>
      <c r="H42" s="41">
        <f t="shared" si="5"/>
        <v>945546.86241704714</v>
      </c>
      <c r="I42" s="41">
        <f t="shared" ref="I42:J61" si="8">($F42+$G42)*25%</f>
        <v>1001638.6254417872</v>
      </c>
      <c r="J42" s="41">
        <f t="shared" si="8"/>
        <v>1001638.6254417872</v>
      </c>
      <c r="L42" s="37"/>
      <c r="M42" s="35">
        <v>2923941.9606983634</v>
      </c>
      <c r="N42" s="35">
        <v>973767.11575141281</v>
      </c>
      <c r="O42" s="41">
        <f t="shared" si="6"/>
        <v>974427.26911244402</v>
      </c>
      <c r="P42" s="41">
        <f t="shared" si="7"/>
        <v>54567.927070296857</v>
      </c>
    </row>
    <row r="43" spans="1:16" x14ac:dyDescent="0.2">
      <c r="A43" s="14" t="s">
        <v>42</v>
      </c>
      <c r="B43" s="2" t="s">
        <v>163</v>
      </c>
      <c r="C43" s="2">
        <v>1</v>
      </c>
      <c r="D43" s="2"/>
      <c r="E43" s="37"/>
      <c r="F43" s="35">
        <v>346069.92579357675</v>
      </c>
      <c r="G43" s="35">
        <v>721321.62094898662</v>
      </c>
      <c r="H43" s="41">
        <f t="shared" si="5"/>
        <v>251904.40503124497</v>
      </c>
      <c r="I43" s="41">
        <f t="shared" si="8"/>
        <v>266847.88668564084</v>
      </c>
      <c r="J43" s="41">
        <f t="shared" si="8"/>
        <v>266847.88668564084</v>
      </c>
      <c r="L43" s="37"/>
      <c r="M43" s="35">
        <v>336668.29947202303</v>
      </c>
      <c r="N43" s="35">
        <v>701725.59184513183</v>
      </c>
      <c r="O43" s="41">
        <f t="shared" si="6"/>
        <v>259598.47282928872</v>
      </c>
      <c r="P43" s="41">
        <f t="shared" si="7"/>
        <v>14537.514478440167</v>
      </c>
    </row>
    <row r="44" spans="1:16" x14ac:dyDescent="0.2">
      <c r="A44" s="1" t="s">
        <v>66</v>
      </c>
      <c r="B44" s="2" t="s">
        <v>81</v>
      </c>
      <c r="C44" s="2">
        <v>1</v>
      </c>
      <c r="D44" s="2"/>
      <c r="E44" s="37"/>
      <c r="F44" s="35">
        <v>9820635.8226661384</v>
      </c>
      <c r="G44" s="35">
        <v>0</v>
      </c>
      <c r="H44" s="41">
        <f t="shared" si="5"/>
        <v>2317670.0541492086</v>
      </c>
      <c r="I44" s="41">
        <f t="shared" si="8"/>
        <v>2455158.9556665346</v>
      </c>
      <c r="J44" s="41">
        <f t="shared" si="8"/>
        <v>2455158.9556665346</v>
      </c>
      <c r="L44" s="37"/>
      <c r="M44" s="35">
        <v>9553840.1800426207</v>
      </c>
      <c r="N44" s="35">
        <v>0</v>
      </c>
      <c r="O44" s="41">
        <f t="shared" si="6"/>
        <v>2388460.0450106552</v>
      </c>
      <c r="P44" s="41">
        <f t="shared" si="7"/>
        <v>133753.76252059668</v>
      </c>
    </row>
    <row r="45" spans="1:16" x14ac:dyDescent="0.2">
      <c r="A45" s="14" t="s">
        <v>68</v>
      </c>
      <c r="B45" s="2" t="s">
        <v>69</v>
      </c>
      <c r="C45" s="2">
        <v>1</v>
      </c>
      <c r="D45" s="2"/>
      <c r="E45" s="37"/>
      <c r="F45" s="35">
        <v>7057649.2464522142</v>
      </c>
      <c r="G45" s="35">
        <v>1511922.7530420513</v>
      </c>
      <c r="H45" s="41">
        <f t="shared" si="5"/>
        <v>2022418.9918806469</v>
      </c>
      <c r="I45" s="41">
        <f t="shared" si="8"/>
        <v>2142392.9998735664</v>
      </c>
      <c r="J45" s="41">
        <f t="shared" si="8"/>
        <v>2142392.9998735664</v>
      </c>
      <c r="L45" s="37"/>
      <c r="M45" s="35">
        <v>6865915.2182162069</v>
      </c>
      <c r="N45" s="35">
        <v>1470848.5894360673</v>
      </c>
      <c r="O45" s="41">
        <f t="shared" si="6"/>
        <v>2084190.9519130685</v>
      </c>
      <c r="P45" s="41">
        <f t="shared" si="7"/>
        <v>116714.69330713182</v>
      </c>
    </row>
    <row r="46" spans="1:16" x14ac:dyDescent="0.2">
      <c r="A46" s="14" t="s">
        <v>71</v>
      </c>
      <c r="B46" s="2" t="s">
        <v>178</v>
      </c>
      <c r="C46" s="2">
        <v>1</v>
      </c>
      <c r="D46" s="2"/>
      <c r="E46" s="37"/>
      <c r="F46" s="35">
        <v>24847194.009744115</v>
      </c>
      <c r="G46" s="35">
        <v>6011787.5720013827</v>
      </c>
      <c r="H46" s="41">
        <f t="shared" si="5"/>
        <v>7282719.6532919379</v>
      </c>
      <c r="I46" s="41">
        <f t="shared" si="8"/>
        <v>7714745.3954363745</v>
      </c>
      <c r="J46" s="41">
        <f t="shared" si="8"/>
        <v>7714745.3954363745</v>
      </c>
      <c r="L46" s="37"/>
      <c r="M46" s="35">
        <v>24172174.264289256</v>
      </c>
      <c r="N46" s="35">
        <v>5848466.3005938493</v>
      </c>
      <c r="O46" s="41">
        <f t="shared" si="6"/>
        <v>7505160.1412207764</v>
      </c>
      <c r="P46" s="41">
        <f t="shared" si="7"/>
        <v>420288.96790836344</v>
      </c>
    </row>
    <row r="47" spans="1:16" x14ac:dyDescent="0.2">
      <c r="A47" s="20" t="s">
        <v>18</v>
      </c>
      <c r="B47" s="2" t="s">
        <v>19</v>
      </c>
      <c r="C47" s="2">
        <v>1</v>
      </c>
      <c r="D47" s="2"/>
      <c r="E47" s="37"/>
      <c r="F47" s="35">
        <v>411374.4194514085</v>
      </c>
      <c r="G47" s="35">
        <v>1157380.503944814</v>
      </c>
      <c r="H47" s="41">
        <f t="shared" si="5"/>
        <v>370226.16192150855</v>
      </c>
      <c r="I47" s="41">
        <f t="shared" si="8"/>
        <v>392188.73084905563</v>
      </c>
      <c r="J47" s="41">
        <f t="shared" si="8"/>
        <v>392188.73084905563</v>
      </c>
      <c r="L47" s="37"/>
      <c r="M47" s="35">
        <v>400198.67639584129</v>
      </c>
      <c r="N47" s="35">
        <v>1125938.1329124607</v>
      </c>
      <c r="O47" s="41">
        <f t="shared" si="6"/>
        <v>381534.20232707553</v>
      </c>
      <c r="P47" s="41">
        <f t="shared" si="7"/>
        <v>21365.915330316227</v>
      </c>
    </row>
    <row r="48" spans="1:16" x14ac:dyDescent="0.2">
      <c r="A48" s="14" t="s">
        <v>72</v>
      </c>
      <c r="B48" s="2" t="s">
        <v>179</v>
      </c>
      <c r="C48" s="2">
        <v>1</v>
      </c>
      <c r="D48" s="2"/>
      <c r="E48" s="37"/>
      <c r="F48" s="35">
        <v>20444848.420544699</v>
      </c>
      <c r="G48" s="35">
        <v>3282195.3898413903</v>
      </c>
      <c r="H48" s="41">
        <f t="shared" si="5"/>
        <v>5599582.3392511168</v>
      </c>
      <c r="I48" s="41">
        <f t="shared" si="8"/>
        <v>5931760.9525965219</v>
      </c>
      <c r="J48" s="41">
        <f t="shared" si="8"/>
        <v>5931760.9525965219</v>
      </c>
      <c r="L48" s="37"/>
      <c r="M48" s="35">
        <v>19889426.493574306</v>
      </c>
      <c r="N48" s="35">
        <v>3193028.5126594035</v>
      </c>
      <c r="O48" s="41">
        <f t="shared" si="6"/>
        <v>5770613.7515584277</v>
      </c>
      <c r="P48" s="41">
        <f t="shared" si="7"/>
        <v>323154.37008727191</v>
      </c>
    </row>
    <row r="49" spans="1:16" x14ac:dyDescent="0.2">
      <c r="A49" s="14" t="s">
        <v>73</v>
      </c>
      <c r="B49" s="2" t="s">
        <v>180</v>
      </c>
      <c r="C49" s="2">
        <v>1</v>
      </c>
      <c r="D49" s="2"/>
      <c r="E49" s="37"/>
      <c r="F49" s="35">
        <v>679407.59585879825</v>
      </c>
      <c r="G49" s="35">
        <v>872530.83953514381</v>
      </c>
      <c r="H49" s="41">
        <f t="shared" si="5"/>
        <v>366257.47075297037</v>
      </c>
      <c r="I49" s="41">
        <f t="shared" si="8"/>
        <v>387984.60884848551</v>
      </c>
      <c r="J49" s="41">
        <f t="shared" si="8"/>
        <v>387984.60884848551</v>
      </c>
      <c r="L49" s="37"/>
      <c r="M49" s="35">
        <v>660950.23837059049</v>
      </c>
      <c r="N49" s="35">
        <v>848826.93377525988</v>
      </c>
      <c r="O49" s="41">
        <f t="shared" si="6"/>
        <v>377444.29303646262</v>
      </c>
      <c r="P49" s="41">
        <f t="shared" si="7"/>
        <v>21136.880410041904</v>
      </c>
    </row>
    <row r="50" spans="1:16" x14ac:dyDescent="0.2">
      <c r="A50" s="20" t="s">
        <v>70</v>
      </c>
      <c r="B50" s="2" t="s">
        <v>177</v>
      </c>
      <c r="C50" s="2">
        <v>1</v>
      </c>
      <c r="D50" s="2"/>
      <c r="E50" s="37"/>
      <c r="F50" s="35">
        <v>1194288.4967721601</v>
      </c>
      <c r="G50" s="35">
        <v>629752.76010861073</v>
      </c>
      <c r="H50" s="41">
        <f t="shared" si="5"/>
        <v>430473.73662386194</v>
      </c>
      <c r="I50" s="41">
        <f t="shared" si="8"/>
        <v>456010.31422019273</v>
      </c>
      <c r="J50" s="41">
        <f t="shared" si="8"/>
        <v>456010.31422019273</v>
      </c>
      <c r="L50" s="37"/>
      <c r="M50" s="35">
        <v>1161843.4522019499</v>
      </c>
      <c r="N50" s="35">
        <v>612644.36760113877</v>
      </c>
      <c r="O50" s="41">
        <f t="shared" si="6"/>
        <v>443621.95495077217</v>
      </c>
      <c r="P50" s="41">
        <f t="shared" si="7"/>
        <v>24842.829477243238</v>
      </c>
    </row>
    <row r="51" spans="1:16" x14ac:dyDescent="0.2">
      <c r="A51" s="14" t="s">
        <v>76</v>
      </c>
      <c r="B51" s="2" t="s">
        <v>181</v>
      </c>
      <c r="C51" s="2">
        <v>1</v>
      </c>
      <c r="D51" s="2"/>
      <c r="E51" s="37"/>
      <c r="F51" s="35">
        <v>2999431.8026675298</v>
      </c>
      <c r="G51" s="35">
        <v>2069083.9744284363</v>
      </c>
      <c r="H51" s="41">
        <f t="shared" si="5"/>
        <v>1196169.7233946482</v>
      </c>
      <c r="I51" s="41">
        <f t="shared" si="8"/>
        <v>1267128.9442739915</v>
      </c>
      <c r="J51" s="41">
        <f t="shared" si="8"/>
        <v>1267128.9442739915</v>
      </c>
      <c r="L51" s="37"/>
      <c r="M51" s="35">
        <v>2917946.7186314072</v>
      </c>
      <c r="N51" s="35">
        <v>2012873.501036725</v>
      </c>
      <c r="O51" s="41">
        <f t="shared" si="6"/>
        <v>1232705.0549170331</v>
      </c>
      <c r="P51" s="41">
        <f t="shared" si="7"/>
        <v>69031.483075353841</v>
      </c>
    </row>
    <row r="52" spans="1:16" x14ac:dyDescent="0.2">
      <c r="A52" s="14" t="s">
        <v>74</v>
      </c>
      <c r="B52" s="2" t="s">
        <v>75</v>
      </c>
      <c r="C52" s="2">
        <v>1</v>
      </c>
      <c r="D52" s="2"/>
      <c r="E52" s="37"/>
      <c r="F52" s="35">
        <v>843530.19619289157</v>
      </c>
      <c r="G52" s="35">
        <v>2153338.9135461352</v>
      </c>
      <c r="H52" s="41">
        <f t="shared" si="5"/>
        <v>707261.10989841039</v>
      </c>
      <c r="I52" s="41">
        <f t="shared" si="8"/>
        <v>749217.27743475675</v>
      </c>
      <c r="J52" s="41">
        <f t="shared" si="8"/>
        <v>749217.27743475675</v>
      </c>
      <c r="L52" s="37"/>
      <c r="M52" s="35">
        <v>820614.1462721515</v>
      </c>
      <c r="N52" s="35">
        <v>2094839.4996996492</v>
      </c>
      <c r="O52" s="41">
        <f t="shared" si="6"/>
        <v>728863.41149295017</v>
      </c>
      <c r="P52" s="41">
        <f t="shared" si="7"/>
        <v>40816.351043605202</v>
      </c>
    </row>
    <row r="53" spans="1:16" x14ac:dyDescent="0.2">
      <c r="A53" s="14" t="s">
        <v>77</v>
      </c>
      <c r="B53" s="2" t="s">
        <v>182</v>
      </c>
      <c r="C53" s="2">
        <v>1</v>
      </c>
      <c r="D53" s="2"/>
      <c r="E53" s="37"/>
      <c r="F53" s="35">
        <v>949070.37789234787</v>
      </c>
      <c r="G53" s="35">
        <v>192.35757122715412</v>
      </c>
      <c r="H53" s="41">
        <f t="shared" si="5"/>
        <v>224026.0055694037</v>
      </c>
      <c r="I53" s="41">
        <f t="shared" si="8"/>
        <v>237315.68386589375</v>
      </c>
      <c r="J53" s="41">
        <f t="shared" si="8"/>
        <v>237315.68386589375</v>
      </c>
      <c r="L53" s="37"/>
      <c r="M53" s="35">
        <v>923287.13473610242</v>
      </c>
      <c r="N53" s="35">
        <v>187.13182385643901</v>
      </c>
      <c r="O53" s="41">
        <f t="shared" si="6"/>
        <v>230868.5666399897</v>
      </c>
      <c r="P53" s="41">
        <f t="shared" si="7"/>
        <v>12928.639731839421</v>
      </c>
    </row>
    <row r="54" spans="1:16" x14ac:dyDescent="0.2">
      <c r="A54" s="20" t="s">
        <v>79</v>
      </c>
      <c r="B54" s="2" t="s">
        <v>184</v>
      </c>
      <c r="C54" s="2">
        <v>1</v>
      </c>
      <c r="D54" s="2"/>
      <c r="E54" s="37"/>
      <c r="F54" s="35">
        <v>4147892.0851980951</v>
      </c>
      <c r="G54" s="35">
        <v>0</v>
      </c>
      <c r="H54" s="41">
        <f t="shared" si="5"/>
        <v>978902.53210675053</v>
      </c>
      <c r="I54" s="41">
        <f t="shared" si="8"/>
        <v>1036973.0212995238</v>
      </c>
      <c r="J54" s="41">
        <f t="shared" si="8"/>
        <v>1036973.0212995238</v>
      </c>
      <c r="L54" s="37"/>
      <c r="M54" s="35">
        <v>4035206.9643580271</v>
      </c>
      <c r="N54" s="35">
        <v>0</v>
      </c>
      <c r="O54" s="41">
        <f t="shared" si="6"/>
        <v>1008801.7410895068</v>
      </c>
      <c r="P54" s="41">
        <f t="shared" si="7"/>
        <v>56492.897501012376</v>
      </c>
    </row>
    <row r="55" spans="1:16" x14ac:dyDescent="0.2">
      <c r="A55" s="14" t="s">
        <v>80</v>
      </c>
      <c r="B55" s="2" t="s">
        <v>185</v>
      </c>
      <c r="C55" s="2">
        <v>1</v>
      </c>
      <c r="D55" s="2"/>
      <c r="E55" s="37"/>
      <c r="F55" s="35">
        <v>994689.61829210666</v>
      </c>
      <c r="G55" s="35">
        <v>764980.59450567991</v>
      </c>
      <c r="H55" s="41">
        <f t="shared" si="5"/>
        <v>415282.17022027768</v>
      </c>
      <c r="I55" s="41">
        <f t="shared" si="8"/>
        <v>439917.55319944664</v>
      </c>
      <c r="J55" s="41">
        <f t="shared" si="8"/>
        <v>439917.55319944664</v>
      </c>
      <c r="L55" s="37"/>
      <c r="M55" s="35">
        <v>967667.04452853347</v>
      </c>
      <c r="N55" s="35">
        <v>744198.48905028612</v>
      </c>
      <c r="O55" s="41">
        <f t="shared" si="6"/>
        <v>427966.3833947049</v>
      </c>
      <c r="P55" s="41">
        <f t="shared" si="7"/>
        <v>23966.117470103472</v>
      </c>
    </row>
    <row r="56" spans="1:16" x14ac:dyDescent="0.2">
      <c r="A56" s="14" t="s">
        <v>84</v>
      </c>
      <c r="B56" s="2" t="s">
        <v>85</v>
      </c>
      <c r="C56" s="2">
        <v>2</v>
      </c>
      <c r="D56" s="2"/>
      <c r="E56" s="37"/>
      <c r="F56" s="35">
        <v>777078.44159103348</v>
      </c>
      <c r="G56" s="35">
        <v>157989.83104239439</v>
      </c>
      <c r="H56" s="41">
        <f t="shared" si="5"/>
        <v>220676.112341489</v>
      </c>
      <c r="I56" s="41">
        <f t="shared" si="8"/>
        <v>233767.06815835697</v>
      </c>
      <c r="J56" s="41">
        <f t="shared" si="8"/>
        <v>233767.06815835697</v>
      </c>
      <c r="L56" s="37"/>
      <c r="M56" s="35">
        <v>755967.67585887341</v>
      </c>
      <c r="N56" s="35">
        <v>153697.74657229806</v>
      </c>
      <c r="O56" s="41">
        <f t="shared" si="6"/>
        <v>227416.35560779285</v>
      </c>
      <c r="P56" s="41">
        <f t="shared" si="7"/>
        <v>12735.315914036399</v>
      </c>
    </row>
    <row r="57" spans="1:16" x14ac:dyDescent="0.2">
      <c r="A57" s="14" t="s">
        <v>86</v>
      </c>
      <c r="B57" s="2" t="s">
        <v>87</v>
      </c>
      <c r="C57" s="2">
        <v>2</v>
      </c>
      <c r="D57" s="2"/>
      <c r="E57" s="37"/>
      <c r="F57" s="35">
        <v>9433226.9835422393</v>
      </c>
      <c r="G57" s="35">
        <v>2417643.4303023242</v>
      </c>
      <c r="H57" s="41">
        <f t="shared" si="5"/>
        <v>2796805.4176673172</v>
      </c>
      <c r="I57" s="41">
        <f t="shared" si="8"/>
        <v>2962717.6034611408</v>
      </c>
      <c r="J57" s="41">
        <f t="shared" si="8"/>
        <v>2962717.6034611408</v>
      </c>
      <c r="L57" s="37"/>
      <c r="M57" s="35">
        <v>9176956.0148867257</v>
      </c>
      <c r="N57" s="35">
        <v>2351963.6979235578</v>
      </c>
      <c r="O57" s="41">
        <f t="shared" si="6"/>
        <v>2882229.9282025709</v>
      </c>
      <c r="P57" s="41">
        <f t="shared" si="7"/>
        <v>161404.87597934395</v>
      </c>
    </row>
    <row r="58" spans="1:16" x14ac:dyDescent="0.2">
      <c r="A58" s="14" t="s">
        <v>88</v>
      </c>
      <c r="B58" s="2" t="s">
        <v>89</v>
      </c>
      <c r="C58" s="2">
        <v>2</v>
      </c>
      <c r="D58" s="2"/>
      <c r="E58" s="37"/>
      <c r="F58" s="35">
        <v>759788.24911405961</v>
      </c>
      <c r="G58" s="35">
        <v>479349.28645268944</v>
      </c>
      <c r="H58" s="41">
        <f t="shared" si="5"/>
        <v>292436.45839375281</v>
      </c>
      <c r="I58" s="41">
        <f t="shared" si="8"/>
        <v>309784.38389168726</v>
      </c>
      <c r="J58" s="41">
        <f t="shared" si="8"/>
        <v>309784.38389168726</v>
      </c>
      <c r="L58" s="37"/>
      <c r="M58" s="35">
        <v>739147.20327542536</v>
      </c>
      <c r="N58" s="35">
        <v>466326.88105760253</v>
      </c>
      <c r="O58" s="41">
        <f t="shared" si="6"/>
        <v>301368.52108325699</v>
      </c>
      <c r="P58" s="41">
        <f t="shared" si="7"/>
        <v>16876.63718066239</v>
      </c>
    </row>
    <row r="59" spans="1:16" x14ac:dyDescent="0.2">
      <c r="A59" s="14" t="s">
        <v>90</v>
      </c>
      <c r="B59" s="2" t="s">
        <v>91</v>
      </c>
      <c r="C59" s="2">
        <v>2</v>
      </c>
      <c r="D59" s="2"/>
      <c r="E59" s="37"/>
      <c r="F59" s="35">
        <v>565152.04573237861</v>
      </c>
      <c r="G59" s="35">
        <v>341445.20547625591</v>
      </c>
      <c r="H59" s="41">
        <f t="shared" si="5"/>
        <v>213956.95128523777</v>
      </c>
      <c r="I59" s="41">
        <f t="shared" si="8"/>
        <v>226649.31280215865</v>
      </c>
      <c r="J59" s="41">
        <f t="shared" si="8"/>
        <v>226649.31280215865</v>
      </c>
      <c r="L59" s="37"/>
      <c r="M59" s="35">
        <v>549798.65049974353</v>
      </c>
      <c r="N59" s="35">
        <v>332169.21819185762</v>
      </c>
      <c r="O59" s="41">
        <f t="shared" si="6"/>
        <v>220491.96717290027</v>
      </c>
      <c r="P59" s="41">
        <f t="shared" si="7"/>
        <v>12347.550161682415</v>
      </c>
    </row>
    <row r="60" spans="1:16" x14ac:dyDescent="0.2">
      <c r="A60" s="14" t="s">
        <v>92</v>
      </c>
      <c r="B60" s="2" t="s">
        <v>136</v>
      </c>
      <c r="C60" s="2">
        <v>2</v>
      </c>
      <c r="D60" s="2"/>
      <c r="E60" s="37"/>
      <c r="F60" s="35">
        <v>451628.73392550834</v>
      </c>
      <c r="G60" s="35">
        <v>110547.84348705364</v>
      </c>
      <c r="H60" s="41">
        <f t="shared" si="5"/>
        <v>132673.67226936464</v>
      </c>
      <c r="I60" s="41">
        <f t="shared" si="8"/>
        <v>140544.14435314049</v>
      </c>
      <c r="J60" s="41">
        <f t="shared" si="8"/>
        <v>140544.14435314049</v>
      </c>
      <c r="L60" s="37"/>
      <c r="M60" s="35">
        <v>439359.40834713745</v>
      </c>
      <c r="N60" s="35">
        <v>107544.60790471986</v>
      </c>
      <c r="O60" s="41">
        <f t="shared" si="6"/>
        <v>136726.00406296432</v>
      </c>
      <c r="P60" s="41">
        <f t="shared" si="7"/>
        <v>7656.6562275260012</v>
      </c>
    </row>
    <row r="61" spans="1:16" x14ac:dyDescent="0.2">
      <c r="A61" s="14" t="s">
        <v>93</v>
      </c>
      <c r="B61" s="2" t="s">
        <v>94</v>
      </c>
      <c r="C61" s="2">
        <v>2</v>
      </c>
      <c r="D61" s="2"/>
      <c r="E61" s="37"/>
      <c r="F61" s="35">
        <v>1749678.1559268637</v>
      </c>
      <c r="G61" s="35">
        <v>577689.91814746975</v>
      </c>
      <c r="H61" s="41">
        <f t="shared" si="5"/>
        <v>549258.86548154277</v>
      </c>
      <c r="I61" s="41">
        <f t="shared" si="8"/>
        <v>581842.01851858338</v>
      </c>
      <c r="J61" s="41">
        <f t="shared" si="8"/>
        <v>581842.01851858338</v>
      </c>
      <c r="L61" s="37"/>
      <c r="M61" s="35">
        <v>1702144.9293187198</v>
      </c>
      <c r="N61" s="35">
        <v>561995.90854031569</v>
      </c>
      <c r="O61" s="41">
        <f t="shared" si="6"/>
        <v>566035.20946475887</v>
      </c>
      <c r="P61" s="41">
        <f t="shared" si="7"/>
        <v>31697.971730026493</v>
      </c>
    </row>
    <row r="62" spans="1:16" x14ac:dyDescent="0.2">
      <c r="A62" s="14" t="s">
        <v>95</v>
      </c>
      <c r="B62" s="2" t="s">
        <v>137</v>
      </c>
      <c r="C62" s="2">
        <v>2</v>
      </c>
      <c r="D62" s="2"/>
      <c r="E62" s="37"/>
      <c r="F62" s="35">
        <v>218065.14851486619</v>
      </c>
      <c r="G62" s="35">
        <v>57361.573943728392</v>
      </c>
      <c r="H62" s="41">
        <f t="shared" si="5"/>
        <v>65000.706500228327</v>
      </c>
      <c r="I62" s="41">
        <f t="shared" ref="I62:J78" si="9">($F62+$G62)*25%</f>
        <v>68856.680614648649</v>
      </c>
      <c r="J62" s="41">
        <f t="shared" si="9"/>
        <v>68856.680614648649</v>
      </c>
      <c r="L62" s="37"/>
      <c r="M62" s="35">
        <v>212141.00750379846</v>
      </c>
      <c r="N62" s="35">
        <v>55803.241239150128</v>
      </c>
      <c r="O62" s="41">
        <f t="shared" si="6"/>
        <v>66986.062185737144</v>
      </c>
      <c r="P62" s="41">
        <f t="shared" si="7"/>
        <v>3751.2194824012795</v>
      </c>
    </row>
    <row r="63" spans="1:16" x14ac:dyDescent="0.2">
      <c r="A63" s="14" t="s">
        <v>96</v>
      </c>
      <c r="B63" s="2" t="s">
        <v>138</v>
      </c>
      <c r="C63" s="2">
        <v>2</v>
      </c>
      <c r="D63" s="2"/>
      <c r="E63" s="37"/>
      <c r="F63" s="35">
        <v>2417203.4876523884</v>
      </c>
      <c r="G63" s="35">
        <v>614679.90735734184</v>
      </c>
      <c r="H63" s="41">
        <f t="shared" si="5"/>
        <v>715524.48122229637</v>
      </c>
      <c r="I63" s="41">
        <f t="shared" si="9"/>
        <v>757970.8487524325</v>
      </c>
      <c r="J63" s="41">
        <f t="shared" si="9"/>
        <v>757970.8487524325</v>
      </c>
      <c r="L63" s="37"/>
      <c r="M63" s="35">
        <v>2351535.7071252256</v>
      </c>
      <c r="N63" s="35">
        <v>597980.99662972195</v>
      </c>
      <c r="O63" s="41">
        <f t="shared" si="6"/>
        <v>737379.17593873688</v>
      </c>
      <c r="P63" s="41">
        <f t="shared" si="7"/>
        <v>41293.233852569261</v>
      </c>
    </row>
    <row r="64" spans="1:16" x14ac:dyDescent="0.2">
      <c r="A64" s="14" t="s">
        <v>97</v>
      </c>
      <c r="B64" s="2" t="s">
        <v>139</v>
      </c>
      <c r="C64" s="2">
        <v>2</v>
      </c>
      <c r="D64" s="2"/>
      <c r="E64" s="37"/>
      <c r="F64" s="35">
        <v>93488.414835865813</v>
      </c>
      <c r="G64" s="35">
        <v>62807.28515787889</v>
      </c>
      <c r="H64" s="41">
        <f t="shared" si="5"/>
        <v>36885.78519852375</v>
      </c>
      <c r="I64" s="41">
        <f t="shared" si="9"/>
        <v>39073.924998436174</v>
      </c>
      <c r="J64" s="41">
        <f t="shared" si="9"/>
        <v>39073.924998436174</v>
      </c>
      <c r="L64" s="37"/>
      <c r="M64" s="35">
        <v>90948.630023112448</v>
      </c>
      <c r="N64" s="35">
        <v>61101.009687765203</v>
      </c>
      <c r="O64" s="41">
        <f t="shared" si="6"/>
        <v>38012.409927719411</v>
      </c>
      <c r="P64" s="41">
        <f t="shared" si="7"/>
        <v>2128.6949559522868</v>
      </c>
    </row>
    <row r="65" spans="1:16" x14ac:dyDescent="0.2">
      <c r="A65" s="14" t="s">
        <v>98</v>
      </c>
      <c r="B65" s="2" t="s">
        <v>140</v>
      </c>
      <c r="C65" s="2">
        <v>2</v>
      </c>
      <c r="D65" s="2"/>
      <c r="E65" s="37"/>
      <c r="F65" s="35">
        <v>4210379.7329242984</v>
      </c>
      <c r="G65" s="35">
        <v>1183283.3716736217</v>
      </c>
      <c r="H65" s="41">
        <f t="shared" si="5"/>
        <v>1272904.4926851094</v>
      </c>
      <c r="I65" s="41">
        <f t="shared" si="9"/>
        <v>1348415.7761494801</v>
      </c>
      <c r="J65" s="41">
        <f t="shared" si="9"/>
        <v>1348415.7761494801</v>
      </c>
      <c r="L65" s="37"/>
      <c r="M65" s="35">
        <v>4095997.0201530973</v>
      </c>
      <c r="N65" s="35">
        <v>1151137.3015767385</v>
      </c>
      <c r="O65" s="41">
        <f t="shared" si="6"/>
        <v>1311783.580432459</v>
      </c>
      <c r="P65" s="41">
        <f t="shared" si="7"/>
        <v>73459.880504217697</v>
      </c>
    </row>
    <row r="66" spans="1:16" x14ac:dyDescent="0.2">
      <c r="A66" s="14" t="s">
        <v>115</v>
      </c>
      <c r="B66" s="2" t="s">
        <v>147</v>
      </c>
      <c r="C66" s="2">
        <v>2</v>
      </c>
      <c r="D66" s="2"/>
      <c r="E66" s="37"/>
      <c r="F66" s="35">
        <v>78806.289347891274</v>
      </c>
      <c r="G66" s="35">
        <v>60108.636536787031</v>
      </c>
      <c r="H66" s="41">
        <f t="shared" ref="H66:H78" si="10">($F66+$G66)*23.6%</f>
        <v>32783.922508784082</v>
      </c>
      <c r="I66" s="41">
        <f t="shared" si="9"/>
        <v>34728.73147116958</v>
      </c>
      <c r="J66" s="41">
        <f t="shared" si="9"/>
        <v>34728.73147116958</v>
      </c>
      <c r="L66" s="37"/>
      <c r="M66" s="35">
        <v>76665.371489923316</v>
      </c>
      <c r="N66" s="35">
        <v>58475.674822124653</v>
      </c>
      <c r="O66" s="41">
        <f t="shared" ref="O66:O78" si="11">($M66+$N66)*25%</f>
        <v>33785.261578011996</v>
      </c>
      <c r="P66" s="41">
        <f t="shared" ref="P66:P78" si="12">($M66+$N66)*1.4%</f>
        <v>1891.9746483686715</v>
      </c>
    </row>
    <row r="67" spans="1:16" x14ac:dyDescent="0.2">
      <c r="A67" s="14" t="s">
        <v>99</v>
      </c>
      <c r="B67" s="2" t="s">
        <v>100</v>
      </c>
      <c r="C67" s="2">
        <v>2</v>
      </c>
      <c r="D67" s="2"/>
      <c r="E67" s="37"/>
      <c r="F67" s="35">
        <v>1104011.1503188876</v>
      </c>
      <c r="G67" s="35">
        <v>160963.95252158731</v>
      </c>
      <c r="H67" s="41">
        <f t="shared" si="10"/>
        <v>298534.12427035207</v>
      </c>
      <c r="I67" s="41">
        <f t="shared" si="9"/>
        <v>316243.7757101187</v>
      </c>
      <c r="J67" s="41">
        <f t="shared" si="9"/>
        <v>316243.7757101187</v>
      </c>
      <c r="L67" s="37"/>
      <c r="M67" s="35">
        <v>1074018.655980278</v>
      </c>
      <c r="N67" s="35">
        <v>156591.07056896444</v>
      </c>
      <c r="O67" s="41">
        <f t="shared" si="11"/>
        <v>307652.4316373106</v>
      </c>
      <c r="P67" s="41">
        <f t="shared" si="12"/>
        <v>17228.536171689393</v>
      </c>
    </row>
    <row r="68" spans="1:16" x14ac:dyDescent="0.2">
      <c r="A68" s="14" t="s">
        <v>101</v>
      </c>
      <c r="B68" s="2" t="s">
        <v>102</v>
      </c>
      <c r="C68" s="2">
        <v>2</v>
      </c>
      <c r="D68" s="2"/>
      <c r="E68" s="37"/>
      <c r="F68" s="35">
        <v>14365118.474799374</v>
      </c>
      <c r="G68" s="35">
        <v>2878102.2615383561</v>
      </c>
      <c r="H68" s="41">
        <f t="shared" si="10"/>
        <v>4069400.093775704</v>
      </c>
      <c r="I68" s="41">
        <f t="shared" si="9"/>
        <v>4310805.1840844322</v>
      </c>
      <c r="J68" s="41">
        <f t="shared" si="9"/>
        <v>4310805.1840844322</v>
      </c>
      <c r="L68" s="37"/>
      <c r="M68" s="35">
        <v>13974863.598836908</v>
      </c>
      <c r="N68" s="35">
        <v>2799913.3177399221</v>
      </c>
      <c r="O68" s="41">
        <f t="shared" si="11"/>
        <v>4193694.2291442077</v>
      </c>
      <c r="P68" s="41">
        <f t="shared" si="12"/>
        <v>234846.87683207559</v>
      </c>
    </row>
    <row r="69" spans="1:16" x14ac:dyDescent="0.2">
      <c r="A69" s="14" t="s">
        <v>114</v>
      </c>
      <c r="B69" s="2" t="s">
        <v>146</v>
      </c>
      <c r="C69" s="2">
        <v>2</v>
      </c>
      <c r="D69" s="2"/>
      <c r="E69" s="37"/>
      <c r="F69" s="35">
        <v>2728179.8976589506</v>
      </c>
      <c r="G69" s="35">
        <v>1467706.9573400172</v>
      </c>
      <c r="H69" s="41">
        <f t="shared" si="10"/>
        <v>990229.29777975637</v>
      </c>
      <c r="I69" s="41">
        <f t="shared" si="9"/>
        <v>1048971.7137497419</v>
      </c>
      <c r="J69" s="41">
        <f t="shared" si="9"/>
        <v>1048971.7137497419</v>
      </c>
      <c r="L69" s="37"/>
      <c r="M69" s="35">
        <v>2654063.8707405543</v>
      </c>
      <c r="N69" s="35">
        <v>1427833.9971837334</v>
      </c>
      <c r="O69" s="41">
        <f t="shared" si="11"/>
        <v>1020474.466981072</v>
      </c>
      <c r="P69" s="41">
        <f t="shared" si="12"/>
        <v>57146.570150940024</v>
      </c>
    </row>
    <row r="70" spans="1:16" x14ac:dyDescent="0.2">
      <c r="A70" s="14" t="s">
        <v>103</v>
      </c>
      <c r="B70" s="2" t="s">
        <v>104</v>
      </c>
      <c r="C70" s="2">
        <v>2</v>
      </c>
      <c r="D70" s="2"/>
      <c r="E70" s="37"/>
      <c r="F70" s="35">
        <v>157787.61363165945</v>
      </c>
      <c r="G70" s="35">
        <v>148094.23577626239</v>
      </c>
      <c r="H70" s="41">
        <f t="shared" si="10"/>
        <v>72188.116460269564</v>
      </c>
      <c r="I70" s="41">
        <f t="shared" si="9"/>
        <v>76470.462351980459</v>
      </c>
      <c r="J70" s="41">
        <f t="shared" si="9"/>
        <v>76470.462351980459</v>
      </c>
      <c r="L70" s="37"/>
      <c r="M70" s="35">
        <v>153501.02276961668</v>
      </c>
      <c r="N70" s="35">
        <v>144070.98336000077</v>
      </c>
      <c r="O70" s="41">
        <f t="shared" si="11"/>
        <v>74393.001532404363</v>
      </c>
      <c r="P70" s="41">
        <f t="shared" si="12"/>
        <v>4166.0080858146439</v>
      </c>
    </row>
    <row r="71" spans="1:16" x14ac:dyDescent="0.2">
      <c r="A71" s="14" t="s">
        <v>105</v>
      </c>
      <c r="B71" s="2" t="s">
        <v>141</v>
      </c>
      <c r="C71" s="2">
        <v>2</v>
      </c>
      <c r="D71" s="2"/>
      <c r="E71" s="37"/>
      <c r="F71" s="35">
        <v>50026.147803780528</v>
      </c>
      <c r="G71" s="35">
        <v>66631.676214587904</v>
      </c>
      <c r="H71" s="41">
        <f t="shared" si="10"/>
        <v>27531.246468334954</v>
      </c>
      <c r="I71" s="41">
        <f t="shared" si="9"/>
        <v>29164.45600459211</v>
      </c>
      <c r="J71" s="41">
        <f t="shared" si="9"/>
        <v>29164.45600459211</v>
      </c>
      <c r="L71" s="37"/>
      <c r="M71" s="35">
        <v>48667.09544787457</v>
      </c>
      <c r="N71" s="35">
        <v>64821.50412433243</v>
      </c>
      <c r="O71" s="41">
        <f t="shared" si="11"/>
        <v>28372.149893051748</v>
      </c>
      <c r="P71" s="41">
        <f t="shared" si="12"/>
        <v>1588.8403940108976</v>
      </c>
    </row>
    <row r="72" spans="1:16" x14ac:dyDescent="0.2">
      <c r="A72" s="14" t="s">
        <v>106</v>
      </c>
      <c r="B72" s="2" t="s">
        <v>107</v>
      </c>
      <c r="C72" s="2">
        <v>2</v>
      </c>
      <c r="D72" s="2"/>
      <c r="E72" s="37"/>
      <c r="F72" s="35">
        <v>150021.5388832727</v>
      </c>
      <c r="G72" s="35">
        <v>324201.83626706316</v>
      </c>
      <c r="H72" s="41">
        <f t="shared" si="10"/>
        <v>111916.71653547927</v>
      </c>
      <c r="I72" s="41">
        <f t="shared" si="9"/>
        <v>118555.84378758396</v>
      </c>
      <c r="J72" s="41">
        <f t="shared" si="9"/>
        <v>118555.84378758396</v>
      </c>
      <c r="L72" s="37"/>
      <c r="M72" s="35">
        <v>145945.92773176724</v>
      </c>
      <c r="N72" s="35">
        <v>315394.29683596402</v>
      </c>
      <c r="O72" s="41">
        <f t="shared" si="11"/>
        <v>115335.05614193282</v>
      </c>
      <c r="P72" s="41">
        <f t="shared" si="12"/>
        <v>6458.7631439482366</v>
      </c>
    </row>
    <row r="73" spans="1:16" x14ac:dyDescent="0.2">
      <c r="A73" s="14" t="s">
        <v>108</v>
      </c>
      <c r="B73" s="2" t="s">
        <v>142</v>
      </c>
      <c r="C73" s="2">
        <v>2</v>
      </c>
      <c r="D73" s="2"/>
      <c r="E73" s="37"/>
      <c r="F73" s="35">
        <v>243160.95408868627</v>
      </c>
      <c r="G73" s="35">
        <v>95850.680261801448</v>
      </c>
      <c r="H73" s="41">
        <f t="shared" si="10"/>
        <v>80006.745706715112</v>
      </c>
      <c r="I73" s="41">
        <f t="shared" si="9"/>
        <v>84752.908587621932</v>
      </c>
      <c r="J73" s="41">
        <f t="shared" si="9"/>
        <v>84752.908587621932</v>
      </c>
      <c r="L73" s="37"/>
      <c r="M73" s="35">
        <v>236555.03934156682</v>
      </c>
      <c r="N73" s="35">
        <v>93246.720162056459</v>
      </c>
      <c r="O73" s="41">
        <f t="shared" si="11"/>
        <v>82450.439875905824</v>
      </c>
      <c r="P73" s="41">
        <f t="shared" si="12"/>
        <v>4617.224633050726</v>
      </c>
    </row>
    <row r="74" spans="1:16" x14ac:dyDescent="0.2">
      <c r="A74" s="14" t="s">
        <v>109</v>
      </c>
      <c r="B74" s="2" t="s">
        <v>143</v>
      </c>
      <c r="C74" s="2">
        <v>2</v>
      </c>
      <c r="D74" s="2"/>
      <c r="E74" s="37"/>
      <c r="F74" s="35">
        <v>89149.949401416437</v>
      </c>
      <c r="G74" s="35">
        <v>55877.933007796251</v>
      </c>
      <c r="H74" s="41">
        <f t="shared" si="10"/>
        <v>34226.580248574202</v>
      </c>
      <c r="I74" s="41">
        <f t="shared" si="9"/>
        <v>36256.970602303176</v>
      </c>
      <c r="J74" s="41">
        <f t="shared" si="9"/>
        <v>36256.970602303176</v>
      </c>
      <c r="L74" s="37"/>
      <c r="M74" s="35">
        <v>86728.02698520082</v>
      </c>
      <c r="N74" s="35">
        <v>54359.906139222097</v>
      </c>
      <c r="O74" s="41">
        <f t="shared" si="11"/>
        <v>35271.983281105728</v>
      </c>
      <c r="P74" s="41">
        <f t="shared" si="12"/>
        <v>1975.2310637419205</v>
      </c>
    </row>
    <row r="75" spans="1:16" x14ac:dyDescent="0.2">
      <c r="A75" s="14" t="s">
        <v>110</v>
      </c>
      <c r="B75" s="2" t="s">
        <v>144</v>
      </c>
      <c r="C75" s="2">
        <v>2</v>
      </c>
      <c r="D75" s="2"/>
      <c r="E75" s="37"/>
      <c r="F75" s="35">
        <v>510374.13761267741</v>
      </c>
      <c r="G75" s="35">
        <v>428563.39361004747</v>
      </c>
      <c r="H75" s="41">
        <f t="shared" si="10"/>
        <v>221589.25736856306</v>
      </c>
      <c r="I75" s="41">
        <f t="shared" si="9"/>
        <v>234734.38280568121</v>
      </c>
      <c r="J75" s="41">
        <f t="shared" si="9"/>
        <v>234734.38280568121</v>
      </c>
      <c r="L75" s="37"/>
      <c r="M75" s="35">
        <v>496508.88504842611</v>
      </c>
      <c r="N75" s="35">
        <v>416920.68044281914</v>
      </c>
      <c r="O75" s="41">
        <f t="shared" si="11"/>
        <v>228357.39137281131</v>
      </c>
      <c r="P75" s="41">
        <f t="shared" si="12"/>
        <v>12788.013916877431</v>
      </c>
    </row>
    <row r="76" spans="1:16" x14ac:dyDescent="0.2">
      <c r="A76" s="14" t="s">
        <v>111</v>
      </c>
      <c r="B76" s="2" t="s">
        <v>145</v>
      </c>
      <c r="C76" s="2">
        <v>2</v>
      </c>
      <c r="D76" s="2"/>
      <c r="E76" s="37"/>
      <c r="F76" s="35">
        <v>57149.421491218876</v>
      </c>
      <c r="G76" s="35">
        <v>50600.346356567854</v>
      </c>
      <c r="H76" s="41">
        <f t="shared" si="10"/>
        <v>25428.94521207767</v>
      </c>
      <c r="I76" s="41">
        <f t="shared" si="9"/>
        <v>26937.441961946683</v>
      </c>
      <c r="J76" s="41">
        <f t="shared" si="9"/>
        <v>26937.441961946683</v>
      </c>
      <c r="L76" s="37"/>
      <c r="M76" s="35">
        <v>55596.852298384998</v>
      </c>
      <c r="N76" s="35">
        <v>49225.694840419055</v>
      </c>
      <c r="O76" s="41">
        <f t="shared" si="11"/>
        <v>26205.636784701011</v>
      </c>
      <c r="P76" s="41">
        <f t="shared" si="12"/>
        <v>1467.5156599432564</v>
      </c>
    </row>
    <row r="77" spans="1:16" x14ac:dyDescent="0.2">
      <c r="A77" s="14" t="s">
        <v>112</v>
      </c>
      <c r="B77" s="2" t="s">
        <v>113</v>
      </c>
      <c r="C77" s="2">
        <v>2</v>
      </c>
      <c r="D77" s="2"/>
      <c r="E77" s="37"/>
      <c r="F77" s="35">
        <v>3515007.8134488515</v>
      </c>
      <c r="G77" s="35">
        <v>1308462.8183883762</v>
      </c>
      <c r="H77" s="41">
        <f t="shared" si="10"/>
        <v>1138339.0691135856</v>
      </c>
      <c r="I77" s="41">
        <f t="shared" si="9"/>
        <v>1205867.6579593068</v>
      </c>
      <c r="J77" s="41">
        <f t="shared" si="9"/>
        <v>1205867.6579593068</v>
      </c>
      <c r="L77" s="37"/>
      <c r="M77" s="35">
        <v>3419516.1583921234</v>
      </c>
      <c r="N77" s="35">
        <v>1272916.0182845378</v>
      </c>
      <c r="O77" s="41">
        <f t="shared" si="11"/>
        <v>1173108.0441691652</v>
      </c>
      <c r="P77" s="41">
        <f t="shared" si="12"/>
        <v>65694.050473473239</v>
      </c>
    </row>
    <row r="78" spans="1:16" x14ac:dyDescent="0.2">
      <c r="A78" s="14" t="s">
        <v>116</v>
      </c>
      <c r="B78" s="2" t="s">
        <v>148</v>
      </c>
      <c r="C78" s="2">
        <v>2</v>
      </c>
      <c r="D78" s="2"/>
      <c r="E78" s="37"/>
      <c r="F78" s="35">
        <v>1613341.3281216398</v>
      </c>
      <c r="G78" s="35">
        <v>335056.74474665523</v>
      </c>
      <c r="H78" s="41">
        <f t="shared" si="10"/>
        <v>459821.94519691763</v>
      </c>
      <c r="I78" s="41">
        <f t="shared" si="9"/>
        <v>487099.51821707375</v>
      </c>
      <c r="J78" s="41">
        <f t="shared" si="9"/>
        <v>487099.51821707375</v>
      </c>
      <c r="L78" s="37"/>
      <c r="M78" s="35">
        <v>1569511.9423079581</v>
      </c>
      <c r="N78" s="35">
        <v>325954.31175308966</v>
      </c>
      <c r="O78" s="41">
        <f t="shared" si="11"/>
        <v>473866.56351526198</v>
      </c>
      <c r="P78" s="41">
        <f t="shared" si="12"/>
        <v>26536.527556854668</v>
      </c>
    </row>
    <row r="79" spans="1:16" s="43" customFormat="1" ht="13.5" thickBot="1" x14ac:dyDescent="0.25">
      <c r="F79" s="47"/>
      <c r="G79" s="44"/>
      <c r="H79" s="45">
        <f>SUM(H2:H78)</f>
        <v>102581045.94985278</v>
      </c>
      <c r="I79" s="45">
        <f>SUM(I2:I78)</f>
        <v>108666362.23501353</v>
      </c>
      <c r="J79" s="45">
        <f>SUM(J2:J78)</f>
        <v>108666362.23501353</v>
      </c>
      <c r="M79" s="47"/>
      <c r="N79" s="47"/>
      <c r="O79" s="46">
        <f>SUM(O2:O78)</f>
        <v>105714240.55291863</v>
      </c>
      <c r="P79" s="46">
        <f>SUM(P2:P78)</f>
        <v>5919997.4709634427</v>
      </c>
    </row>
    <row r="80" spans="1:16" ht="13.5" thickTop="1" x14ac:dyDescent="0.2">
      <c r="A80" s="33" t="s">
        <v>119</v>
      </c>
    </row>
    <row r="81" spans="1:1" x14ac:dyDescent="0.2">
      <c r="A81" s="33" t="s">
        <v>122</v>
      </c>
    </row>
    <row r="82" spans="1:1" x14ac:dyDescent="0.2">
      <c r="A82" s="33" t="s">
        <v>135</v>
      </c>
    </row>
    <row r="83" spans="1:1" x14ac:dyDescent="0.2">
      <c r="A83" s="33" t="s">
        <v>120</v>
      </c>
    </row>
  </sheetData>
  <sheetProtection password="C9F9" sheet="1" objects="1" scenarios="1"/>
  <sortState ref="A2:R78">
    <sortCondition ref="C2:C78"/>
    <sortCondition ref="B2:B78"/>
  </sortState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72"/>
  <sheetViews>
    <sheetView workbookViewId="0">
      <pane xSplit="4" ySplit="2" topLeftCell="E3" activePane="bottomRight" state="frozen"/>
      <selection activeCell="D3" sqref="D3"/>
      <selection pane="topRight" activeCell="D3" sqref="D3"/>
      <selection pane="bottomLeft" activeCell="D3" sqref="D3"/>
      <selection pane="bottomRight" activeCell="E3" sqref="E3"/>
    </sheetView>
  </sheetViews>
  <sheetFormatPr defaultColWidth="9.140625" defaultRowHeight="12.75" x14ac:dyDescent="0.2"/>
  <cols>
    <col min="1" max="1" width="11.7109375" style="1" bestFit="1" customWidth="1"/>
    <col min="2" max="2" width="56.140625" style="2" bestFit="1" customWidth="1"/>
    <col min="3" max="3" width="7.42578125" style="2" customWidth="1"/>
    <col min="4" max="4" width="7.28515625" style="2" bestFit="1" customWidth="1"/>
    <col min="5" max="5" width="6" style="4" bestFit="1" customWidth="1"/>
    <col min="6" max="6" width="16" style="1" bestFit="1" customWidth="1"/>
    <col min="7" max="7" width="20.28515625" style="1" bestFit="1" customWidth="1"/>
    <col min="8" max="8" width="15" style="1" bestFit="1" customWidth="1"/>
    <col min="9" max="9" width="7.140625" style="1" customWidth="1"/>
    <col min="10" max="10" width="14.5703125" style="1" bestFit="1" customWidth="1"/>
    <col min="11" max="11" width="22" style="1" bestFit="1" customWidth="1"/>
    <col min="12" max="12" width="16.5703125" style="1" bestFit="1" customWidth="1"/>
    <col min="13" max="16384" width="9.140625" style="1"/>
  </cols>
  <sheetData>
    <row r="1" spans="1:12" x14ac:dyDescent="0.2">
      <c r="A1" s="1" t="s">
        <v>129</v>
      </c>
      <c r="E1" s="5"/>
      <c r="G1" s="6" t="s">
        <v>0</v>
      </c>
      <c r="H1" s="7">
        <v>338848394.62636769</v>
      </c>
      <c r="K1" s="6" t="s">
        <v>1</v>
      </c>
      <c r="L1" s="7">
        <v>95817054.313686565</v>
      </c>
    </row>
    <row r="2" spans="1:12" s="13" customFormat="1" ht="51" x14ac:dyDescent="0.2">
      <c r="A2" s="8" t="s">
        <v>2</v>
      </c>
      <c r="B2" s="9" t="s">
        <v>3</v>
      </c>
      <c r="C2" s="9" t="s">
        <v>126</v>
      </c>
      <c r="D2" s="9" t="s">
        <v>4</v>
      </c>
      <c r="E2" s="10" t="s">
        <v>5</v>
      </c>
      <c r="F2" s="9" t="s">
        <v>6</v>
      </c>
      <c r="G2" s="9" t="s">
        <v>7</v>
      </c>
      <c r="H2" s="11" t="s">
        <v>8</v>
      </c>
      <c r="I2" s="12"/>
      <c r="J2" s="9" t="s">
        <v>9</v>
      </c>
      <c r="K2" s="9" t="s">
        <v>10</v>
      </c>
      <c r="L2" s="11" t="s">
        <v>11</v>
      </c>
    </row>
    <row r="3" spans="1:12" x14ac:dyDescent="0.2">
      <c r="A3" s="14" t="s">
        <v>12</v>
      </c>
      <c r="B3" s="2" t="s">
        <v>149</v>
      </c>
      <c r="C3" s="2" t="s">
        <v>127</v>
      </c>
      <c r="D3" s="2">
        <v>1</v>
      </c>
      <c r="E3" s="15">
        <v>1</v>
      </c>
      <c r="F3" s="16">
        <v>1644021.1141200003</v>
      </c>
      <c r="G3" s="17">
        <f t="shared" ref="G3:G34" si="0">IF($E3=1,F3/$F$58,0)</f>
        <v>4.3591022538480581E-3</v>
      </c>
      <c r="H3" s="16">
        <f t="shared" ref="H3:H34" si="1">IF($E3=1,G3*($H$61),0)</f>
        <v>1279442.5894645243</v>
      </c>
      <c r="I3" s="16"/>
      <c r="J3" s="16">
        <v>841101.61635070713</v>
      </c>
      <c r="K3" s="17">
        <f t="shared" ref="K3:K34" si="2">IF($E3=1,J3/$J$58,0)</f>
        <v>5.4035542056487694E-3</v>
      </c>
      <c r="L3" s="18">
        <f t="shared" ref="L3:L34" si="3">IF($E3=1,K3*$L$61,0)</f>
        <v>445436.7775291478</v>
      </c>
    </row>
    <row r="4" spans="1:12" x14ac:dyDescent="0.2">
      <c r="A4" s="1" t="s">
        <v>21</v>
      </c>
      <c r="B4" s="2" t="s">
        <v>154</v>
      </c>
      <c r="C4" s="2" t="s">
        <v>127</v>
      </c>
      <c r="D4" s="2">
        <v>1</v>
      </c>
      <c r="E4" s="15">
        <v>1</v>
      </c>
      <c r="F4" s="16">
        <v>2405054.3286000001</v>
      </c>
      <c r="G4" s="17">
        <f t="shared" si="0"/>
        <v>6.3769726887230541E-3</v>
      </c>
      <c r="H4" s="16">
        <f t="shared" si="1"/>
        <v>1871708.8920320531</v>
      </c>
      <c r="I4" s="16"/>
      <c r="J4" s="16">
        <v>2480509.8363476037</v>
      </c>
      <c r="K4" s="17">
        <f t="shared" si="2"/>
        <v>1.5935731304979991E-2</v>
      </c>
      <c r="L4" s="18">
        <f t="shared" si="3"/>
        <v>1313646.635142507</v>
      </c>
    </row>
    <row r="5" spans="1:12" x14ac:dyDescent="0.2">
      <c r="A5" s="1" t="s">
        <v>67</v>
      </c>
      <c r="B5" s="2" t="s">
        <v>176</v>
      </c>
      <c r="C5" s="2" t="s">
        <v>127</v>
      </c>
      <c r="D5" s="2">
        <v>1</v>
      </c>
      <c r="E5" s="15">
        <v>1</v>
      </c>
      <c r="F5" s="16">
        <v>6790498.7026800001</v>
      </c>
      <c r="G5" s="17">
        <f t="shared" si="0"/>
        <v>1.8004925815961331E-2</v>
      </c>
      <c r="H5" s="16">
        <f t="shared" si="1"/>
        <v>5284636.0483410647</v>
      </c>
      <c r="I5" s="16"/>
      <c r="J5" s="16">
        <v>3711909.4404488765</v>
      </c>
      <c r="K5" s="17">
        <f t="shared" si="2"/>
        <v>2.3846707077972949E-2</v>
      </c>
      <c r="L5" s="18">
        <f t="shared" si="3"/>
        <v>1965780.2903854563</v>
      </c>
    </row>
    <row r="6" spans="1:12" x14ac:dyDescent="0.2">
      <c r="A6" s="14" t="s">
        <v>25</v>
      </c>
      <c r="B6" s="2" t="s">
        <v>156</v>
      </c>
      <c r="C6" s="2" t="s">
        <v>127</v>
      </c>
      <c r="D6" s="2">
        <v>1</v>
      </c>
      <c r="E6" s="15">
        <v>1</v>
      </c>
      <c r="F6" s="16">
        <v>5561463.7848000005</v>
      </c>
      <c r="G6" s="17">
        <f t="shared" si="0"/>
        <v>1.474615448110753E-2</v>
      </c>
      <c r="H6" s="16">
        <f t="shared" si="1"/>
        <v>4328152.2146669384</v>
      </c>
      <c r="I6" s="16"/>
      <c r="J6" s="16">
        <v>3346418.1712545874</v>
      </c>
      <c r="K6" s="17">
        <f t="shared" si="2"/>
        <v>2.1498653232408554E-2</v>
      </c>
      <c r="L6" s="18">
        <f t="shared" si="3"/>
        <v>1772220.7370566947</v>
      </c>
    </row>
    <row r="7" spans="1:12" x14ac:dyDescent="0.2">
      <c r="A7" s="14" t="s">
        <v>52</v>
      </c>
      <c r="B7" s="2" t="s">
        <v>171</v>
      </c>
      <c r="C7" s="2" t="s">
        <v>127</v>
      </c>
      <c r="D7" s="2">
        <v>1</v>
      </c>
      <c r="E7" s="15">
        <v>1</v>
      </c>
      <c r="F7" s="16">
        <v>7929495.0514000002</v>
      </c>
      <c r="G7" s="17">
        <f t="shared" si="0"/>
        <v>2.102496096525909E-2</v>
      </c>
      <c r="H7" s="16">
        <f t="shared" si="1"/>
        <v>6171048.2879898222</v>
      </c>
      <c r="I7" s="16"/>
      <c r="J7" s="16">
        <v>4917352.1522758426</v>
      </c>
      <c r="K7" s="17">
        <f t="shared" si="2"/>
        <v>3.1590925979158975E-2</v>
      </c>
      <c r="L7" s="18">
        <f t="shared" si="3"/>
        <v>2604167.5037900186</v>
      </c>
    </row>
    <row r="8" spans="1:12" x14ac:dyDescent="0.2">
      <c r="A8" s="14" t="s">
        <v>59</v>
      </c>
      <c r="B8" s="2" t="s">
        <v>175</v>
      </c>
      <c r="C8" s="2" t="s">
        <v>127</v>
      </c>
      <c r="D8" s="2">
        <v>1</v>
      </c>
      <c r="E8" s="15">
        <v>1</v>
      </c>
      <c r="F8" s="16">
        <v>2539792.6276799999</v>
      </c>
      <c r="G8" s="17">
        <f t="shared" si="0"/>
        <v>6.7342296717111758E-3</v>
      </c>
      <c r="H8" s="16">
        <f t="shared" si="1"/>
        <v>1976567.5929297216</v>
      </c>
      <c r="I8" s="16"/>
      <c r="J8" s="16">
        <v>2593783.1724992013</v>
      </c>
      <c r="K8" s="17">
        <f t="shared" si="2"/>
        <v>1.6663441964490384E-2</v>
      </c>
      <c r="L8" s="18">
        <f t="shared" si="3"/>
        <v>1373634.7612553278</v>
      </c>
    </row>
    <row r="9" spans="1:12" s="21" customFormat="1" x14ac:dyDescent="0.2">
      <c r="A9" s="14" t="s">
        <v>41</v>
      </c>
      <c r="B9" s="2" t="s">
        <v>162</v>
      </c>
      <c r="C9" s="2" t="s">
        <v>127</v>
      </c>
      <c r="D9" s="2">
        <v>1</v>
      </c>
      <c r="E9" s="15">
        <v>1</v>
      </c>
      <c r="F9" s="16">
        <v>235294.80744</v>
      </c>
      <c r="G9" s="17">
        <f t="shared" si="0"/>
        <v>6.2388135810498052E-4</v>
      </c>
      <c r="H9" s="16">
        <f t="shared" si="1"/>
        <v>183115.77335168966</v>
      </c>
      <c r="I9" s="16"/>
      <c r="J9" s="16">
        <v>1272696.3630542546</v>
      </c>
      <c r="K9" s="17">
        <f t="shared" si="2"/>
        <v>8.1762817374354327E-3</v>
      </c>
      <c r="L9" s="18">
        <f t="shared" si="3"/>
        <v>674003.89645140758</v>
      </c>
    </row>
    <row r="10" spans="1:12" x14ac:dyDescent="0.2">
      <c r="A10" s="14" t="s">
        <v>13</v>
      </c>
      <c r="B10" s="2" t="s">
        <v>150</v>
      </c>
      <c r="C10" s="2" t="s">
        <v>127</v>
      </c>
      <c r="D10" s="2">
        <v>1</v>
      </c>
      <c r="E10" s="15">
        <v>1</v>
      </c>
      <c r="F10" s="16">
        <v>816277.57095999992</v>
      </c>
      <c r="G10" s="17">
        <f t="shared" si="0"/>
        <v>2.1643501830826434E-3</v>
      </c>
      <c r="H10" s="16">
        <f t="shared" si="1"/>
        <v>635259.65703299537</v>
      </c>
      <c r="I10" s="16"/>
      <c r="J10" s="16">
        <v>1444729.7154156365</v>
      </c>
      <c r="K10" s="17">
        <f t="shared" si="2"/>
        <v>9.2814889164412537E-3</v>
      </c>
      <c r="L10" s="18">
        <f t="shared" si="3"/>
        <v>765110.58393569198</v>
      </c>
    </row>
    <row r="11" spans="1:12" s="21" customFormat="1" x14ac:dyDescent="0.2">
      <c r="A11" s="14" t="s">
        <v>15</v>
      </c>
      <c r="B11" s="2" t="s">
        <v>152</v>
      </c>
      <c r="C11" s="2" t="s">
        <v>127</v>
      </c>
      <c r="D11" s="2">
        <v>1</v>
      </c>
      <c r="E11" s="15">
        <v>1</v>
      </c>
      <c r="F11" s="16">
        <v>237782.28936000002</v>
      </c>
      <c r="G11" s="17">
        <f t="shared" si="0"/>
        <v>6.3047688656306996E-4</v>
      </c>
      <c r="H11" s="16">
        <f t="shared" si="1"/>
        <v>185051.630672278</v>
      </c>
      <c r="I11" s="16"/>
      <c r="J11" s="16">
        <v>514515.28988031927</v>
      </c>
      <c r="K11" s="17">
        <f t="shared" si="2"/>
        <v>3.3054403944269123E-3</v>
      </c>
      <c r="L11" s="18">
        <f t="shared" si="3"/>
        <v>272480.78978628881</v>
      </c>
    </row>
    <row r="12" spans="1:12" x14ac:dyDescent="0.2">
      <c r="A12" s="14" t="s">
        <v>16</v>
      </c>
      <c r="B12" s="2" t="s">
        <v>17</v>
      </c>
      <c r="C12" s="2" t="s">
        <v>127</v>
      </c>
      <c r="D12" s="2">
        <v>1</v>
      </c>
      <c r="E12" s="15">
        <v>1</v>
      </c>
      <c r="F12" s="16">
        <v>72620.939159999994</v>
      </c>
      <c r="G12" s="17">
        <f t="shared" si="0"/>
        <v>1.9255354864366556E-4</v>
      </c>
      <c r="H12" s="16">
        <f t="shared" si="1"/>
        <v>56516.501917282607</v>
      </c>
      <c r="I12" s="16"/>
      <c r="J12" s="16">
        <v>718900.78255546652</v>
      </c>
      <c r="K12" s="17">
        <f t="shared" si="2"/>
        <v>4.6184899321392399E-3</v>
      </c>
      <c r="L12" s="18">
        <f t="shared" si="3"/>
        <v>380720.76158175891</v>
      </c>
    </row>
    <row r="13" spans="1:12" x14ac:dyDescent="0.2">
      <c r="A13" s="22" t="s">
        <v>20</v>
      </c>
      <c r="B13" s="2" t="s">
        <v>153</v>
      </c>
      <c r="C13" s="2" t="s">
        <v>128</v>
      </c>
      <c r="D13" s="2">
        <v>1</v>
      </c>
      <c r="E13" s="15">
        <v>1</v>
      </c>
      <c r="F13" s="16">
        <v>9555716.7199999988</v>
      </c>
      <c r="G13" s="17">
        <f t="shared" si="0"/>
        <v>2.5336868202925734E-2</v>
      </c>
      <c r="H13" s="16">
        <f t="shared" si="1"/>
        <v>7436638.6413294282</v>
      </c>
      <c r="I13" s="16"/>
      <c r="J13" s="16">
        <v>0</v>
      </c>
      <c r="K13" s="17">
        <f t="shared" si="2"/>
        <v>0</v>
      </c>
      <c r="L13" s="18">
        <f t="shared" si="3"/>
        <v>0</v>
      </c>
    </row>
    <row r="14" spans="1:12" x14ac:dyDescent="0.2">
      <c r="A14" s="1" t="s">
        <v>38</v>
      </c>
      <c r="B14" s="2" t="s">
        <v>159</v>
      </c>
      <c r="C14" s="2" t="s">
        <v>127</v>
      </c>
      <c r="D14" s="2">
        <v>1</v>
      </c>
      <c r="E14" s="15">
        <v>1</v>
      </c>
      <c r="F14" s="16">
        <v>1364670.1807200001</v>
      </c>
      <c r="G14" s="17">
        <f t="shared" si="0"/>
        <v>3.6184066064869165E-3</v>
      </c>
      <c r="H14" s="16">
        <f t="shared" si="1"/>
        <v>1062040.5874288378</v>
      </c>
      <c r="I14" s="16"/>
      <c r="J14" s="16">
        <v>901162.01150471857</v>
      </c>
      <c r="K14" s="17">
        <f t="shared" si="2"/>
        <v>5.7894048502301785E-3</v>
      </c>
      <c r="L14" s="18">
        <f t="shared" si="3"/>
        <v>477244.00314191502</v>
      </c>
    </row>
    <row r="15" spans="1:12" x14ac:dyDescent="0.2">
      <c r="A15" s="14" t="s">
        <v>23</v>
      </c>
      <c r="B15" s="2" t="s">
        <v>24</v>
      </c>
      <c r="C15" s="2" t="s">
        <v>127</v>
      </c>
      <c r="D15" s="2">
        <v>1</v>
      </c>
      <c r="E15" s="15">
        <v>1</v>
      </c>
      <c r="F15" s="16">
        <v>1029818.86392</v>
      </c>
      <c r="G15" s="17">
        <f t="shared" si="0"/>
        <v>2.7305523586123796E-3</v>
      </c>
      <c r="H15" s="16">
        <f t="shared" si="1"/>
        <v>801445.98060012853</v>
      </c>
      <c r="I15" s="16"/>
      <c r="J15" s="16">
        <v>1132791.7323615784</v>
      </c>
      <c r="K15" s="17">
        <f t="shared" si="2"/>
        <v>7.2774815914445909E-3</v>
      </c>
      <c r="L15" s="18">
        <f t="shared" si="3"/>
        <v>599912.17358974717</v>
      </c>
    </row>
    <row r="16" spans="1:12" x14ac:dyDescent="0.2">
      <c r="A16" s="14" t="s">
        <v>26</v>
      </c>
      <c r="B16" s="2" t="s">
        <v>27</v>
      </c>
      <c r="C16" s="2" t="s">
        <v>127</v>
      </c>
      <c r="D16" s="2">
        <v>1</v>
      </c>
      <c r="E16" s="15">
        <v>1</v>
      </c>
      <c r="F16" s="16">
        <v>2345707.3794000004</v>
      </c>
      <c r="G16" s="17">
        <f t="shared" si="0"/>
        <v>6.2196149651544009E-3</v>
      </c>
      <c r="H16" s="16">
        <f t="shared" si="1"/>
        <v>1825522.7368123187</v>
      </c>
      <c r="I16" s="16"/>
      <c r="J16" s="16">
        <v>3575677.0447393963</v>
      </c>
      <c r="K16" s="17">
        <f t="shared" si="2"/>
        <v>2.2971498755373999E-2</v>
      </c>
      <c r="L16" s="18">
        <f t="shared" si="3"/>
        <v>1893633.336723434</v>
      </c>
    </row>
    <row r="17" spans="1:12" x14ac:dyDescent="0.2">
      <c r="A17" s="14" t="s">
        <v>47</v>
      </c>
      <c r="B17" s="2" t="s">
        <v>168</v>
      </c>
      <c r="C17" s="2" t="s">
        <v>127</v>
      </c>
      <c r="D17" s="2">
        <v>1</v>
      </c>
      <c r="E17" s="15">
        <v>1</v>
      </c>
      <c r="F17" s="16">
        <v>6114272.7584400009</v>
      </c>
      <c r="G17" s="17">
        <f t="shared" si="0"/>
        <v>1.6211920840337918E-2</v>
      </c>
      <c r="H17" s="16">
        <f t="shared" si="1"/>
        <v>4758370.1350078098</v>
      </c>
      <c r="I17" s="16"/>
      <c r="J17" s="16">
        <v>4540730.7650721138</v>
      </c>
      <c r="K17" s="17">
        <f t="shared" si="2"/>
        <v>2.9171368055121615E-2</v>
      </c>
      <c r="L17" s="18">
        <f t="shared" si="3"/>
        <v>2404713.5807403256</v>
      </c>
    </row>
    <row r="18" spans="1:12" x14ac:dyDescent="0.2">
      <c r="A18" s="14" t="s">
        <v>28</v>
      </c>
      <c r="B18" s="2" t="s">
        <v>29</v>
      </c>
      <c r="C18" s="2" t="s">
        <v>127</v>
      </c>
      <c r="D18" s="2">
        <v>1</v>
      </c>
      <c r="E18" s="15">
        <v>1</v>
      </c>
      <c r="F18" s="16">
        <v>1323664.3173600002</v>
      </c>
      <c r="G18" s="17">
        <f t="shared" si="0"/>
        <v>3.5096800519078164E-3</v>
      </c>
      <c r="H18" s="16">
        <f t="shared" si="1"/>
        <v>1030128.1943640872</v>
      </c>
      <c r="I18" s="16"/>
      <c r="J18" s="16">
        <v>1346440.0153792235</v>
      </c>
      <c r="K18" s="17">
        <f t="shared" si="2"/>
        <v>8.6500387899891597E-3</v>
      </c>
      <c r="L18" s="18">
        <f t="shared" si="3"/>
        <v>713057.6019922226</v>
      </c>
    </row>
    <row r="19" spans="1:12" x14ac:dyDescent="0.2">
      <c r="A19" s="14" t="s">
        <v>30</v>
      </c>
      <c r="B19" s="2" t="s">
        <v>31</v>
      </c>
      <c r="C19" s="2" t="s">
        <v>127</v>
      </c>
      <c r="D19" s="2">
        <v>1</v>
      </c>
      <c r="E19" s="15">
        <v>1</v>
      </c>
      <c r="F19" s="16">
        <v>232227.79272</v>
      </c>
      <c r="G19" s="17">
        <f t="shared" si="0"/>
        <v>6.1574920538278539E-4</v>
      </c>
      <c r="H19" s="16">
        <f t="shared" si="1"/>
        <v>180728.90056667491</v>
      </c>
      <c r="I19" s="16"/>
      <c r="J19" s="16">
        <v>1001239.4042577263</v>
      </c>
      <c r="K19" s="17">
        <f t="shared" si="2"/>
        <v>6.4323397893486364E-3</v>
      </c>
      <c r="L19" s="18">
        <f t="shared" si="3"/>
        <v>530243.72453685198</v>
      </c>
    </row>
    <row r="20" spans="1:12" x14ac:dyDescent="0.2">
      <c r="A20" s="14" t="s">
        <v>32</v>
      </c>
      <c r="B20" s="2" t="s">
        <v>33</v>
      </c>
      <c r="C20" s="2" t="s">
        <v>127</v>
      </c>
      <c r="D20" s="2">
        <v>1</v>
      </c>
      <c r="E20" s="15">
        <v>1</v>
      </c>
      <c r="F20" s="16">
        <v>35167622.490320005</v>
      </c>
      <c r="G20" s="17">
        <f t="shared" si="0"/>
        <v>9.3246528979093149E-2</v>
      </c>
      <c r="H20" s="16">
        <f t="shared" si="1"/>
        <v>27368841.919290345</v>
      </c>
      <c r="I20" s="16"/>
      <c r="J20" s="16">
        <v>9062703.5150371268</v>
      </c>
      <c r="K20" s="17">
        <f t="shared" si="2"/>
        <v>5.8222227542133034E-2</v>
      </c>
      <c r="L20" s="18">
        <f t="shared" si="3"/>
        <v>4799493.1539365901</v>
      </c>
    </row>
    <row r="21" spans="1:12" s="21" customFormat="1" x14ac:dyDescent="0.2">
      <c r="A21" s="14" t="s">
        <v>35</v>
      </c>
      <c r="B21" s="2" t="s">
        <v>158</v>
      </c>
      <c r="C21" s="2" t="s">
        <v>127</v>
      </c>
      <c r="D21" s="2">
        <v>1</v>
      </c>
      <c r="E21" s="15">
        <v>1</v>
      </c>
      <c r="F21" s="16">
        <v>40858213.965999998</v>
      </c>
      <c r="G21" s="17">
        <f t="shared" si="0"/>
        <v>0.10833506398288056</v>
      </c>
      <c r="H21" s="16">
        <f t="shared" si="1"/>
        <v>31797486.436502621</v>
      </c>
      <c r="I21" s="16"/>
      <c r="J21" s="16">
        <v>8554298.1759204715</v>
      </c>
      <c r="K21" s="17">
        <f t="shared" si="2"/>
        <v>5.4956039777238029E-2</v>
      </c>
      <c r="L21" s="18">
        <f t="shared" si="3"/>
        <v>4530248.1167943589</v>
      </c>
    </row>
    <row r="22" spans="1:12" x14ac:dyDescent="0.2">
      <c r="A22" s="14" t="s">
        <v>34</v>
      </c>
      <c r="B22" s="2" t="s">
        <v>157</v>
      </c>
      <c r="C22" s="2" t="s">
        <v>127</v>
      </c>
      <c r="D22" s="2">
        <v>1</v>
      </c>
      <c r="E22" s="15">
        <v>1</v>
      </c>
      <c r="F22" s="16">
        <v>2128740.1674000002</v>
      </c>
      <c r="G22" s="17">
        <f t="shared" si="0"/>
        <v>5.6443290064052748E-3</v>
      </c>
      <c r="H22" s="16">
        <f t="shared" si="1"/>
        <v>1656670.2268500188</v>
      </c>
      <c r="I22" s="16"/>
      <c r="J22" s="16">
        <v>2190555.6353979185</v>
      </c>
      <c r="K22" s="17">
        <f t="shared" si="2"/>
        <v>1.4072956092651887E-2</v>
      </c>
      <c r="L22" s="18">
        <f t="shared" si="3"/>
        <v>1160090.5577419691</v>
      </c>
    </row>
    <row r="23" spans="1:12" x14ac:dyDescent="0.2">
      <c r="A23" s="14" t="s">
        <v>14</v>
      </c>
      <c r="B23" s="2" t="s">
        <v>151</v>
      </c>
      <c r="C23" s="2" t="s">
        <v>127</v>
      </c>
      <c r="D23" s="2">
        <v>1</v>
      </c>
      <c r="E23" s="15">
        <v>1</v>
      </c>
      <c r="F23" s="16">
        <v>8318153.2683999995</v>
      </c>
      <c r="G23" s="17">
        <f t="shared" si="0"/>
        <v>2.2055483563266066E-2</v>
      </c>
      <c r="H23" s="16">
        <f t="shared" si="1"/>
        <v>6473517.5636604801</v>
      </c>
      <c r="I23" s="16"/>
      <c r="J23" s="16">
        <v>2612109.2520357715</v>
      </c>
      <c r="K23" s="17">
        <f t="shared" si="2"/>
        <v>1.678117561548791E-2</v>
      </c>
      <c r="L23" s="18">
        <f t="shared" si="3"/>
        <v>1383340.0211844789</v>
      </c>
    </row>
    <row r="24" spans="1:12" x14ac:dyDescent="0.2">
      <c r="A24" s="14" t="s">
        <v>36</v>
      </c>
      <c r="B24" s="2" t="s">
        <v>37</v>
      </c>
      <c r="C24" s="2" t="s">
        <v>127</v>
      </c>
      <c r="D24" s="2">
        <v>1</v>
      </c>
      <c r="E24" s="15">
        <v>1</v>
      </c>
      <c r="F24" s="16">
        <v>1940859.5976</v>
      </c>
      <c r="G24" s="17">
        <f t="shared" si="0"/>
        <v>5.1461659303745745E-3</v>
      </c>
      <c r="H24" s="16">
        <f t="shared" si="1"/>
        <v>1510454.0981942425</v>
      </c>
      <c r="I24" s="16"/>
      <c r="J24" s="16">
        <v>2203817.2315604575</v>
      </c>
      <c r="K24" s="17">
        <f t="shared" si="2"/>
        <v>1.4158153591176042E-2</v>
      </c>
      <c r="L24" s="18">
        <f t="shared" si="3"/>
        <v>1167113.7313332458</v>
      </c>
    </row>
    <row r="25" spans="1:12" x14ac:dyDescent="0.2">
      <c r="A25" s="14" t="s">
        <v>39</v>
      </c>
      <c r="B25" s="2" t="s">
        <v>160</v>
      </c>
      <c r="C25" s="2" t="s">
        <v>127</v>
      </c>
      <c r="D25" s="2">
        <v>1</v>
      </c>
      <c r="E25" s="15">
        <v>1</v>
      </c>
      <c r="F25" s="16">
        <v>1684540.7594399999</v>
      </c>
      <c r="G25" s="17">
        <f t="shared" si="0"/>
        <v>4.466539607129302E-3</v>
      </c>
      <c r="H25" s="16">
        <f t="shared" si="1"/>
        <v>1310976.5883208313</v>
      </c>
      <c r="I25" s="16"/>
      <c r="J25" s="16">
        <v>1897839.453797183</v>
      </c>
      <c r="K25" s="17">
        <f t="shared" si="2"/>
        <v>1.2192436874281259E-2</v>
      </c>
      <c r="L25" s="18">
        <f t="shared" si="3"/>
        <v>1005071.7703229444</v>
      </c>
    </row>
    <row r="26" spans="1:12" x14ac:dyDescent="0.2">
      <c r="A26" s="14" t="s">
        <v>40</v>
      </c>
      <c r="B26" s="2" t="s">
        <v>161</v>
      </c>
      <c r="C26" s="2" t="s">
        <v>127</v>
      </c>
      <c r="D26" s="2">
        <v>1</v>
      </c>
      <c r="E26" s="15">
        <v>1</v>
      </c>
      <c r="F26" s="16">
        <v>866781.24456000002</v>
      </c>
      <c r="G26" s="17">
        <f t="shared" si="0"/>
        <v>2.2982600675278977E-3</v>
      </c>
      <c r="H26" s="16">
        <f t="shared" si="1"/>
        <v>674563.62361425359</v>
      </c>
      <c r="I26" s="16"/>
      <c r="J26" s="16">
        <v>1060432.3850226563</v>
      </c>
      <c r="K26" s="17">
        <f t="shared" si="2"/>
        <v>6.812617836542233E-3</v>
      </c>
      <c r="L26" s="18">
        <f t="shared" si="3"/>
        <v>561591.57846046321</v>
      </c>
    </row>
    <row r="27" spans="1:12" x14ac:dyDescent="0.2">
      <c r="A27" s="14" t="s">
        <v>43</v>
      </c>
      <c r="B27" s="2" t="s">
        <v>164</v>
      </c>
      <c r="C27" s="2" t="s">
        <v>127</v>
      </c>
      <c r="D27" s="2">
        <v>1</v>
      </c>
      <c r="E27" s="15">
        <v>1</v>
      </c>
      <c r="F27" s="16">
        <v>11904715.246439999</v>
      </c>
      <c r="G27" s="17">
        <f t="shared" si="0"/>
        <v>3.1565209604958948E-2</v>
      </c>
      <c r="H27" s="16">
        <f t="shared" si="1"/>
        <v>9264722.6796086188</v>
      </c>
      <c r="I27" s="16"/>
      <c r="J27" s="16">
        <v>7247924.4509890499</v>
      </c>
      <c r="K27" s="17">
        <f t="shared" si="2"/>
        <v>4.6563401957649207E-2</v>
      </c>
      <c r="L27" s="18">
        <f t="shared" si="3"/>
        <v>3838409.1154535636</v>
      </c>
    </row>
    <row r="28" spans="1:12" s="21" customFormat="1" x14ac:dyDescent="0.2">
      <c r="A28" s="14" t="s">
        <v>44</v>
      </c>
      <c r="B28" s="2" t="s">
        <v>165</v>
      </c>
      <c r="C28" s="2" t="s">
        <v>127</v>
      </c>
      <c r="D28" s="2">
        <v>1</v>
      </c>
      <c r="E28" s="15">
        <v>1</v>
      </c>
      <c r="F28" s="16">
        <v>3144303.4988000006</v>
      </c>
      <c r="G28" s="17">
        <f t="shared" si="0"/>
        <v>8.3370829916245021E-3</v>
      </c>
      <c r="H28" s="16">
        <f t="shared" si="1"/>
        <v>2447021.9853109466</v>
      </c>
      <c r="I28" s="16"/>
      <c r="J28" s="16">
        <v>3552228.1890058969</v>
      </c>
      <c r="K28" s="17">
        <f t="shared" si="2"/>
        <v>2.2820854456809758E-2</v>
      </c>
      <c r="L28" s="18">
        <f t="shared" si="3"/>
        <v>1881215.1193147057</v>
      </c>
    </row>
    <row r="29" spans="1:12" x14ac:dyDescent="0.2">
      <c r="A29" s="20" t="s">
        <v>22</v>
      </c>
      <c r="B29" s="2" t="s">
        <v>155</v>
      </c>
      <c r="C29" s="2" t="s">
        <v>127</v>
      </c>
      <c r="D29" s="2">
        <v>1</v>
      </c>
      <c r="E29" s="15">
        <v>1</v>
      </c>
      <c r="F29" s="16">
        <v>68746.182119999998</v>
      </c>
      <c r="G29" s="23">
        <f t="shared" si="0"/>
        <v>1.8227967685387493E-4</v>
      </c>
      <c r="H29" s="16">
        <f t="shared" si="1"/>
        <v>53501.011946852923</v>
      </c>
      <c r="I29" s="24"/>
      <c r="J29" s="16">
        <v>329872.28954731597</v>
      </c>
      <c r="K29" s="23">
        <f t="shared" si="2"/>
        <v>2.1192240781132453E-3</v>
      </c>
      <c r="L29" s="25">
        <f t="shared" si="3"/>
        <v>174696.19222661346</v>
      </c>
    </row>
    <row r="30" spans="1:12" x14ac:dyDescent="0.2">
      <c r="A30" s="20" t="s">
        <v>45</v>
      </c>
      <c r="B30" s="2" t="s">
        <v>166</v>
      </c>
      <c r="C30" s="2" t="s">
        <v>128</v>
      </c>
      <c r="D30" s="2">
        <v>1</v>
      </c>
      <c r="E30" s="15">
        <v>1</v>
      </c>
      <c r="F30" s="16">
        <v>89710.91</v>
      </c>
      <c r="G30" s="17">
        <f t="shared" si="0"/>
        <v>2.3786740122561236E-4</v>
      </c>
      <c r="H30" s="16">
        <f t="shared" si="1"/>
        <v>69816.596640887728</v>
      </c>
      <c r="I30" s="16"/>
      <c r="J30" s="16">
        <v>0</v>
      </c>
      <c r="K30" s="17">
        <f t="shared" si="2"/>
        <v>0</v>
      </c>
      <c r="L30" s="18">
        <f t="shared" si="3"/>
        <v>0</v>
      </c>
    </row>
    <row r="31" spans="1:12" x14ac:dyDescent="0.2">
      <c r="A31" s="14" t="s">
        <v>46</v>
      </c>
      <c r="B31" s="2" t="s">
        <v>167</v>
      </c>
      <c r="C31" s="2" t="s">
        <v>127</v>
      </c>
      <c r="D31" s="2">
        <v>1</v>
      </c>
      <c r="E31" s="15">
        <v>1</v>
      </c>
      <c r="F31" s="16">
        <v>1282755.3261599999</v>
      </c>
      <c r="G31" s="17">
        <f t="shared" si="0"/>
        <v>3.4012103526983722E-3</v>
      </c>
      <c r="H31" s="16">
        <f t="shared" si="1"/>
        <v>998291.19106542435</v>
      </c>
      <c r="I31" s="16"/>
      <c r="J31" s="16">
        <v>1219729.717162709</v>
      </c>
      <c r="K31" s="17">
        <f t="shared" si="2"/>
        <v>7.8360040152166324E-3</v>
      </c>
      <c r="L31" s="18">
        <f t="shared" si="3"/>
        <v>645953.43072430335</v>
      </c>
    </row>
    <row r="32" spans="1:12" x14ac:dyDescent="0.2">
      <c r="A32" s="14" t="s">
        <v>48</v>
      </c>
      <c r="B32" s="2" t="s">
        <v>49</v>
      </c>
      <c r="C32" s="2" t="s">
        <v>127</v>
      </c>
      <c r="D32" s="2">
        <v>1</v>
      </c>
      <c r="E32" s="15">
        <v>1</v>
      </c>
      <c r="F32" s="16">
        <v>17188564.22044</v>
      </c>
      <c r="G32" s="17">
        <f t="shared" si="0"/>
        <v>4.5575271746943667E-2</v>
      </c>
      <c r="H32" s="16">
        <f t="shared" si="1"/>
        <v>13376824.011867166</v>
      </c>
      <c r="I32" s="16"/>
      <c r="J32" s="16">
        <v>6261220.8963575969</v>
      </c>
      <c r="K32" s="17">
        <f t="shared" si="2"/>
        <v>4.022444595196456E-2</v>
      </c>
      <c r="L32" s="18">
        <f t="shared" si="3"/>
        <v>3315863.3930252651</v>
      </c>
    </row>
    <row r="33" spans="1:12" x14ac:dyDescent="0.2">
      <c r="A33" s="14" t="s">
        <v>78</v>
      </c>
      <c r="B33" s="2" t="s">
        <v>183</v>
      </c>
      <c r="C33" s="2" t="s">
        <v>127</v>
      </c>
      <c r="D33" s="2">
        <v>1</v>
      </c>
      <c r="E33" s="15">
        <v>1</v>
      </c>
      <c r="F33" s="16">
        <v>3937001.64396</v>
      </c>
      <c r="G33" s="17">
        <f t="shared" si="0"/>
        <v>1.0438912610180063E-2</v>
      </c>
      <c r="H33" s="16">
        <f t="shared" si="1"/>
        <v>3063931.1957806153</v>
      </c>
      <c r="I33" s="16"/>
      <c r="J33" s="16">
        <v>3719726.5858786381</v>
      </c>
      <c r="K33" s="17">
        <f t="shared" si="2"/>
        <v>2.3896927370315776E-2</v>
      </c>
      <c r="L33" s="18">
        <f t="shared" si="3"/>
        <v>1969920.1517316005</v>
      </c>
    </row>
    <row r="34" spans="1:12" x14ac:dyDescent="0.2">
      <c r="A34" s="14" t="s">
        <v>50</v>
      </c>
      <c r="B34" s="2" t="s">
        <v>169</v>
      </c>
      <c r="C34" s="2" t="s">
        <v>127</v>
      </c>
      <c r="D34" s="2">
        <v>1</v>
      </c>
      <c r="E34" s="15">
        <v>1</v>
      </c>
      <c r="F34" s="16">
        <v>7162096.0580399996</v>
      </c>
      <c r="G34" s="17">
        <f t="shared" si="0"/>
        <v>1.8990211744080818E-2</v>
      </c>
      <c r="H34" s="16">
        <f t="shared" si="1"/>
        <v>5573827.8832248012</v>
      </c>
      <c r="I34" s="16"/>
      <c r="J34" s="16">
        <v>4947574.7276347857</v>
      </c>
      <c r="K34" s="17">
        <f t="shared" si="2"/>
        <v>3.1785087208922036E-2</v>
      </c>
      <c r="L34" s="18">
        <f t="shared" si="3"/>
        <v>2620172.9974364676</v>
      </c>
    </row>
    <row r="35" spans="1:12" x14ac:dyDescent="0.2">
      <c r="A35" s="14" t="s">
        <v>57</v>
      </c>
      <c r="B35" s="2" t="s">
        <v>174</v>
      </c>
      <c r="C35" s="2" t="s">
        <v>127</v>
      </c>
      <c r="D35" s="2">
        <v>1</v>
      </c>
      <c r="E35" s="15">
        <v>1</v>
      </c>
      <c r="F35" s="16">
        <v>209733.94596000001</v>
      </c>
      <c r="G35" s="17">
        <f t="shared" ref="G35:G56" si="4">IF($E35=1,F35/$F$58,0)</f>
        <v>5.5610704065200338E-4</v>
      </c>
      <c r="H35" s="16">
        <f t="shared" ref="H35:H56" si="5">IF($E35=1,G35*($H$61),0)</f>
        <v>163223.29476973382</v>
      </c>
      <c r="I35" s="16"/>
      <c r="J35" s="16">
        <v>708296.65925080678</v>
      </c>
      <c r="K35" s="17">
        <f t="shared" ref="K35:K56" si="6">IF($E35=1,J35/$J$58,0)</f>
        <v>4.5503650421542226E-3</v>
      </c>
      <c r="L35" s="18">
        <f t="shared" ref="L35:L56" si="7">IF($E35=1,K35*$L$61,0)</f>
        <v>375104.9520035499</v>
      </c>
    </row>
    <row r="36" spans="1:12" x14ac:dyDescent="0.2">
      <c r="A36" s="14" t="s">
        <v>51</v>
      </c>
      <c r="B36" s="2" t="s">
        <v>170</v>
      </c>
      <c r="C36" s="2" t="s">
        <v>128</v>
      </c>
      <c r="D36" s="2">
        <v>1</v>
      </c>
      <c r="E36" s="15">
        <v>1</v>
      </c>
      <c r="F36" s="16">
        <v>132223.18</v>
      </c>
      <c r="G36" s="17">
        <f t="shared" si="4"/>
        <v>3.5058817493197162E-4</v>
      </c>
      <c r="H36" s="16">
        <f t="shared" si="5"/>
        <v>102901.33524044615</v>
      </c>
      <c r="J36" s="16">
        <v>0</v>
      </c>
      <c r="K36" s="17">
        <f t="shared" si="6"/>
        <v>0</v>
      </c>
      <c r="L36" s="18">
        <f t="shared" si="7"/>
        <v>0</v>
      </c>
    </row>
    <row r="37" spans="1:12" x14ac:dyDescent="0.2">
      <c r="A37" s="14" t="s">
        <v>53</v>
      </c>
      <c r="B37" s="2" t="s">
        <v>54</v>
      </c>
      <c r="C37" s="2" t="s">
        <v>127</v>
      </c>
      <c r="D37" s="2">
        <v>1</v>
      </c>
      <c r="E37" s="15">
        <v>1</v>
      </c>
      <c r="F37" s="16">
        <v>10372304.28696</v>
      </c>
      <c r="G37" s="17">
        <f t="shared" si="4"/>
        <v>2.7502040336682052E-2</v>
      </c>
      <c r="H37" s="16">
        <f t="shared" si="5"/>
        <v>8072139.54957359</v>
      </c>
      <c r="I37" s="16"/>
      <c r="J37" s="16">
        <v>4543426.0066930316</v>
      </c>
      <c r="K37" s="17">
        <f t="shared" si="6"/>
        <v>2.9188683304448015E-2</v>
      </c>
      <c r="L37" s="18">
        <f t="shared" si="7"/>
        <v>2406140.9466125881</v>
      </c>
    </row>
    <row r="38" spans="1:12" x14ac:dyDescent="0.2">
      <c r="A38" s="14" t="s">
        <v>55</v>
      </c>
      <c r="B38" s="2" t="s">
        <v>172</v>
      </c>
      <c r="C38" s="2" t="s">
        <v>127</v>
      </c>
      <c r="D38" s="2">
        <v>1</v>
      </c>
      <c r="E38" s="15">
        <v>1</v>
      </c>
      <c r="F38" s="16">
        <v>216381.23892000003</v>
      </c>
      <c r="G38" s="17">
        <f t="shared" si="4"/>
        <v>5.737322581598909E-4</v>
      </c>
      <c r="H38" s="16">
        <f t="shared" si="5"/>
        <v>168396.4824159425</v>
      </c>
      <c r="I38" s="16"/>
      <c r="J38" s="16">
        <v>131239.87025987229</v>
      </c>
      <c r="K38" s="17">
        <f t="shared" si="6"/>
        <v>8.4313445498818119E-4</v>
      </c>
      <c r="L38" s="18">
        <f t="shared" si="7"/>
        <v>69502.97533077831</v>
      </c>
    </row>
    <row r="39" spans="1:12" s="21" customFormat="1" x14ac:dyDescent="0.2">
      <c r="A39" s="14" t="s">
        <v>56</v>
      </c>
      <c r="B39" s="2" t="s">
        <v>173</v>
      </c>
      <c r="C39" s="2" t="s">
        <v>127</v>
      </c>
      <c r="D39" s="2">
        <v>1</v>
      </c>
      <c r="E39" s="15">
        <v>1</v>
      </c>
      <c r="F39" s="16">
        <v>11315739.09908</v>
      </c>
      <c r="G39" s="17">
        <f t="shared" si="4"/>
        <v>3.00035464186598E-2</v>
      </c>
      <c r="H39" s="16">
        <f t="shared" si="5"/>
        <v>8806358.0268441215</v>
      </c>
      <c r="I39" s="16"/>
      <c r="J39" s="16">
        <v>5825925.9152603894</v>
      </c>
      <c r="K39" s="17">
        <f t="shared" si="6"/>
        <v>3.7427946718006526E-2</v>
      </c>
      <c r="L39" s="18">
        <f t="shared" si="7"/>
        <v>3085336.6767697297</v>
      </c>
    </row>
    <row r="40" spans="1:12" s="21" customFormat="1" x14ac:dyDescent="0.2">
      <c r="A40" s="20" t="s">
        <v>58</v>
      </c>
      <c r="B40" s="2" t="s">
        <v>123</v>
      </c>
      <c r="C40" s="2" t="s">
        <v>128</v>
      </c>
      <c r="D40" s="2">
        <v>1</v>
      </c>
      <c r="E40" s="15">
        <v>1</v>
      </c>
      <c r="F40" s="16">
        <v>4856807.6099999994</v>
      </c>
      <c r="G40" s="17">
        <f t="shared" si="4"/>
        <v>1.287776709035141E-2</v>
      </c>
      <c r="H40" s="16">
        <f t="shared" si="5"/>
        <v>3779760.7656612098</v>
      </c>
      <c r="I40" s="16"/>
      <c r="J40" s="16">
        <v>0</v>
      </c>
      <c r="K40" s="17">
        <f t="shared" si="6"/>
        <v>0</v>
      </c>
      <c r="L40" s="18">
        <f t="shared" si="7"/>
        <v>0</v>
      </c>
    </row>
    <row r="41" spans="1:12" s="21" customFormat="1" x14ac:dyDescent="0.2">
      <c r="A41" s="20" t="s">
        <v>60</v>
      </c>
      <c r="B41" s="2" t="s">
        <v>61</v>
      </c>
      <c r="C41" s="2" t="s">
        <v>128</v>
      </c>
      <c r="D41" s="2">
        <v>1</v>
      </c>
      <c r="E41" s="15">
        <v>1</v>
      </c>
      <c r="F41" s="16">
        <v>2494110.96</v>
      </c>
      <c r="G41" s="17">
        <f t="shared" si="4"/>
        <v>6.6131052780929005E-3</v>
      </c>
      <c r="H41" s="16">
        <f t="shared" si="5"/>
        <v>1941016.303055417</v>
      </c>
      <c r="I41" s="16"/>
      <c r="J41" s="16">
        <v>0</v>
      </c>
      <c r="K41" s="17">
        <f t="shared" si="6"/>
        <v>0</v>
      </c>
      <c r="L41" s="18">
        <f t="shared" si="7"/>
        <v>0</v>
      </c>
    </row>
    <row r="42" spans="1:12" x14ac:dyDescent="0.2">
      <c r="A42" s="14" t="s">
        <v>62</v>
      </c>
      <c r="B42" s="2" t="s">
        <v>63</v>
      </c>
      <c r="C42" s="2" t="s">
        <v>127</v>
      </c>
      <c r="D42" s="2">
        <v>1</v>
      </c>
      <c r="E42" s="15">
        <v>1</v>
      </c>
      <c r="F42" s="16">
        <v>61713985.409079999</v>
      </c>
      <c r="G42" s="17">
        <f t="shared" si="4"/>
        <v>0.16363389166973358</v>
      </c>
      <c r="H42" s="16">
        <f t="shared" si="5"/>
        <v>48028276.899736822</v>
      </c>
      <c r="I42" s="16"/>
      <c r="J42" s="16">
        <v>17151685.749510322</v>
      </c>
      <c r="K42" s="17">
        <f t="shared" si="6"/>
        <v>0.11018890210655419</v>
      </c>
      <c r="L42" s="18">
        <f t="shared" si="7"/>
        <v>9083315.8335875794</v>
      </c>
    </row>
    <row r="43" spans="1:12" x14ac:dyDescent="0.2">
      <c r="A43" s="14" t="s">
        <v>64</v>
      </c>
      <c r="B43" s="2" t="s">
        <v>65</v>
      </c>
      <c r="C43" s="2" t="s">
        <v>127</v>
      </c>
      <c r="D43" s="2">
        <v>1</v>
      </c>
      <c r="E43" s="15">
        <v>1</v>
      </c>
      <c r="F43" s="16">
        <v>3862041.7995199999</v>
      </c>
      <c r="G43" s="17">
        <f t="shared" si="4"/>
        <v>1.0240157482256169E-2</v>
      </c>
      <c r="H43" s="16">
        <f t="shared" si="5"/>
        <v>3005594.4647906926</v>
      </c>
      <c r="I43" s="16"/>
      <c r="J43" s="16">
        <v>1890075.4214177323</v>
      </c>
      <c r="K43" s="17">
        <f t="shared" si="6"/>
        <v>1.2142557800217894E-2</v>
      </c>
      <c r="L43" s="18">
        <f t="shared" si="7"/>
        <v>1000960.0369764561</v>
      </c>
    </row>
    <row r="44" spans="1:12" s="21" customFormat="1" x14ac:dyDescent="0.2">
      <c r="A44" s="1" t="s">
        <v>42</v>
      </c>
      <c r="B44" s="2" t="s">
        <v>163</v>
      </c>
      <c r="C44" s="2" t="s">
        <v>127</v>
      </c>
      <c r="D44" s="2">
        <v>1</v>
      </c>
      <c r="E44" s="15">
        <v>1</v>
      </c>
      <c r="F44" s="16">
        <v>444682.91868</v>
      </c>
      <c r="G44" s="17">
        <f t="shared" si="4"/>
        <v>1.1790714221473386E-3</v>
      </c>
      <c r="H44" s="16">
        <f t="shared" si="5"/>
        <v>346069.92579357669</v>
      </c>
      <c r="I44" s="16"/>
      <c r="J44" s="16">
        <v>1362044.6534619702</v>
      </c>
      <c r="K44" s="17">
        <f t="shared" si="6"/>
        <v>8.7502888740461776E-3</v>
      </c>
      <c r="L44" s="18">
        <f t="shared" si="7"/>
        <v>721321.62094898673</v>
      </c>
    </row>
    <row r="45" spans="1:12" s="21" customFormat="1" x14ac:dyDescent="0.2">
      <c r="A45" s="20" t="s">
        <v>66</v>
      </c>
      <c r="B45" s="2" t="s">
        <v>81</v>
      </c>
      <c r="C45" s="2" t="s">
        <v>128</v>
      </c>
      <c r="D45" s="2">
        <v>1</v>
      </c>
      <c r="E45" s="15">
        <v>1</v>
      </c>
      <c r="F45" s="16">
        <v>12619036.43</v>
      </c>
      <c r="G45" s="17">
        <f t="shared" si="4"/>
        <v>3.3459223650450419E-2</v>
      </c>
      <c r="H45" s="16">
        <f t="shared" si="5"/>
        <v>9820635.8226661384</v>
      </c>
      <c r="I45" s="16"/>
      <c r="J45" s="16">
        <v>0</v>
      </c>
      <c r="K45" s="17">
        <f t="shared" si="6"/>
        <v>0</v>
      </c>
      <c r="L45" s="18">
        <f t="shared" si="7"/>
        <v>0</v>
      </c>
    </row>
    <row r="46" spans="1:12" s="21" customFormat="1" x14ac:dyDescent="0.2">
      <c r="A46" s="14" t="s">
        <v>68</v>
      </c>
      <c r="B46" s="2" t="s">
        <v>69</v>
      </c>
      <c r="C46" s="2" t="s">
        <v>127</v>
      </c>
      <c r="D46" s="2">
        <v>1</v>
      </c>
      <c r="E46" s="15">
        <v>1</v>
      </c>
      <c r="F46" s="16">
        <v>9068733.8945599999</v>
      </c>
      <c r="G46" s="17">
        <f t="shared" si="4"/>
        <v>2.4045639085654283E-2</v>
      </c>
      <c r="H46" s="16">
        <f t="shared" si="5"/>
        <v>7057649.2464522133</v>
      </c>
      <c r="I46" s="16"/>
      <c r="J46" s="16">
        <v>2854907.2181132734</v>
      </c>
      <c r="K46" s="17">
        <f t="shared" si="6"/>
        <v>1.8341001378768824E-2</v>
      </c>
      <c r="L46" s="18">
        <f t="shared" si="7"/>
        <v>1511922.7530420513</v>
      </c>
    </row>
    <row r="47" spans="1:12" s="21" customFormat="1" x14ac:dyDescent="0.2">
      <c r="A47" s="20" t="s">
        <v>71</v>
      </c>
      <c r="B47" s="2" t="s">
        <v>178</v>
      </c>
      <c r="C47" s="2" t="s">
        <v>127</v>
      </c>
      <c r="D47" s="2">
        <v>1</v>
      </c>
      <c r="E47" s="15">
        <v>1</v>
      </c>
      <c r="F47" s="16">
        <v>31927428.330920003</v>
      </c>
      <c r="G47" s="17">
        <f t="shared" si="4"/>
        <v>8.4655193051691613E-2</v>
      </c>
      <c r="H47" s="16">
        <f t="shared" si="5"/>
        <v>24847194.009744111</v>
      </c>
      <c r="I47" s="16"/>
      <c r="J47" s="16">
        <v>11351833.748475285</v>
      </c>
      <c r="K47" s="17">
        <f t="shared" si="6"/>
        <v>7.2928464053530873E-2</v>
      </c>
      <c r="L47" s="18">
        <f t="shared" si="7"/>
        <v>6011787.5720013846</v>
      </c>
    </row>
    <row r="48" spans="1:12" s="21" customFormat="1" x14ac:dyDescent="0.2">
      <c r="A48" s="14" t="s">
        <v>18</v>
      </c>
      <c r="B48" s="2" t="s">
        <v>19</v>
      </c>
      <c r="C48" s="2" t="s">
        <v>127</v>
      </c>
      <c r="D48" s="2">
        <v>1</v>
      </c>
      <c r="E48" s="19">
        <v>1</v>
      </c>
      <c r="F48" s="16">
        <v>528595.99716000003</v>
      </c>
      <c r="G48" s="17">
        <f t="shared" si="4"/>
        <v>1.4015659426786593E-3</v>
      </c>
      <c r="H48" s="16">
        <f t="shared" si="5"/>
        <v>411374.41945140844</v>
      </c>
      <c r="I48" s="16"/>
      <c r="J48" s="16">
        <v>2185438.3421159661</v>
      </c>
      <c r="K48" s="17">
        <f t="shared" si="6"/>
        <v>1.4040080669400172E-2</v>
      </c>
      <c r="L48" s="18">
        <f t="shared" si="7"/>
        <v>1157380.5039448144</v>
      </c>
    </row>
    <row r="49" spans="1:12" x14ac:dyDescent="0.2">
      <c r="A49" s="14" t="s">
        <v>72</v>
      </c>
      <c r="B49" s="2" t="s">
        <v>179</v>
      </c>
      <c r="C49" s="2" t="s">
        <v>127</v>
      </c>
      <c r="D49" s="2">
        <v>1</v>
      </c>
      <c r="E49" s="15">
        <v>1</v>
      </c>
      <c r="F49" s="16">
        <v>26270629.690719999</v>
      </c>
      <c r="G49" s="17">
        <f t="shared" si="4"/>
        <v>6.9656259345624499E-2</v>
      </c>
      <c r="H49" s="16">
        <f t="shared" si="5"/>
        <v>20444848.420544695</v>
      </c>
      <c r="I49" s="16"/>
      <c r="J49" s="16">
        <v>6197646.864472894</v>
      </c>
      <c r="K49" s="17">
        <f t="shared" si="6"/>
        <v>3.9816022379018531E-2</v>
      </c>
      <c r="L49" s="18">
        <f t="shared" si="7"/>
        <v>3282195.3898413908</v>
      </c>
    </row>
    <row r="50" spans="1:12" x14ac:dyDescent="0.2">
      <c r="A50" s="14" t="s">
        <v>73</v>
      </c>
      <c r="B50" s="2" t="s">
        <v>180</v>
      </c>
      <c r="C50" s="2" t="s">
        <v>127</v>
      </c>
      <c r="D50" s="2">
        <v>1</v>
      </c>
      <c r="E50" s="15">
        <v>1</v>
      </c>
      <c r="F50" s="16">
        <v>873005.51184000005</v>
      </c>
      <c r="G50" s="17">
        <f t="shared" si="4"/>
        <v>2.3147636375220847E-3</v>
      </c>
      <c r="H50" s="16">
        <f t="shared" si="5"/>
        <v>679407.59585879813</v>
      </c>
      <c r="I50" s="16"/>
      <c r="J50" s="16">
        <v>1647567.3686392589</v>
      </c>
      <c r="K50" s="17">
        <f t="shared" si="6"/>
        <v>1.058459454937993E-2</v>
      </c>
      <c r="L50" s="18">
        <f t="shared" si="7"/>
        <v>872530.83953514392</v>
      </c>
    </row>
    <row r="51" spans="1:12" s="21" customFormat="1" x14ac:dyDescent="0.2">
      <c r="A51" s="14" t="s">
        <v>70</v>
      </c>
      <c r="B51" s="2" t="s">
        <v>177</v>
      </c>
      <c r="C51" s="2" t="s">
        <v>127</v>
      </c>
      <c r="D51" s="2">
        <v>1</v>
      </c>
      <c r="E51" s="15">
        <v>1</v>
      </c>
      <c r="F51" s="16">
        <v>1534602.2722800002</v>
      </c>
      <c r="G51" s="17">
        <f t="shared" si="4"/>
        <v>4.0689795078676962E-3</v>
      </c>
      <c r="H51" s="16">
        <f t="shared" si="5"/>
        <v>1194288.4967721598</v>
      </c>
      <c r="I51" s="16"/>
      <c r="J51" s="16">
        <v>1189138.5964285603</v>
      </c>
      <c r="K51" s="17">
        <f t="shared" si="6"/>
        <v>7.6394751108784026E-3</v>
      </c>
      <c r="L51" s="18">
        <f t="shared" si="7"/>
        <v>629752.76010861085</v>
      </c>
    </row>
    <row r="52" spans="1:12" x14ac:dyDescent="0.2">
      <c r="A52" s="14" t="s">
        <v>76</v>
      </c>
      <c r="B52" s="2" t="s">
        <v>181</v>
      </c>
      <c r="C52" s="2" t="s">
        <v>127</v>
      </c>
      <c r="D52" s="2">
        <v>1</v>
      </c>
      <c r="E52" s="15">
        <v>1</v>
      </c>
      <c r="F52" s="16">
        <v>3854123.0802799999</v>
      </c>
      <c r="G52" s="17">
        <f t="shared" si="4"/>
        <v>1.0219161093225513E-2</v>
      </c>
      <c r="H52" s="16">
        <f t="shared" si="5"/>
        <v>2999431.8026675293</v>
      </c>
      <c r="I52" s="16"/>
      <c r="J52" s="16">
        <v>3906973.9254819914</v>
      </c>
      <c r="K52" s="17">
        <f t="shared" si="6"/>
        <v>2.5099874944950279E-2</v>
      </c>
      <c r="L52" s="18">
        <f t="shared" si="7"/>
        <v>2069083.9744284365</v>
      </c>
    </row>
    <row r="53" spans="1:12" s="21" customFormat="1" x14ac:dyDescent="0.2">
      <c r="A53" s="14" t="s">
        <v>74</v>
      </c>
      <c r="B53" s="2" t="s">
        <v>75</v>
      </c>
      <c r="C53" s="2" t="s">
        <v>127</v>
      </c>
      <c r="D53" s="2">
        <v>1</v>
      </c>
      <c r="E53" s="15">
        <v>1</v>
      </c>
      <c r="F53" s="16">
        <v>1083895.02144</v>
      </c>
      <c r="G53" s="17">
        <f t="shared" si="4"/>
        <v>2.873934641297387E-3</v>
      </c>
      <c r="H53" s="16">
        <f t="shared" si="5"/>
        <v>843530.19619289145</v>
      </c>
      <c r="I53" s="16"/>
      <c r="J53" s="16">
        <v>4066069.3775246548</v>
      </c>
      <c r="K53" s="17">
        <f t="shared" si="6"/>
        <v>2.6121964169691789E-2</v>
      </c>
      <c r="L53" s="18">
        <f t="shared" si="7"/>
        <v>2153338.9135461356</v>
      </c>
    </row>
    <row r="54" spans="1:12" x14ac:dyDescent="0.2">
      <c r="A54" s="20" t="s">
        <v>77</v>
      </c>
      <c r="B54" s="2" t="s">
        <v>182</v>
      </c>
      <c r="C54" s="2" t="s">
        <v>128</v>
      </c>
      <c r="D54" s="2">
        <v>1</v>
      </c>
      <c r="E54" s="15">
        <v>1</v>
      </c>
      <c r="F54" s="16">
        <v>1219508.9900000002</v>
      </c>
      <c r="G54" s="17">
        <f t="shared" si="4"/>
        <v>3.233513451402637E-3</v>
      </c>
      <c r="H54" s="16">
        <f t="shared" si="5"/>
        <v>949070.37789234775</v>
      </c>
      <c r="I54" s="16"/>
      <c r="J54" s="16">
        <v>363.22161132253729</v>
      </c>
      <c r="K54" s="17">
        <f t="shared" si="6"/>
        <v>2.3334727068531198E-6</v>
      </c>
      <c r="L54" s="18">
        <f t="shared" si="7"/>
        <v>192.35757122715415</v>
      </c>
    </row>
    <row r="55" spans="1:12" x14ac:dyDescent="0.2">
      <c r="A55" s="20" t="s">
        <v>79</v>
      </c>
      <c r="B55" s="2" t="s">
        <v>184</v>
      </c>
      <c r="C55" s="2" t="s">
        <v>128</v>
      </c>
      <c r="D55" s="2">
        <v>1</v>
      </c>
      <c r="E55" s="15">
        <v>1</v>
      </c>
      <c r="F55" s="16">
        <v>5329838.34</v>
      </c>
      <c r="G55" s="17">
        <f t="shared" si="4"/>
        <v>1.413200239400572E-2</v>
      </c>
      <c r="H55" s="16">
        <f t="shared" si="5"/>
        <v>4147892.0851980946</v>
      </c>
      <c r="I55" s="16"/>
      <c r="J55" s="16">
        <v>0</v>
      </c>
      <c r="K55" s="17">
        <f t="shared" si="6"/>
        <v>0</v>
      </c>
      <c r="L55" s="18">
        <f t="shared" si="7"/>
        <v>0</v>
      </c>
    </row>
    <row r="56" spans="1:12" x14ac:dyDescent="0.2">
      <c r="A56" s="14" t="s">
        <v>80</v>
      </c>
      <c r="B56" s="2" t="s">
        <v>185</v>
      </c>
      <c r="C56" s="2" t="s">
        <v>127</v>
      </c>
      <c r="D56" s="2">
        <v>1</v>
      </c>
      <c r="E56" s="15">
        <v>1</v>
      </c>
      <c r="F56" s="16">
        <v>1278127.4813999999</v>
      </c>
      <c r="G56" s="17">
        <f t="shared" si="4"/>
        <v>3.3889396778569647E-3</v>
      </c>
      <c r="H56" s="16">
        <f t="shared" si="5"/>
        <v>994689.61829210643</v>
      </c>
      <c r="I56" s="16"/>
      <c r="J56" s="16">
        <v>1444484.2612340173</v>
      </c>
      <c r="K56" s="17">
        <f t="shared" si="6"/>
        <v>9.2799120261469071E-3</v>
      </c>
      <c r="L56" s="18">
        <f t="shared" si="7"/>
        <v>764980.59450568003</v>
      </c>
    </row>
    <row r="57" spans="1:12" x14ac:dyDescent="0.2">
      <c r="A57" s="26"/>
      <c r="B57" s="26"/>
      <c r="E57" s="19"/>
      <c r="F57" s="16"/>
      <c r="G57" s="17"/>
      <c r="H57" s="16"/>
      <c r="I57" s="16"/>
      <c r="J57" s="16"/>
      <c r="K57" s="17"/>
      <c r="L57" s="18"/>
    </row>
    <row r="58" spans="1:12" x14ac:dyDescent="0.2">
      <c r="A58" s="14"/>
      <c r="E58" s="15"/>
      <c r="F58" s="24">
        <f>SUM(F3:F56)</f>
        <v>377146719.29724008</v>
      </c>
      <c r="G58" s="27">
        <f>SUM(G3:G56)</f>
        <v>0.99999999999999967</v>
      </c>
      <c r="H58" s="16">
        <f>SUM(H3:H56)</f>
        <v>293510570.51599991</v>
      </c>
      <c r="I58" s="16"/>
      <c r="J58" s="24">
        <f>SUM(J3:J56)</f>
        <v>155657107.21869618</v>
      </c>
      <c r="K58" s="27">
        <f>SUM(K3:K56)</f>
        <v>0.99999999999999978</v>
      </c>
      <c r="L58" s="16">
        <f>SUM(L3:L56)</f>
        <v>82434035.188079894</v>
      </c>
    </row>
    <row r="59" spans="1:12" x14ac:dyDescent="0.2">
      <c r="A59" s="14"/>
      <c r="E59" s="15"/>
      <c r="F59" s="24"/>
      <c r="G59" s="24"/>
      <c r="H59" s="24"/>
      <c r="I59" s="24"/>
      <c r="J59" s="24"/>
    </row>
    <row r="60" spans="1:12" x14ac:dyDescent="0.2">
      <c r="A60" s="14"/>
      <c r="E60" s="15"/>
      <c r="F60" s="24"/>
      <c r="G60" s="24"/>
      <c r="H60" s="24"/>
      <c r="I60" s="24"/>
      <c r="J60" s="16"/>
    </row>
    <row r="61" spans="1:12" x14ac:dyDescent="0.2">
      <c r="A61" s="14"/>
      <c r="E61" s="15"/>
      <c r="F61" s="24"/>
      <c r="G61" s="28" t="s">
        <v>82</v>
      </c>
      <c r="H61" s="28">
        <v>293510570.51599985</v>
      </c>
      <c r="I61" s="24"/>
      <c r="J61" s="3"/>
      <c r="K61" s="29" t="s">
        <v>83</v>
      </c>
      <c r="L61" s="30">
        <v>82434035.188079908</v>
      </c>
    </row>
    <row r="62" spans="1:12" x14ac:dyDescent="0.2">
      <c r="A62" s="14"/>
      <c r="E62" s="15"/>
      <c r="F62" s="24"/>
      <c r="G62" s="24"/>
      <c r="H62" s="24"/>
      <c r="I62" s="24"/>
      <c r="J62" s="16"/>
    </row>
    <row r="63" spans="1:12" x14ac:dyDescent="0.2">
      <c r="A63" s="14"/>
      <c r="E63" s="15"/>
      <c r="F63" s="24"/>
      <c r="G63" s="24"/>
      <c r="H63" s="24"/>
      <c r="I63" s="24"/>
      <c r="J63" s="16"/>
    </row>
    <row r="64" spans="1:12" x14ac:dyDescent="0.2">
      <c r="A64" s="14"/>
      <c r="E64" s="15"/>
      <c r="F64" s="24"/>
      <c r="G64" s="24"/>
      <c r="H64" s="24"/>
      <c r="I64" s="24"/>
      <c r="J64" s="16"/>
    </row>
    <row r="65" spans="1:12" x14ac:dyDescent="0.2">
      <c r="A65" s="14" t="s">
        <v>84</v>
      </c>
      <c r="B65" s="2" t="s">
        <v>85</v>
      </c>
      <c r="C65" s="2" t="s">
        <v>127</v>
      </c>
      <c r="D65" s="2">
        <v>2</v>
      </c>
      <c r="E65" s="15">
        <v>1</v>
      </c>
      <c r="F65" s="16">
        <v>711149.63303999999</v>
      </c>
      <c r="G65" s="17">
        <f t="shared" ref="G65:G87" si="8">IF($E65=1,F65/$F$89,0)</f>
        <v>1.7139738327524457E-2</v>
      </c>
      <c r="H65" s="16">
        <f t="shared" ref="H65:H87" si="9">IF($E65=1,G65*$H$92,0)</f>
        <v>777078.44159103336</v>
      </c>
      <c r="I65" s="16"/>
      <c r="J65" s="16">
        <v>428142.30200268369</v>
      </c>
      <c r="K65" s="17">
        <f t="shared" ref="K65:K87" si="10">IF($E65=1,J65/$J$89,0)</f>
        <v>1.180524585368793E-2</v>
      </c>
      <c r="L65" s="18">
        <f t="shared" ref="L65:L87" si="11">IF($E65=1,K65*$L$92,0)</f>
        <v>157989.83104239433</v>
      </c>
    </row>
    <row r="66" spans="1:12" x14ac:dyDescent="0.2">
      <c r="A66" s="14" t="s">
        <v>86</v>
      </c>
      <c r="B66" s="2" t="s">
        <v>87</v>
      </c>
      <c r="C66" s="2" t="s">
        <v>127</v>
      </c>
      <c r="D66" s="2">
        <v>2</v>
      </c>
      <c r="E66" s="15">
        <v>1</v>
      </c>
      <c r="F66" s="16">
        <v>8632894.1181199998</v>
      </c>
      <c r="G66" s="17">
        <f t="shared" si="8"/>
        <v>0.20806527813462178</v>
      </c>
      <c r="H66" s="16">
        <f t="shared" si="9"/>
        <v>9433226.9835422374</v>
      </c>
      <c r="I66" s="16"/>
      <c r="J66" s="16">
        <v>6551658.5266399104</v>
      </c>
      <c r="K66" s="17">
        <f t="shared" si="10"/>
        <v>0.1806500766091321</v>
      </c>
      <c r="L66" s="18">
        <f t="shared" si="11"/>
        <v>2417643.4303023238</v>
      </c>
    </row>
    <row r="67" spans="1:12" x14ac:dyDescent="0.2">
      <c r="A67" s="14" t="s">
        <v>88</v>
      </c>
      <c r="B67" s="2" t="s">
        <v>89</v>
      </c>
      <c r="C67" s="2" t="s">
        <v>127</v>
      </c>
      <c r="D67" s="2">
        <v>2</v>
      </c>
      <c r="E67" s="15">
        <v>1</v>
      </c>
      <c r="F67" s="16">
        <v>695326.37327999994</v>
      </c>
      <c r="G67" s="17">
        <f t="shared" si="8"/>
        <v>1.6758374801236042E-2</v>
      </c>
      <c r="H67" s="16">
        <f t="shared" si="9"/>
        <v>759788.24911405961</v>
      </c>
      <c r="I67" s="16"/>
      <c r="J67" s="16">
        <v>1299005.8006336354</v>
      </c>
      <c r="K67" s="17">
        <f t="shared" si="10"/>
        <v>3.5817724084060885E-2</v>
      </c>
      <c r="L67" s="18">
        <f t="shared" si="11"/>
        <v>479349.28645268927</v>
      </c>
    </row>
    <row r="68" spans="1:12" x14ac:dyDescent="0.2">
      <c r="A68" s="14" t="s">
        <v>90</v>
      </c>
      <c r="B68" s="2" t="s">
        <v>91</v>
      </c>
      <c r="C68" s="2" t="s">
        <v>127</v>
      </c>
      <c r="D68" s="2">
        <v>2</v>
      </c>
      <c r="E68" s="15">
        <v>1</v>
      </c>
      <c r="F68" s="16">
        <v>517203.47448000003</v>
      </c>
      <c r="G68" s="17">
        <f t="shared" si="8"/>
        <v>1.2465354410405862E-2</v>
      </c>
      <c r="H68" s="16">
        <f t="shared" si="9"/>
        <v>565152.04573237849</v>
      </c>
      <c r="I68" s="16"/>
      <c r="J68" s="16">
        <v>925294.59216369619</v>
      </c>
      <c r="K68" s="17">
        <f t="shared" si="10"/>
        <v>2.5513316709153092E-2</v>
      </c>
      <c r="L68" s="18">
        <f t="shared" si="11"/>
        <v>341445.20547625591</v>
      </c>
    </row>
    <row r="69" spans="1:12" x14ac:dyDescent="0.2">
      <c r="A69" s="14" t="s">
        <v>92</v>
      </c>
      <c r="B69" s="2" t="s">
        <v>136</v>
      </c>
      <c r="C69" s="2" t="s">
        <v>127</v>
      </c>
      <c r="D69" s="2">
        <v>2</v>
      </c>
      <c r="E69" s="15">
        <v>1</v>
      </c>
      <c r="F69" s="16">
        <v>413311.69572000002</v>
      </c>
      <c r="G69" s="17">
        <f t="shared" si="8"/>
        <v>9.961411752493661E-3</v>
      </c>
      <c r="H69" s="16">
        <f t="shared" si="9"/>
        <v>451628.73392550822</v>
      </c>
      <c r="I69" s="16"/>
      <c r="J69" s="16">
        <v>299577.56065502175</v>
      </c>
      <c r="K69" s="17">
        <f t="shared" si="10"/>
        <v>8.2603067700571936E-3</v>
      </c>
      <c r="L69" s="18">
        <f t="shared" si="11"/>
        <v>110547.84348705363</v>
      </c>
    </row>
    <row r="70" spans="1:12" x14ac:dyDescent="0.2">
      <c r="A70" s="14" t="s">
        <v>93</v>
      </c>
      <c r="B70" s="2" t="s">
        <v>94</v>
      </c>
      <c r="C70" s="2" t="s">
        <v>127</v>
      </c>
      <c r="D70" s="2">
        <v>2</v>
      </c>
      <c r="E70" s="15">
        <v>1</v>
      </c>
      <c r="F70" s="16">
        <v>1601232.14328</v>
      </c>
      <c r="G70" s="17">
        <f t="shared" si="8"/>
        <v>3.8592018700931638E-2</v>
      </c>
      <c r="H70" s="16">
        <f t="shared" si="9"/>
        <v>1749678.1559268634</v>
      </c>
      <c r="I70" s="16"/>
      <c r="J70" s="16">
        <v>1565502.6008163216</v>
      </c>
      <c r="K70" s="17">
        <f t="shared" si="10"/>
        <v>4.3165889006475021E-2</v>
      </c>
      <c r="L70" s="18">
        <f t="shared" si="11"/>
        <v>577689.91814746964</v>
      </c>
    </row>
    <row r="71" spans="1:12" x14ac:dyDescent="0.2">
      <c r="A71" s="14" t="s">
        <v>95</v>
      </c>
      <c r="B71" s="2" t="s">
        <v>137</v>
      </c>
      <c r="C71" s="2" t="s">
        <v>127</v>
      </c>
      <c r="D71" s="2">
        <v>2</v>
      </c>
      <c r="E71" s="15">
        <v>1</v>
      </c>
      <c r="F71" s="16">
        <v>199564.08780000001</v>
      </c>
      <c r="G71" s="17">
        <f t="shared" si="8"/>
        <v>4.8097841657336899E-3</v>
      </c>
      <c r="H71" s="16">
        <f t="shared" si="9"/>
        <v>218065.14851486616</v>
      </c>
      <c r="I71" s="16"/>
      <c r="J71" s="16">
        <v>155446.18380011426</v>
      </c>
      <c r="K71" s="17">
        <f t="shared" si="10"/>
        <v>4.286146003779856E-3</v>
      </c>
      <c r="L71" s="18">
        <f t="shared" si="11"/>
        <v>57361.573943728385</v>
      </c>
    </row>
    <row r="72" spans="1:12" x14ac:dyDescent="0.2">
      <c r="A72" s="14" t="s">
        <v>96</v>
      </c>
      <c r="B72" s="2" t="s">
        <v>138</v>
      </c>
      <c r="C72" s="2" t="s">
        <v>127</v>
      </c>
      <c r="D72" s="2">
        <v>2</v>
      </c>
      <c r="E72" s="15">
        <v>1</v>
      </c>
      <c r="F72" s="16">
        <v>2212123.3600400002</v>
      </c>
      <c r="G72" s="17">
        <f t="shared" si="8"/>
        <v>5.3315383679818563E-2</v>
      </c>
      <c r="H72" s="16">
        <f t="shared" si="9"/>
        <v>2417203.4876523879</v>
      </c>
      <c r="I72" s="16"/>
      <c r="J72" s="16">
        <v>1665743.0974791697</v>
      </c>
      <c r="K72" s="17">
        <f t="shared" si="10"/>
        <v>4.5929838520609431E-2</v>
      </c>
      <c r="L72" s="18">
        <f t="shared" si="11"/>
        <v>614679.90735734173</v>
      </c>
    </row>
    <row r="73" spans="1:12" x14ac:dyDescent="0.2">
      <c r="A73" s="14" t="s">
        <v>97</v>
      </c>
      <c r="B73" s="2" t="s">
        <v>139</v>
      </c>
      <c r="C73" s="2" t="s">
        <v>127</v>
      </c>
      <c r="D73" s="2">
        <v>2</v>
      </c>
      <c r="E73" s="15">
        <v>1</v>
      </c>
      <c r="F73" s="16">
        <v>85556.680440000011</v>
      </c>
      <c r="G73" s="17">
        <f t="shared" si="8"/>
        <v>2.062040176614629E-3</v>
      </c>
      <c r="H73" s="16">
        <f t="shared" si="9"/>
        <v>93488.414835865799</v>
      </c>
      <c r="I73" s="16"/>
      <c r="J73" s="16">
        <v>170203.71167317458</v>
      </c>
      <c r="K73" s="17">
        <f t="shared" si="10"/>
        <v>4.6930580139204403E-3</v>
      </c>
      <c r="L73" s="18">
        <f t="shared" si="11"/>
        <v>62807.285157878876</v>
      </c>
    </row>
    <row r="74" spans="1:12" x14ac:dyDescent="0.2">
      <c r="A74" s="14" t="s">
        <v>98</v>
      </c>
      <c r="B74" s="2" t="s">
        <v>140</v>
      </c>
      <c r="C74" s="2" t="s">
        <v>127</v>
      </c>
      <c r="D74" s="2">
        <v>2</v>
      </c>
      <c r="E74" s="15">
        <v>1</v>
      </c>
      <c r="F74" s="16">
        <v>3853163.13228</v>
      </c>
      <c r="G74" s="17">
        <f t="shared" si="8"/>
        <v>9.2866824015964911E-2</v>
      </c>
      <c r="H74" s="16">
        <f t="shared" si="9"/>
        <v>4210379.7329242975</v>
      </c>
      <c r="I74" s="16"/>
      <c r="J74" s="16">
        <v>3206621.991600832</v>
      </c>
      <c r="K74" s="17">
        <f t="shared" si="10"/>
        <v>8.8416773567151441E-2</v>
      </c>
      <c r="L74" s="18">
        <f t="shared" si="11"/>
        <v>1183283.3716736215</v>
      </c>
    </row>
    <row r="75" spans="1:12" x14ac:dyDescent="0.2">
      <c r="A75" s="14" t="s">
        <v>115</v>
      </c>
      <c r="B75" s="2" t="s">
        <v>147</v>
      </c>
      <c r="C75" s="2" t="s">
        <v>127</v>
      </c>
      <c r="D75" s="2">
        <v>2</v>
      </c>
      <c r="E75" s="15">
        <v>1</v>
      </c>
      <c r="F75" s="16">
        <v>72120.214319999999</v>
      </c>
      <c r="G75" s="17">
        <f t="shared" si="8"/>
        <v>1.7382018412716443E-3</v>
      </c>
      <c r="H75" s="16">
        <f t="shared" si="9"/>
        <v>78806.289347891259</v>
      </c>
      <c r="I75" s="16"/>
      <c r="J75" s="16">
        <v>162890.54711500375</v>
      </c>
      <c r="K75" s="17">
        <f t="shared" si="10"/>
        <v>4.4914107924853052E-3</v>
      </c>
      <c r="L75" s="18">
        <f t="shared" si="11"/>
        <v>60108.636536787024</v>
      </c>
    </row>
    <row r="76" spans="1:12" x14ac:dyDescent="0.2">
      <c r="A76" s="14" t="s">
        <v>99</v>
      </c>
      <c r="B76" s="2" t="s">
        <v>100</v>
      </c>
      <c r="C76" s="2" t="s">
        <v>127</v>
      </c>
      <c r="D76" s="2">
        <v>2</v>
      </c>
      <c r="E76" s="15">
        <v>1</v>
      </c>
      <c r="F76" s="16">
        <v>1010344.7508</v>
      </c>
      <c r="G76" s="17">
        <f t="shared" si="8"/>
        <v>2.4350774920987518E-2</v>
      </c>
      <c r="H76" s="16">
        <f t="shared" si="9"/>
        <v>1104011.1503188873</v>
      </c>
      <c r="I76" s="16"/>
      <c r="J76" s="16">
        <v>436201.98032587662</v>
      </c>
      <c r="K76" s="17">
        <f t="shared" si="10"/>
        <v>1.2027476835447672E-2</v>
      </c>
      <c r="L76" s="18">
        <f t="shared" si="11"/>
        <v>160963.95252158729</v>
      </c>
    </row>
    <row r="77" spans="1:12" x14ac:dyDescent="0.2">
      <c r="A77" s="14" t="s">
        <v>101</v>
      </c>
      <c r="B77" s="2" t="s">
        <v>102</v>
      </c>
      <c r="C77" s="2" t="s">
        <v>127</v>
      </c>
      <c r="D77" s="2">
        <v>2</v>
      </c>
      <c r="E77" s="15">
        <v>1</v>
      </c>
      <c r="F77" s="16">
        <v>13146354.58296</v>
      </c>
      <c r="G77" s="17">
        <f t="shared" si="8"/>
        <v>0.31684622622889336</v>
      </c>
      <c r="H77" s="16">
        <f t="shared" si="9"/>
        <v>14365118.47479937</v>
      </c>
      <c r="I77" s="16"/>
      <c r="J77" s="16">
        <v>7799472.406065857</v>
      </c>
      <c r="K77" s="17">
        <f t="shared" si="10"/>
        <v>0.21505627650426665</v>
      </c>
      <c r="L77" s="18">
        <f t="shared" si="11"/>
        <v>2878102.2615383556</v>
      </c>
    </row>
    <row r="78" spans="1:12" x14ac:dyDescent="0.2">
      <c r="A78" s="14" t="s">
        <v>114</v>
      </c>
      <c r="B78" s="2" t="s">
        <v>146</v>
      </c>
      <c r="C78" s="2" t="s">
        <v>127</v>
      </c>
      <c r="D78" s="2">
        <v>2</v>
      </c>
      <c r="E78" s="15">
        <v>1</v>
      </c>
      <c r="F78" s="16">
        <v>2496715.94172</v>
      </c>
      <c r="G78" s="17">
        <f t="shared" si="8"/>
        <v>6.0174477959454457E-2</v>
      </c>
      <c r="H78" s="16">
        <f t="shared" si="9"/>
        <v>2728179.8976589497</v>
      </c>
      <c r="I78" s="16"/>
      <c r="J78" s="16">
        <v>3977391.6538482192</v>
      </c>
      <c r="K78" s="17">
        <f t="shared" si="10"/>
        <v>0.10966934617404461</v>
      </c>
      <c r="L78" s="18">
        <f t="shared" si="11"/>
        <v>1467706.957340017</v>
      </c>
    </row>
    <row r="79" spans="1:12" x14ac:dyDescent="0.2">
      <c r="A79" s="14" t="s">
        <v>103</v>
      </c>
      <c r="B79" s="2" t="s">
        <v>104</v>
      </c>
      <c r="C79" s="2" t="s">
        <v>127</v>
      </c>
      <c r="D79" s="2">
        <v>2</v>
      </c>
      <c r="E79" s="15">
        <v>1</v>
      </c>
      <c r="F79" s="16">
        <v>144400.61328000002</v>
      </c>
      <c r="G79" s="17">
        <f t="shared" si="8"/>
        <v>3.4802643648612318E-3</v>
      </c>
      <c r="H79" s="16">
        <f t="shared" si="9"/>
        <v>157787.61363165942</v>
      </c>
      <c r="I79" s="16"/>
      <c r="J79" s="16">
        <v>401325.87395174324</v>
      </c>
      <c r="K79" s="17">
        <f t="shared" si="10"/>
        <v>1.106583158750056E-2</v>
      </c>
      <c r="L79" s="18">
        <f t="shared" si="11"/>
        <v>148094.23577626236</v>
      </c>
    </row>
    <row r="80" spans="1:12" x14ac:dyDescent="0.2">
      <c r="A80" s="14" t="s">
        <v>105</v>
      </c>
      <c r="B80" s="2" t="s">
        <v>141</v>
      </c>
      <c r="C80" s="2" t="s">
        <v>127</v>
      </c>
      <c r="D80" s="2">
        <v>2</v>
      </c>
      <c r="E80" s="15">
        <v>1</v>
      </c>
      <c r="F80" s="16">
        <v>45781.834560000003</v>
      </c>
      <c r="G80" s="17">
        <f t="shared" si="8"/>
        <v>1.103408661209672E-3</v>
      </c>
      <c r="H80" s="16">
        <f t="shared" si="9"/>
        <v>50026.147803780521</v>
      </c>
      <c r="I80" s="16"/>
      <c r="J80" s="16">
        <v>180567.56597933243</v>
      </c>
      <c r="K80" s="17">
        <f t="shared" si="10"/>
        <v>4.9788224607029705E-3</v>
      </c>
      <c r="L80" s="18">
        <f t="shared" si="11"/>
        <v>66631.676214587889</v>
      </c>
    </row>
    <row r="81" spans="1:12" x14ac:dyDescent="0.2">
      <c r="A81" s="14" t="s">
        <v>106</v>
      </c>
      <c r="B81" s="2" t="s">
        <v>107</v>
      </c>
      <c r="C81" s="2" t="s">
        <v>127</v>
      </c>
      <c r="D81" s="2">
        <v>2</v>
      </c>
      <c r="E81" s="15">
        <v>1</v>
      </c>
      <c r="F81" s="16">
        <v>137293.42704000001</v>
      </c>
      <c r="G81" s="17">
        <f t="shared" si="8"/>
        <v>3.3089708610203449E-3</v>
      </c>
      <c r="H81" s="16">
        <f t="shared" si="9"/>
        <v>150021.53888327267</v>
      </c>
      <c r="I81" s="16"/>
      <c r="J81" s="16">
        <v>878566.16832276562</v>
      </c>
      <c r="K81" s="17">
        <f t="shared" si="10"/>
        <v>2.4224865347965099E-2</v>
      </c>
      <c r="L81" s="18">
        <f t="shared" si="11"/>
        <v>324201.83626706304</v>
      </c>
    </row>
    <row r="82" spans="1:12" x14ac:dyDescent="0.2">
      <c r="A82" s="14" t="s">
        <v>108</v>
      </c>
      <c r="B82" s="2" t="s">
        <v>142</v>
      </c>
      <c r="C82" s="2" t="s">
        <v>127</v>
      </c>
      <c r="D82" s="2">
        <v>2</v>
      </c>
      <c r="E82" s="15">
        <v>1</v>
      </c>
      <c r="F82" s="16">
        <v>222530.71763999999</v>
      </c>
      <c r="G82" s="17">
        <f t="shared" si="8"/>
        <v>5.3633132789246592E-3</v>
      </c>
      <c r="H82" s="16">
        <f t="shared" si="9"/>
        <v>243160.95408868618</v>
      </c>
      <c r="I82" s="16"/>
      <c r="J82" s="16">
        <v>259749.1916096737</v>
      </c>
      <c r="K82" s="17">
        <f t="shared" si="10"/>
        <v>7.1621118794042253E-3</v>
      </c>
      <c r="L82" s="18">
        <f t="shared" si="11"/>
        <v>95850.680261801434</v>
      </c>
    </row>
    <row r="83" spans="1:12" x14ac:dyDescent="0.2">
      <c r="A83" s="14" t="s">
        <v>109</v>
      </c>
      <c r="B83" s="2" t="s">
        <v>143</v>
      </c>
      <c r="C83" s="2" t="s">
        <v>127</v>
      </c>
      <c r="D83" s="2">
        <v>2</v>
      </c>
      <c r="E83" s="15">
        <v>1</v>
      </c>
      <c r="F83" s="16">
        <v>81586.298640000008</v>
      </c>
      <c r="G83" s="17">
        <f t="shared" si="8"/>
        <v>1.9663482125740067E-3</v>
      </c>
      <c r="H83" s="16">
        <f t="shared" si="9"/>
        <v>89149.949401416423</v>
      </c>
      <c r="I83" s="16"/>
      <c r="J83" s="16">
        <v>151425.6120869579</v>
      </c>
      <c r="K83" s="17">
        <f t="shared" si="10"/>
        <v>4.1752860459476661E-3</v>
      </c>
      <c r="L83" s="18">
        <f t="shared" si="11"/>
        <v>55877.933007796237</v>
      </c>
    </row>
    <row r="84" spans="1:12" x14ac:dyDescent="0.2">
      <c r="A84" s="14" t="s">
        <v>110</v>
      </c>
      <c r="B84" s="2" t="s">
        <v>144</v>
      </c>
      <c r="C84" s="2" t="s">
        <v>127</v>
      </c>
      <c r="D84" s="2">
        <v>2</v>
      </c>
      <c r="E84" s="15">
        <v>1</v>
      </c>
      <c r="F84" s="16">
        <v>467073.02795999998</v>
      </c>
      <c r="G84" s="17">
        <f t="shared" si="8"/>
        <v>1.1257137889331694E-2</v>
      </c>
      <c r="H84" s="16">
        <f t="shared" si="9"/>
        <v>510374.1376126773</v>
      </c>
      <c r="I84" s="16"/>
      <c r="J84" s="16">
        <v>1161379.2905763157</v>
      </c>
      <c r="K84" s="17">
        <f t="shared" si="10"/>
        <v>3.2022923197505347E-2</v>
      </c>
      <c r="L84" s="18">
        <f t="shared" si="11"/>
        <v>428563.39361004735</v>
      </c>
    </row>
    <row r="85" spans="1:12" x14ac:dyDescent="0.2">
      <c r="A85" s="14" t="s">
        <v>111</v>
      </c>
      <c r="B85" s="2" t="s">
        <v>145</v>
      </c>
      <c r="C85" s="2" t="s">
        <v>127</v>
      </c>
      <c r="D85" s="2">
        <v>2</v>
      </c>
      <c r="E85" s="15">
        <v>1</v>
      </c>
      <c r="F85" s="16">
        <v>52300.756200000003</v>
      </c>
      <c r="G85" s="17">
        <f t="shared" si="8"/>
        <v>1.2605241343761357E-3</v>
      </c>
      <c r="H85" s="16">
        <f t="shared" si="9"/>
        <v>57149.421491218862</v>
      </c>
      <c r="I85" s="16"/>
      <c r="J85" s="16">
        <v>137123.69098882572</v>
      </c>
      <c r="K85" s="17">
        <f t="shared" si="10"/>
        <v>3.780936564586587E-3</v>
      </c>
      <c r="L85" s="18">
        <f t="shared" si="11"/>
        <v>50600.346356567847</v>
      </c>
    </row>
    <row r="86" spans="1:12" x14ac:dyDescent="0.2">
      <c r="A86" s="14" t="s">
        <v>112</v>
      </c>
      <c r="B86" s="2" t="s">
        <v>113</v>
      </c>
      <c r="C86" s="2" t="s">
        <v>127</v>
      </c>
      <c r="D86" s="2">
        <v>2</v>
      </c>
      <c r="E86" s="15">
        <v>1</v>
      </c>
      <c r="F86" s="16">
        <v>3216787.8850800004</v>
      </c>
      <c r="G86" s="17">
        <f t="shared" si="8"/>
        <v>7.7529256915641068E-2</v>
      </c>
      <c r="H86" s="16">
        <f t="shared" si="9"/>
        <v>3515007.813448851</v>
      </c>
      <c r="I86" s="16"/>
      <c r="J86" s="16">
        <v>3545850.257915617</v>
      </c>
      <c r="K86" s="17">
        <f t="shared" si="10"/>
        <v>9.7770376482897103E-2</v>
      </c>
      <c r="L86" s="18">
        <f t="shared" si="11"/>
        <v>1308462.8183883759</v>
      </c>
    </row>
    <row r="87" spans="1:12" x14ac:dyDescent="0.2">
      <c r="A87" s="14" t="s">
        <v>116</v>
      </c>
      <c r="B87" s="2" t="s">
        <v>148</v>
      </c>
      <c r="C87" s="2" t="s">
        <v>127</v>
      </c>
      <c r="D87" s="2">
        <v>2</v>
      </c>
      <c r="E87" s="15">
        <v>1</v>
      </c>
      <c r="F87" s="16">
        <v>1476462.3904800001</v>
      </c>
      <c r="G87" s="17">
        <f t="shared" si="8"/>
        <v>3.5584886566108996E-2</v>
      </c>
      <c r="H87" s="16">
        <f t="shared" si="9"/>
        <v>1613341.3281216396</v>
      </c>
      <c r="I87" s="16"/>
      <c r="J87" s="16">
        <v>907982.27361142787</v>
      </c>
      <c r="K87" s="17">
        <f t="shared" si="10"/>
        <v>2.5035960989218627E-2</v>
      </c>
      <c r="L87" s="18">
        <f t="shared" si="11"/>
        <v>335056.74474665523</v>
      </c>
    </row>
    <row r="88" spans="1:12" x14ac:dyDescent="0.2">
      <c r="A88" s="14"/>
      <c r="E88" s="19"/>
      <c r="F88" s="24"/>
      <c r="G88" s="17"/>
      <c r="H88" s="16"/>
      <c r="I88" s="16"/>
      <c r="J88" s="16"/>
      <c r="K88" s="17"/>
      <c r="L88" s="18"/>
    </row>
    <row r="89" spans="1:12" x14ac:dyDescent="0.2">
      <c r="A89" s="14"/>
      <c r="E89" s="15"/>
      <c r="F89" s="24">
        <f>SUM(F65:F87)</f>
        <v>41491277.13916</v>
      </c>
      <c r="G89" s="17">
        <f>SUM(G65:G87)</f>
        <v>1.0000000000000002</v>
      </c>
      <c r="H89" s="16">
        <f>SUM(H65:H87)</f>
        <v>45337824.110367812</v>
      </c>
      <c r="I89" s="16"/>
      <c r="J89" s="24">
        <f>SUM(J65:J87)</f>
        <v>36267122.879862182</v>
      </c>
      <c r="K89" s="17">
        <f>SUM(K65:K87)</f>
        <v>0.99999999999999978</v>
      </c>
      <c r="L89" s="16">
        <f>SUM(L65:L87)</f>
        <v>13383019.125606664</v>
      </c>
    </row>
    <row r="90" spans="1:12" x14ac:dyDescent="0.2">
      <c r="A90" s="14"/>
      <c r="E90" s="15"/>
      <c r="F90" s="31"/>
      <c r="G90" s="24"/>
      <c r="H90" s="24"/>
      <c r="I90" s="24"/>
      <c r="J90" s="31"/>
    </row>
    <row r="91" spans="1:12" x14ac:dyDescent="0.2">
      <c r="A91" s="14"/>
      <c r="E91" s="15"/>
      <c r="F91" s="24"/>
      <c r="G91" s="24"/>
      <c r="H91" s="24"/>
      <c r="I91" s="24"/>
      <c r="J91" s="24"/>
    </row>
    <row r="92" spans="1:12" x14ac:dyDescent="0.2">
      <c r="A92" s="14"/>
      <c r="E92" s="15"/>
      <c r="F92" s="24"/>
      <c r="G92" s="28" t="s">
        <v>117</v>
      </c>
      <c r="H92" s="28">
        <v>45337824.110367797</v>
      </c>
      <c r="I92" s="24"/>
      <c r="J92" s="3"/>
      <c r="K92" s="29" t="s">
        <v>118</v>
      </c>
      <c r="L92" s="30">
        <v>13383019.125606664</v>
      </c>
    </row>
    <row r="93" spans="1:12" x14ac:dyDescent="0.2">
      <c r="A93" s="14"/>
      <c r="E93" s="15"/>
      <c r="F93" s="24"/>
      <c r="G93" s="24"/>
      <c r="H93" s="24"/>
      <c r="I93" s="24"/>
      <c r="J93" s="24"/>
    </row>
    <row r="94" spans="1:12" x14ac:dyDescent="0.2">
      <c r="A94" s="14"/>
      <c r="E94" s="15"/>
      <c r="F94" s="24"/>
      <c r="G94" s="24"/>
      <c r="H94" s="24"/>
      <c r="I94" s="24"/>
      <c r="J94" s="24"/>
    </row>
    <row r="95" spans="1:12" x14ac:dyDescent="0.2">
      <c r="A95" s="14"/>
      <c r="E95" s="15"/>
      <c r="F95" s="24"/>
      <c r="G95" s="24"/>
      <c r="H95" s="24"/>
      <c r="I95" s="24"/>
      <c r="J95" s="24"/>
    </row>
    <row r="101" spans="5:10" x14ac:dyDescent="0.2">
      <c r="E101" s="32"/>
      <c r="F101" s="16"/>
      <c r="G101" s="16"/>
      <c r="H101" s="16"/>
      <c r="I101" s="16"/>
      <c r="J101" s="16"/>
    </row>
    <row r="102" spans="5:10" x14ac:dyDescent="0.2">
      <c r="E102" s="32"/>
    </row>
    <row r="103" spans="5:10" x14ac:dyDescent="0.2">
      <c r="E103" s="32"/>
    </row>
    <row r="104" spans="5:10" x14ac:dyDescent="0.2">
      <c r="E104" s="32"/>
    </row>
    <row r="105" spans="5:10" x14ac:dyDescent="0.2">
      <c r="E105" s="32"/>
    </row>
    <row r="106" spans="5:10" x14ac:dyDescent="0.2">
      <c r="E106" s="32"/>
    </row>
    <row r="107" spans="5:10" x14ac:dyDescent="0.2">
      <c r="E107" s="32"/>
    </row>
    <row r="108" spans="5:10" x14ac:dyDescent="0.2">
      <c r="E108" s="32"/>
    </row>
    <row r="109" spans="5:10" x14ac:dyDescent="0.2">
      <c r="E109" s="32"/>
    </row>
    <row r="110" spans="5:10" x14ac:dyDescent="0.2">
      <c r="E110" s="32"/>
    </row>
    <row r="111" spans="5:10" x14ac:dyDescent="0.2">
      <c r="E111" s="32"/>
    </row>
    <row r="112" spans="5:10" x14ac:dyDescent="0.2">
      <c r="E112" s="32"/>
    </row>
    <row r="113" spans="1:12" x14ac:dyDescent="0.2">
      <c r="E113" s="32"/>
    </row>
    <row r="114" spans="1:12" x14ac:dyDescent="0.2">
      <c r="E114" s="32"/>
    </row>
    <row r="115" spans="1:12" x14ac:dyDescent="0.2">
      <c r="E115" s="32"/>
    </row>
    <row r="116" spans="1:12" x14ac:dyDescent="0.2">
      <c r="E116" s="3"/>
    </row>
    <row r="126" spans="1:12" s="4" customFormat="1" x14ac:dyDescent="0.2">
      <c r="A126" s="1"/>
      <c r="B126" s="2"/>
      <c r="C126" s="2"/>
      <c r="D126" s="2"/>
      <c r="F126" s="1"/>
      <c r="G126" s="1"/>
      <c r="H126" s="1"/>
      <c r="I126" s="1"/>
      <c r="J126" s="1"/>
      <c r="K126" s="1"/>
      <c r="L126" s="1"/>
    </row>
    <row r="127" spans="1:12" s="4" customFormat="1" x14ac:dyDescent="0.2">
      <c r="A127" s="1"/>
      <c r="B127" s="2"/>
      <c r="C127" s="2"/>
      <c r="D127" s="2"/>
      <c r="F127" s="1"/>
      <c r="G127" s="1"/>
      <c r="H127" s="1"/>
      <c r="I127" s="1"/>
      <c r="J127" s="1"/>
      <c r="K127" s="1"/>
      <c r="L127" s="1"/>
    </row>
    <row r="128" spans="1:12" s="4" customFormat="1" x14ac:dyDescent="0.2">
      <c r="A128" s="1"/>
      <c r="B128" s="2"/>
      <c r="C128" s="2"/>
      <c r="D128" s="2"/>
      <c r="F128" s="1"/>
      <c r="G128" s="1"/>
      <c r="H128" s="1"/>
      <c r="I128" s="1"/>
      <c r="J128" s="1"/>
      <c r="K128" s="1"/>
      <c r="L128" s="1"/>
    </row>
    <row r="129" spans="1:12" s="4" customFormat="1" x14ac:dyDescent="0.2">
      <c r="A129" s="1"/>
      <c r="B129" s="2"/>
      <c r="C129" s="2"/>
      <c r="D129" s="2"/>
      <c r="F129" s="1"/>
      <c r="G129" s="1"/>
      <c r="H129" s="1"/>
      <c r="I129" s="1"/>
      <c r="J129" s="1"/>
      <c r="K129" s="1"/>
      <c r="L129" s="1"/>
    </row>
    <row r="130" spans="1:12" s="4" customFormat="1" x14ac:dyDescent="0.2">
      <c r="A130" s="1"/>
      <c r="B130" s="2"/>
      <c r="C130" s="2"/>
      <c r="D130" s="2"/>
      <c r="F130" s="1"/>
      <c r="G130" s="1"/>
      <c r="H130" s="1"/>
      <c r="I130" s="1"/>
      <c r="J130" s="1"/>
      <c r="K130" s="1"/>
      <c r="L130" s="1"/>
    </row>
    <row r="131" spans="1:12" s="4" customFormat="1" x14ac:dyDescent="0.2">
      <c r="A131" s="1"/>
      <c r="B131" s="2"/>
      <c r="C131" s="2"/>
      <c r="D131" s="2"/>
      <c r="F131" s="1"/>
      <c r="G131" s="1"/>
      <c r="H131" s="1"/>
      <c r="I131" s="1"/>
      <c r="J131" s="1"/>
      <c r="K131" s="1"/>
      <c r="L131" s="1"/>
    </row>
    <row r="132" spans="1:12" s="4" customFormat="1" x14ac:dyDescent="0.2">
      <c r="A132" s="1"/>
      <c r="B132" s="2"/>
      <c r="C132" s="2"/>
      <c r="D132" s="2"/>
      <c r="F132" s="1"/>
      <c r="G132" s="1"/>
      <c r="H132" s="1"/>
      <c r="I132" s="1"/>
      <c r="J132" s="1"/>
      <c r="K132" s="1"/>
      <c r="L132" s="1"/>
    </row>
    <row r="133" spans="1:12" s="4" customFormat="1" x14ac:dyDescent="0.2">
      <c r="A133" s="1"/>
      <c r="B133" s="2"/>
      <c r="C133" s="2"/>
      <c r="D133" s="2"/>
      <c r="F133" s="1"/>
      <c r="G133" s="1"/>
      <c r="H133" s="1"/>
      <c r="I133" s="1"/>
      <c r="J133" s="1"/>
      <c r="K133" s="1"/>
      <c r="L133" s="1"/>
    </row>
    <row r="134" spans="1:12" s="4" customFormat="1" x14ac:dyDescent="0.2">
      <c r="A134" s="1"/>
      <c r="B134" s="2"/>
      <c r="C134" s="2"/>
      <c r="D134" s="2"/>
      <c r="F134" s="1"/>
      <c r="G134" s="1"/>
      <c r="H134" s="1"/>
      <c r="I134" s="1"/>
      <c r="J134" s="1"/>
      <c r="K134" s="1"/>
      <c r="L134" s="1"/>
    </row>
    <row r="135" spans="1:12" s="4" customFormat="1" x14ac:dyDescent="0.2">
      <c r="A135" s="1"/>
      <c r="B135" s="2"/>
      <c r="C135" s="2"/>
      <c r="D135" s="2"/>
      <c r="F135" s="1"/>
      <c r="G135" s="1"/>
      <c r="H135" s="1"/>
      <c r="I135" s="1"/>
      <c r="J135" s="1"/>
      <c r="K135" s="1"/>
      <c r="L135" s="1"/>
    </row>
    <row r="136" spans="1:12" s="4" customFormat="1" x14ac:dyDescent="0.2">
      <c r="A136" s="1"/>
      <c r="B136" s="2"/>
      <c r="C136" s="2"/>
      <c r="D136" s="2"/>
      <c r="F136" s="1"/>
      <c r="G136" s="1"/>
      <c r="H136" s="1"/>
      <c r="I136" s="1"/>
      <c r="J136" s="1"/>
      <c r="K136" s="1"/>
      <c r="L136" s="1"/>
    </row>
    <row r="137" spans="1:12" s="4" customFormat="1" x14ac:dyDescent="0.2">
      <c r="A137" s="1"/>
      <c r="B137" s="2"/>
      <c r="C137" s="2"/>
      <c r="D137" s="2"/>
      <c r="F137" s="1"/>
      <c r="G137" s="1"/>
      <c r="H137" s="1"/>
      <c r="I137" s="1"/>
      <c r="J137" s="1"/>
      <c r="K137" s="1"/>
      <c r="L137" s="1"/>
    </row>
    <row r="138" spans="1:12" s="4" customFormat="1" x14ac:dyDescent="0.2">
      <c r="A138" s="1"/>
      <c r="B138" s="2"/>
      <c r="C138" s="2"/>
      <c r="D138" s="2"/>
      <c r="F138" s="1"/>
      <c r="G138" s="1"/>
      <c r="H138" s="1"/>
      <c r="I138" s="1"/>
      <c r="J138" s="1"/>
      <c r="K138" s="1"/>
      <c r="L138" s="1"/>
    </row>
    <row r="139" spans="1:12" s="4" customFormat="1" x14ac:dyDescent="0.2">
      <c r="A139" s="1"/>
      <c r="B139" s="2"/>
      <c r="C139" s="2"/>
      <c r="D139" s="2"/>
      <c r="F139" s="1"/>
      <c r="G139" s="1"/>
      <c r="H139" s="1"/>
      <c r="I139" s="1"/>
      <c r="J139" s="1"/>
      <c r="K139" s="1"/>
      <c r="L139" s="1"/>
    </row>
    <row r="140" spans="1:12" s="4" customFormat="1" x14ac:dyDescent="0.2">
      <c r="A140" s="1"/>
      <c r="B140" s="2"/>
      <c r="C140" s="2"/>
      <c r="D140" s="2"/>
      <c r="F140" s="1"/>
      <c r="G140" s="1"/>
      <c r="H140" s="1"/>
      <c r="I140" s="1"/>
      <c r="J140" s="1"/>
      <c r="K140" s="1"/>
      <c r="L140" s="1"/>
    </row>
    <row r="141" spans="1:12" s="4" customFormat="1" x14ac:dyDescent="0.2">
      <c r="A141" s="1"/>
      <c r="B141" s="2"/>
      <c r="C141" s="2"/>
      <c r="D141" s="2"/>
      <c r="F141" s="1"/>
      <c r="G141" s="1"/>
      <c r="H141" s="1"/>
      <c r="I141" s="1"/>
      <c r="J141" s="1"/>
      <c r="K141" s="1"/>
      <c r="L141" s="1"/>
    </row>
    <row r="142" spans="1:12" s="4" customFormat="1" x14ac:dyDescent="0.2">
      <c r="A142" s="1"/>
      <c r="B142" s="2"/>
      <c r="C142" s="2"/>
      <c r="D142" s="2"/>
      <c r="F142" s="1"/>
      <c r="G142" s="1"/>
      <c r="H142" s="1"/>
      <c r="I142" s="1"/>
      <c r="J142" s="1"/>
      <c r="K142" s="1"/>
      <c r="L142" s="1"/>
    </row>
    <row r="143" spans="1:12" s="4" customFormat="1" x14ac:dyDescent="0.2">
      <c r="A143" s="1"/>
      <c r="B143" s="2"/>
      <c r="C143" s="2"/>
      <c r="D143" s="2"/>
      <c r="F143" s="1"/>
      <c r="G143" s="1"/>
      <c r="H143" s="1"/>
      <c r="I143" s="1"/>
      <c r="J143" s="1"/>
      <c r="K143" s="1"/>
      <c r="L143" s="1"/>
    </row>
    <row r="144" spans="1:12" s="4" customFormat="1" x14ac:dyDescent="0.2">
      <c r="A144" s="1"/>
      <c r="B144" s="2"/>
      <c r="C144" s="2"/>
      <c r="D144" s="2"/>
      <c r="F144" s="1"/>
      <c r="G144" s="1"/>
      <c r="H144" s="1"/>
      <c r="I144" s="1"/>
      <c r="J144" s="1"/>
      <c r="K144" s="1"/>
      <c r="L144" s="1"/>
    </row>
    <row r="145" spans="1:12" s="4" customFormat="1" x14ac:dyDescent="0.2">
      <c r="A145" s="1"/>
      <c r="B145" s="2"/>
      <c r="C145" s="2"/>
      <c r="D145" s="2"/>
      <c r="F145" s="1"/>
      <c r="G145" s="1"/>
      <c r="H145" s="1"/>
      <c r="I145" s="1"/>
      <c r="J145" s="1"/>
      <c r="K145" s="1"/>
      <c r="L145" s="1"/>
    </row>
    <row r="146" spans="1:12" s="4" customFormat="1" x14ac:dyDescent="0.2">
      <c r="A146" s="1"/>
      <c r="B146" s="2"/>
      <c r="C146" s="2"/>
      <c r="D146" s="2"/>
      <c r="F146" s="1"/>
      <c r="G146" s="1"/>
      <c r="H146" s="1"/>
      <c r="I146" s="1"/>
      <c r="J146" s="1"/>
      <c r="K146" s="1"/>
      <c r="L146" s="1"/>
    </row>
    <row r="147" spans="1:12" s="4" customFormat="1" x14ac:dyDescent="0.2">
      <c r="A147" s="1"/>
      <c r="B147" s="2"/>
      <c r="C147" s="2"/>
      <c r="D147" s="2"/>
      <c r="F147" s="1"/>
      <c r="G147" s="1"/>
      <c r="H147" s="1"/>
      <c r="I147" s="1"/>
      <c r="J147" s="1"/>
      <c r="K147" s="1"/>
      <c r="L147" s="1"/>
    </row>
    <row r="148" spans="1:12" s="4" customFormat="1" x14ac:dyDescent="0.2">
      <c r="A148" s="1"/>
      <c r="B148" s="2"/>
      <c r="C148" s="2"/>
      <c r="D148" s="2"/>
      <c r="F148" s="1"/>
      <c r="G148" s="1"/>
      <c r="H148" s="1"/>
      <c r="I148" s="1"/>
      <c r="J148" s="1"/>
      <c r="K148" s="1"/>
      <c r="L148" s="1"/>
    </row>
    <row r="149" spans="1:12" s="4" customFormat="1" x14ac:dyDescent="0.2">
      <c r="A149" s="1"/>
      <c r="B149" s="2"/>
      <c r="C149" s="2"/>
      <c r="D149" s="2"/>
      <c r="F149" s="1"/>
      <c r="G149" s="1"/>
      <c r="H149" s="1"/>
      <c r="I149" s="1"/>
      <c r="J149" s="1"/>
      <c r="K149" s="1"/>
      <c r="L149" s="1"/>
    </row>
    <row r="150" spans="1:12" s="4" customFormat="1" x14ac:dyDescent="0.2">
      <c r="A150" s="1"/>
      <c r="B150" s="2"/>
      <c r="C150" s="2"/>
      <c r="D150" s="2"/>
      <c r="F150" s="1"/>
      <c r="G150" s="1"/>
      <c r="H150" s="1"/>
      <c r="I150" s="1"/>
      <c r="J150" s="1"/>
      <c r="K150" s="1"/>
      <c r="L150" s="1"/>
    </row>
    <row r="151" spans="1:12" s="4" customFormat="1" x14ac:dyDescent="0.2">
      <c r="A151" s="1"/>
      <c r="B151" s="2"/>
      <c r="C151" s="2"/>
      <c r="D151" s="2"/>
      <c r="F151" s="1"/>
      <c r="G151" s="1"/>
      <c r="H151" s="1"/>
      <c r="I151" s="1"/>
      <c r="J151" s="1"/>
      <c r="K151" s="1"/>
      <c r="L151" s="1"/>
    </row>
    <row r="152" spans="1:12" s="4" customFormat="1" x14ac:dyDescent="0.2">
      <c r="A152" s="1"/>
      <c r="B152" s="2"/>
      <c r="C152" s="2"/>
      <c r="D152" s="2"/>
      <c r="F152" s="1"/>
      <c r="G152" s="1"/>
      <c r="H152" s="1"/>
      <c r="I152" s="1"/>
      <c r="J152" s="1"/>
      <c r="K152" s="1"/>
      <c r="L152" s="1"/>
    </row>
    <row r="153" spans="1:12" s="4" customFormat="1" x14ac:dyDescent="0.2">
      <c r="A153" s="1"/>
      <c r="B153" s="2"/>
      <c r="C153" s="2"/>
      <c r="D153" s="2"/>
      <c r="F153" s="1"/>
      <c r="G153" s="1"/>
      <c r="H153" s="1"/>
      <c r="I153" s="1"/>
      <c r="J153" s="1"/>
      <c r="K153" s="1"/>
      <c r="L153" s="1"/>
    </row>
    <row r="154" spans="1:12" s="4" customFormat="1" x14ac:dyDescent="0.2">
      <c r="A154" s="1"/>
      <c r="B154" s="2"/>
      <c r="C154" s="2"/>
      <c r="D154" s="2"/>
      <c r="F154" s="1"/>
      <c r="G154" s="1"/>
      <c r="H154" s="1"/>
      <c r="I154" s="1"/>
      <c r="J154" s="1"/>
      <c r="K154" s="1"/>
      <c r="L154" s="1"/>
    </row>
    <row r="155" spans="1:12" s="4" customFormat="1" x14ac:dyDescent="0.2">
      <c r="A155" s="1"/>
      <c r="B155" s="2"/>
      <c r="C155" s="2"/>
      <c r="D155" s="2"/>
      <c r="F155" s="1"/>
      <c r="G155" s="1"/>
      <c r="H155" s="1"/>
      <c r="I155" s="1"/>
      <c r="J155" s="1"/>
      <c r="K155" s="1"/>
      <c r="L155" s="1"/>
    </row>
    <row r="156" spans="1:12" s="4" customFormat="1" x14ac:dyDescent="0.2">
      <c r="A156" s="1"/>
      <c r="B156" s="2"/>
      <c r="C156" s="2"/>
      <c r="D156" s="2"/>
      <c r="F156" s="1"/>
      <c r="G156" s="1"/>
      <c r="H156" s="1"/>
      <c r="I156" s="1"/>
      <c r="J156" s="1"/>
      <c r="K156" s="1"/>
      <c r="L156" s="1"/>
    </row>
    <row r="157" spans="1:12" s="4" customFormat="1" x14ac:dyDescent="0.2">
      <c r="A157" s="1"/>
      <c r="B157" s="2"/>
      <c r="C157" s="2"/>
      <c r="D157" s="2"/>
      <c r="F157" s="1"/>
      <c r="G157" s="1"/>
      <c r="H157" s="1"/>
      <c r="I157" s="1"/>
      <c r="J157" s="1"/>
      <c r="K157" s="1"/>
      <c r="L157" s="1"/>
    </row>
    <row r="158" spans="1:12" s="4" customFormat="1" x14ac:dyDescent="0.2">
      <c r="A158" s="1"/>
      <c r="B158" s="2"/>
      <c r="C158" s="2"/>
      <c r="D158" s="2"/>
      <c r="F158" s="1"/>
      <c r="G158" s="1"/>
      <c r="H158" s="1"/>
      <c r="I158" s="1"/>
      <c r="J158" s="1"/>
      <c r="K158" s="1"/>
      <c r="L158" s="1"/>
    </row>
    <row r="159" spans="1:12" s="4" customFormat="1" x14ac:dyDescent="0.2">
      <c r="A159" s="1"/>
      <c r="B159" s="2"/>
      <c r="C159" s="2"/>
      <c r="D159" s="2"/>
      <c r="F159" s="1"/>
      <c r="G159" s="1"/>
      <c r="H159" s="1"/>
      <c r="I159" s="1"/>
      <c r="J159" s="1"/>
      <c r="K159" s="1"/>
      <c r="L159" s="1"/>
    </row>
    <row r="160" spans="1:12" s="4" customFormat="1" x14ac:dyDescent="0.2">
      <c r="A160" s="1"/>
      <c r="B160" s="2"/>
      <c r="C160" s="2"/>
      <c r="D160" s="2"/>
      <c r="F160" s="1"/>
      <c r="G160" s="1"/>
      <c r="H160" s="1"/>
      <c r="I160" s="1"/>
      <c r="J160" s="1"/>
      <c r="K160" s="1"/>
      <c r="L160" s="1"/>
    </row>
    <row r="161" spans="1:12" s="4" customFormat="1" x14ac:dyDescent="0.2">
      <c r="A161" s="1"/>
      <c r="B161" s="2"/>
      <c r="C161" s="2"/>
      <c r="D161" s="2"/>
      <c r="F161" s="1"/>
      <c r="G161" s="1"/>
      <c r="H161" s="1"/>
      <c r="I161" s="1"/>
      <c r="J161" s="1"/>
      <c r="K161" s="1"/>
      <c r="L161" s="1"/>
    </row>
    <row r="162" spans="1:12" s="4" customFormat="1" x14ac:dyDescent="0.2">
      <c r="A162" s="1"/>
      <c r="B162" s="2"/>
      <c r="C162" s="2"/>
      <c r="D162" s="2"/>
      <c r="F162" s="1"/>
      <c r="G162" s="1"/>
      <c r="H162" s="1"/>
      <c r="I162" s="1"/>
      <c r="J162" s="1"/>
      <c r="K162" s="1"/>
      <c r="L162" s="1"/>
    </row>
    <row r="163" spans="1:12" s="4" customFormat="1" x14ac:dyDescent="0.2">
      <c r="A163" s="1"/>
      <c r="B163" s="2"/>
      <c r="C163" s="2"/>
      <c r="D163" s="2"/>
      <c r="F163" s="1"/>
      <c r="G163" s="1"/>
      <c r="H163" s="1"/>
      <c r="I163" s="1"/>
      <c r="J163" s="1"/>
      <c r="K163" s="1"/>
      <c r="L163" s="1"/>
    </row>
    <row r="164" spans="1:12" s="4" customFormat="1" x14ac:dyDescent="0.2">
      <c r="A164" s="1"/>
      <c r="B164" s="2"/>
      <c r="C164" s="2"/>
      <c r="D164" s="2"/>
      <c r="F164" s="1"/>
      <c r="G164" s="1"/>
      <c r="H164" s="1"/>
      <c r="I164" s="1"/>
      <c r="J164" s="1"/>
      <c r="K164" s="1"/>
      <c r="L164" s="1"/>
    </row>
    <row r="165" spans="1:12" s="4" customFormat="1" x14ac:dyDescent="0.2">
      <c r="A165" s="1"/>
      <c r="B165" s="2"/>
      <c r="C165" s="2"/>
      <c r="D165" s="2"/>
      <c r="F165" s="1"/>
      <c r="G165" s="1"/>
      <c r="H165" s="1"/>
      <c r="I165" s="1"/>
      <c r="J165" s="1"/>
      <c r="K165" s="1"/>
      <c r="L165" s="1"/>
    </row>
    <row r="166" spans="1:12" s="4" customFormat="1" x14ac:dyDescent="0.2">
      <c r="A166" s="1"/>
      <c r="B166" s="2"/>
      <c r="C166" s="2"/>
      <c r="D166" s="2"/>
      <c r="F166" s="1"/>
      <c r="G166" s="1"/>
      <c r="H166" s="1"/>
      <c r="I166" s="1"/>
      <c r="J166" s="1"/>
      <c r="K166" s="1"/>
      <c r="L166" s="1"/>
    </row>
    <row r="167" spans="1:12" s="4" customFormat="1" x14ac:dyDescent="0.2">
      <c r="A167" s="1"/>
      <c r="B167" s="2"/>
      <c r="C167" s="2"/>
      <c r="D167" s="2"/>
      <c r="F167" s="1"/>
      <c r="G167" s="1"/>
      <c r="H167" s="1"/>
      <c r="I167" s="1"/>
      <c r="J167" s="1"/>
      <c r="K167" s="1"/>
      <c r="L167" s="1"/>
    </row>
    <row r="168" spans="1:12" s="4" customFormat="1" x14ac:dyDescent="0.2">
      <c r="A168" s="1"/>
      <c r="B168" s="2"/>
      <c r="C168" s="2"/>
      <c r="D168" s="2"/>
      <c r="F168" s="1"/>
      <c r="G168" s="1"/>
      <c r="H168" s="1"/>
      <c r="I168" s="1"/>
      <c r="J168" s="1"/>
      <c r="K168" s="1"/>
      <c r="L168" s="1"/>
    </row>
    <row r="169" spans="1:12" s="4" customFormat="1" x14ac:dyDescent="0.2">
      <c r="A169" s="1"/>
      <c r="B169" s="2"/>
      <c r="C169" s="2"/>
      <c r="D169" s="2"/>
      <c r="F169" s="1"/>
      <c r="G169" s="1"/>
      <c r="H169" s="1"/>
      <c r="I169" s="1"/>
      <c r="J169" s="1"/>
      <c r="K169" s="1"/>
      <c r="L169" s="1"/>
    </row>
    <row r="170" spans="1:12" s="4" customFormat="1" x14ac:dyDescent="0.2">
      <c r="A170" s="1"/>
      <c r="B170" s="2"/>
      <c r="C170" s="2"/>
      <c r="D170" s="2"/>
      <c r="F170" s="1"/>
      <c r="G170" s="1"/>
      <c r="H170" s="1"/>
      <c r="I170" s="1"/>
      <c r="J170" s="1"/>
      <c r="K170" s="1"/>
      <c r="L170" s="1"/>
    </row>
    <row r="171" spans="1:12" s="4" customFormat="1" x14ac:dyDescent="0.2">
      <c r="A171" s="1"/>
      <c r="B171" s="2"/>
      <c r="C171" s="2"/>
      <c r="D171" s="2"/>
      <c r="F171" s="1"/>
      <c r="G171" s="1"/>
      <c r="H171" s="1"/>
      <c r="I171" s="1"/>
      <c r="J171" s="1"/>
      <c r="K171" s="1"/>
      <c r="L171" s="1"/>
    </row>
    <row r="172" spans="1:12" s="4" customFormat="1" x14ac:dyDescent="0.2">
      <c r="A172" s="1"/>
      <c r="B172" s="2"/>
      <c r="C172" s="2"/>
      <c r="D172" s="2"/>
      <c r="F172" s="1"/>
      <c r="G172" s="1"/>
      <c r="H172" s="1"/>
      <c r="I172" s="1"/>
      <c r="J172" s="1"/>
      <c r="K172" s="1"/>
      <c r="L172" s="1"/>
    </row>
    <row r="173" spans="1:12" s="4" customFormat="1" x14ac:dyDescent="0.2">
      <c r="A173" s="1"/>
      <c r="B173" s="2"/>
      <c r="C173" s="2"/>
      <c r="D173" s="2"/>
      <c r="F173" s="1"/>
      <c r="G173" s="1"/>
      <c r="H173" s="1"/>
      <c r="I173" s="1"/>
      <c r="J173" s="1"/>
      <c r="K173" s="1"/>
      <c r="L173" s="1"/>
    </row>
    <row r="174" spans="1:12" s="4" customFormat="1" x14ac:dyDescent="0.2">
      <c r="A174" s="1"/>
      <c r="B174" s="2"/>
      <c r="C174" s="2"/>
      <c r="D174" s="2"/>
      <c r="F174" s="1"/>
      <c r="G174" s="1"/>
      <c r="H174" s="1"/>
      <c r="I174" s="1"/>
      <c r="J174" s="1"/>
      <c r="K174" s="1"/>
      <c r="L174" s="1"/>
    </row>
    <row r="175" spans="1:12" s="4" customFormat="1" x14ac:dyDescent="0.2">
      <c r="A175" s="1"/>
      <c r="B175" s="2"/>
      <c r="C175" s="2"/>
      <c r="D175" s="2"/>
      <c r="F175" s="1"/>
      <c r="G175" s="1"/>
      <c r="H175" s="1"/>
      <c r="I175" s="1"/>
      <c r="J175" s="1"/>
      <c r="K175" s="1"/>
      <c r="L175" s="1"/>
    </row>
    <row r="176" spans="1:12" s="4" customFormat="1" x14ac:dyDescent="0.2">
      <c r="A176" s="1"/>
      <c r="B176" s="2"/>
      <c r="C176" s="2"/>
      <c r="D176" s="2"/>
      <c r="F176" s="1"/>
      <c r="G176" s="1"/>
      <c r="H176" s="1"/>
      <c r="I176" s="1"/>
      <c r="J176" s="1"/>
      <c r="K176" s="1"/>
      <c r="L176" s="1"/>
    </row>
    <row r="177" spans="1:12" s="4" customFormat="1" x14ac:dyDescent="0.2">
      <c r="A177" s="1"/>
      <c r="B177" s="2"/>
      <c r="C177" s="2"/>
      <c r="D177" s="2"/>
      <c r="F177" s="1"/>
      <c r="G177" s="1"/>
      <c r="H177" s="1"/>
      <c r="I177" s="1"/>
      <c r="J177" s="1"/>
      <c r="K177" s="1"/>
      <c r="L177" s="1"/>
    </row>
    <row r="178" spans="1:12" s="4" customFormat="1" x14ac:dyDescent="0.2">
      <c r="A178" s="1"/>
      <c r="B178" s="2"/>
      <c r="C178" s="2"/>
      <c r="D178" s="2"/>
      <c r="F178" s="1"/>
      <c r="G178" s="1"/>
      <c r="H178" s="1"/>
      <c r="I178" s="1"/>
      <c r="J178" s="1"/>
      <c r="K178" s="1"/>
      <c r="L178" s="1"/>
    </row>
    <row r="179" spans="1:12" s="4" customFormat="1" x14ac:dyDescent="0.2">
      <c r="A179" s="1"/>
      <c r="B179" s="2"/>
      <c r="C179" s="2"/>
      <c r="D179" s="2"/>
      <c r="F179" s="1"/>
      <c r="G179" s="1"/>
      <c r="H179" s="1"/>
      <c r="I179" s="1"/>
      <c r="J179" s="1"/>
      <c r="K179" s="1"/>
      <c r="L179" s="1"/>
    </row>
    <row r="180" spans="1:12" s="4" customFormat="1" x14ac:dyDescent="0.2">
      <c r="A180" s="1"/>
      <c r="B180" s="2"/>
      <c r="C180" s="2"/>
      <c r="D180" s="2"/>
      <c r="F180" s="1"/>
      <c r="G180" s="1"/>
      <c r="H180" s="1"/>
      <c r="I180" s="1"/>
      <c r="J180" s="1"/>
      <c r="K180" s="1"/>
      <c r="L180" s="1"/>
    </row>
    <row r="181" spans="1:12" s="4" customFormat="1" x14ac:dyDescent="0.2">
      <c r="A181" s="1"/>
      <c r="B181" s="2"/>
      <c r="C181" s="2"/>
      <c r="D181" s="2"/>
      <c r="F181" s="1"/>
      <c r="G181" s="1"/>
      <c r="H181" s="1"/>
      <c r="I181" s="1"/>
      <c r="J181" s="1"/>
      <c r="K181" s="1"/>
      <c r="L181" s="1"/>
    </row>
    <row r="182" spans="1:12" s="4" customFormat="1" x14ac:dyDescent="0.2">
      <c r="A182" s="1"/>
      <c r="B182" s="2"/>
      <c r="C182" s="2"/>
      <c r="D182" s="2"/>
      <c r="F182" s="1"/>
      <c r="G182" s="1"/>
      <c r="H182" s="1"/>
      <c r="I182" s="1"/>
      <c r="J182" s="1"/>
      <c r="K182" s="1"/>
      <c r="L182" s="1"/>
    </row>
    <row r="183" spans="1:12" s="4" customFormat="1" x14ac:dyDescent="0.2">
      <c r="A183" s="1"/>
      <c r="B183" s="2"/>
      <c r="C183" s="2"/>
      <c r="D183" s="2"/>
      <c r="F183" s="1"/>
      <c r="G183" s="1"/>
      <c r="H183" s="1"/>
      <c r="I183" s="1"/>
      <c r="J183" s="1"/>
      <c r="K183" s="1"/>
      <c r="L183" s="1"/>
    </row>
    <row r="184" spans="1:12" s="4" customFormat="1" x14ac:dyDescent="0.2">
      <c r="A184" s="1"/>
      <c r="B184" s="2"/>
      <c r="C184" s="2"/>
      <c r="D184" s="2"/>
      <c r="F184" s="1"/>
      <c r="G184" s="1"/>
      <c r="H184" s="1"/>
      <c r="I184" s="1"/>
      <c r="J184" s="1"/>
      <c r="K184" s="1"/>
      <c r="L184" s="1"/>
    </row>
    <row r="185" spans="1:12" s="4" customFormat="1" x14ac:dyDescent="0.2">
      <c r="A185" s="1"/>
      <c r="B185" s="2"/>
      <c r="C185" s="2"/>
      <c r="D185" s="2"/>
      <c r="F185" s="1"/>
      <c r="G185" s="1"/>
      <c r="H185" s="1"/>
      <c r="I185" s="1"/>
      <c r="J185" s="1"/>
      <c r="K185" s="1"/>
      <c r="L185" s="1"/>
    </row>
    <row r="186" spans="1:12" s="4" customFormat="1" x14ac:dyDescent="0.2">
      <c r="A186" s="1"/>
      <c r="B186" s="2"/>
      <c r="C186" s="2"/>
      <c r="D186" s="2"/>
      <c r="F186" s="1"/>
      <c r="G186" s="1"/>
      <c r="H186" s="1"/>
      <c r="I186" s="1"/>
      <c r="J186" s="1"/>
      <c r="K186" s="1"/>
      <c r="L186" s="1"/>
    </row>
    <row r="187" spans="1:12" s="4" customFormat="1" x14ac:dyDescent="0.2">
      <c r="A187" s="1"/>
      <c r="B187" s="2"/>
      <c r="C187" s="2"/>
      <c r="D187" s="2"/>
      <c r="F187" s="1"/>
      <c r="G187" s="1"/>
      <c r="H187" s="1"/>
      <c r="I187" s="1"/>
      <c r="J187" s="1"/>
      <c r="K187" s="1"/>
      <c r="L187" s="1"/>
    </row>
    <row r="188" spans="1:12" s="4" customFormat="1" x14ac:dyDescent="0.2">
      <c r="A188" s="1"/>
      <c r="B188" s="2"/>
      <c r="C188" s="2"/>
      <c r="D188" s="2"/>
      <c r="F188" s="1"/>
      <c r="G188" s="1"/>
      <c r="H188" s="1"/>
      <c r="I188" s="1"/>
      <c r="J188" s="1"/>
      <c r="K188" s="1"/>
      <c r="L188" s="1"/>
    </row>
    <row r="189" spans="1:12" s="4" customFormat="1" x14ac:dyDescent="0.2">
      <c r="A189" s="1"/>
      <c r="B189" s="2"/>
      <c r="C189" s="2"/>
      <c r="D189" s="2"/>
      <c r="F189" s="1"/>
      <c r="G189" s="1"/>
      <c r="H189" s="1"/>
      <c r="I189" s="1"/>
      <c r="J189" s="1"/>
      <c r="K189" s="1"/>
      <c r="L189" s="1"/>
    </row>
    <row r="190" spans="1:12" s="4" customFormat="1" x14ac:dyDescent="0.2">
      <c r="A190" s="1"/>
      <c r="B190" s="2"/>
      <c r="C190" s="2"/>
      <c r="D190" s="2"/>
      <c r="F190" s="1"/>
      <c r="G190" s="1"/>
      <c r="H190" s="1"/>
      <c r="I190" s="1"/>
      <c r="J190" s="1"/>
      <c r="K190" s="1"/>
      <c r="L190" s="1"/>
    </row>
    <row r="191" spans="1:12" s="4" customFormat="1" x14ac:dyDescent="0.2">
      <c r="A191" s="1"/>
      <c r="B191" s="2"/>
      <c r="C191" s="2"/>
      <c r="D191" s="2"/>
      <c r="F191" s="1"/>
      <c r="G191" s="1"/>
      <c r="H191" s="1"/>
      <c r="I191" s="1"/>
      <c r="J191" s="1"/>
      <c r="K191" s="1"/>
      <c r="L191" s="1"/>
    </row>
    <row r="192" spans="1:12" s="4" customFormat="1" x14ac:dyDescent="0.2">
      <c r="A192" s="1"/>
      <c r="B192" s="2"/>
      <c r="C192" s="2"/>
      <c r="D192" s="2"/>
      <c r="F192" s="1"/>
      <c r="G192" s="1"/>
      <c r="H192" s="1"/>
      <c r="I192" s="1"/>
      <c r="J192" s="1"/>
      <c r="K192" s="1"/>
      <c r="L192" s="1"/>
    </row>
    <row r="193" spans="1:12" s="4" customFormat="1" x14ac:dyDescent="0.2">
      <c r="A193" s="1"/>
      <c r="B193" s="2"/>
      <c r="C193" s="2"/>
      <c r="D193" s="2"/>
      <c r="F193" s="1"/>
      <c r="G193" s="1"/>
      <c r="H193" s="1"/>
      <c r="I193" s="1"/>
      <c r="J193" s="1"/>
      <c r="K193" s="1"/>
      <c r="L193" s="1"/>
    </row>
    <row r="194" spans="1:12" s="4" customFormat="1" x14ac:dyDescent="0.2">
      <c r="A194" s="1"/>
      <c r="B194" s="2"/>
      <c r="C194" s="2"/>
      <c r="D194" s="2"/>
      <c r="F194" s="1"/>
      <c r="G194" s="1"/>
      <c r="H194" s="1"/>
      <c r="I194" s="1"/>
      <c r="J194" s="1"/>
      <c r="K194" s="1"/>
      <c r="L194" s="1"/>
    </row>
    <row r="195" spans="1:12" s="4" customFormat="1" x14ac:dyDescent="0.2">
      <c r="A195" s="1"/>
      <c r="B195" s="2"/>
      <c r="C195" s="2"/>
      <c r="D195" s="2"/>
      <c r="F195" s="1"/>
      <c r="G195" s="1"/>
      <c r="H195" s="1"/>
      <c r="I195" s="1"/>
      <c r="J195" s="1"/>
      <c r="K195" s="1"/>
      <c r="L195" s="1"/>
    </row>
    <row r="196" spans="1:12" s="4" customFormat="1" x14ac:dyDescent="0.2">
      <c r="A196" s="1"/>
      <c r="B196" s="2"/>
      <c r="C196" s="2"/>
      <c r="D196" s="2"/>
      <c r="F196" s="1"/>
      <c r="G196" s="1"/>
      <c r="H196" s="1"/>
      <c r="I196" s="1"/>
      <c r="J196" s="1"/>
      <c r="K196" s="1"/>
      <c r="L196" s="1"/>
    </row>
    <row r="197" spans="1:12" s="4" customFormat="1" x14ac:dyDescent="0.2">
      <c r="A197" s="1"/>
      <c r="B197" s="2"/>
      <c r="C197" s="2"/>
      <c r="D197" s="2"/>
      <c r="F197" s="1"/>
      <c r="G197" s="1"/>
      <c r="H197" s="1"/>
      <c r="I197" s="1"/>
      <c r="J197" s="1"/>
      <c r="K197" s="1"/>
      <c r="L197" s="1"/>
    </row>
    <row r="198" spans="1:12" s="4" customFormat="1" x14ac:dyDescent="0.2">
      <c r="A198" s="1"/>
      <c r="B198" s="2"/>
      <c r="C198" s="2"/>
      <c r="D198" s="2"/>
      <c r="F198" s="1"/>
      <c r="G198" s="1"/>
      <c r="H198" s="1"/>
      <c r="I198" s="1"/>
      <c r="J198" s="1"/>
      <c r="K198" s="1"/>
      <c r="L198" s="1"/>
    </row>
    <row r="199" spans="1:12" s="4" customFormat="1" x14ac:dyDescent="0.2">
      <c r="A199" s="1"/>
      <c r="B199" s="2"/>
      <c r="C199" s="2"/>
      <c r="D199" s="2"/>
      <c r="F199" s="1"/>
      <c r="G199" s="1"/>
      <c r="H199" s="1"/>
      <c r="I199" s="1"/>
      <c r="J199" s="1"/>
      <c r="K199" s="1"/>
      <c r="L199" s="1"/>
    </row>
    <row r="200" spans="1:12" s="4" customFormat="1" x14ac:dyDescent="0.2">
      <c r="A200" s="1"/>
      <c r="B200" s="2"/>
      <c r="C200" s="2"/>
      <c r="D200" s="2"/>
      <c r="F200" s="1"/>
      <c r="G200" s="1"/>
      <c r="H200" s="1"/>
      <c r="I200" s="1"/>
      <c r="J200" s="1"/>
      <c r="K200" s="1"/>
      <c r="L200" s="1"/>
    </row>
    <row r="201" spans="1:12" s="4" customFormat="1" x14ac:dyDescent="0.2">
      <c r="A201" s="1"/>
      <c r="B201" s="2"/>
      <c r="C201" s="2"/>
      <c r="D201" s="2"/>
      <c r="F201" s="1"/>
      <c r="G201" s="1"/>
      <c r="H201" s="1"/>
      <c r="I201" s="1"/>
      <c r="J201" s="1"/>
      <c r="K201" s="1"/>
      <c r="L201" s="1"/>
    </row>
    <row r="202" spans="1:12" s="4" customFormat="1" x14ac:dyDescent="0.2">
      <c r="A202" s="1"/>
      <c r="B202" s="2"/>
      <c r="C202" s="2"/>
      <c r="D202" s="2"/>
      <c r="F202" s="1"/>
      <c r="G202" s="1"/>
      <c r="H202" s="1"/>
      <c r="I202" s="1"/>
      <c r="J202" s="1"/>
      <c r="K202" s="1"/>
      <c r="L202" s="1"/>
    </row>
    <row r="203" spans="1:12" s="4" customFormat="1" x14ac:dyDescent="0.2">
      <c r="A203" s="1"/>
      <c r="B203" s="2"/>
      <c r="C203" s="2"/>
      <c r="D203" s="2"/>
      <c r="F203" s="1"/>
      <c r="G203" s="1"/>
      <c r="H203" s="1"/>
      <c r="I203" s="1"/>
      <c r="J203" s="1"/>
      <c r="K203" s="1"/>
      <c r="L203" s="1"/>
    </row>
    <row r="204" spans="1:12" s="4" customFormat="1" x14ac:dyDescent="0.2">
      <c r="A204" s="1"/>
      <c r="B204" s="2"/>
      <c r="C204" s="2"/>
      <c r="D204" s="2"/>
      <c r="F204" s="1"/>
      <c r="G204" s="1"/>
      <c r="H204" s="1"/>
      <c r="I204" s="1"/>
      <c r="J204" s="1"/>
      <c r="K204" s="1"/>
      <c r="L204" s="1"/>
    </row>
    <row r="205" spans="1:12" s="4" customFormat="1" x14ac:dyDescent="0.2">
      <c r="A205" s="1"/>
      <c r="B205" s="2"/>
      <c r="C205" s="2"/>
      <c r="D205" s="2"/>
      <c r="F205" s="1"/>
      <c r="G205" s="1"/>
      <c r="H205" s="1"/>
      <c r="I205" s="1"/>
      <c r="J205" s="1"/>
      <c r="K205" s="1"/>
      <c r="L205" s="1"/>
    </row>
    <row r="206" spans="1:12" s="4" customFormat="1" x14ac:dyDescent="0.2">
      <c r="A206" s="1"/>
      <c r="B206" s="2"/>
      <c r="C206" s="2"/>
      <c r="D206" s="2"/>
      <c r="F206" s="1"/>
      <c r="G206" s="1"/>
      <c r="H206" s="1"/>
      <c r="I206" s="1"/>
      <c r="J206" s="1"/>
      <c r="K206" s="1"/>
      <c r="L206" s="1"/>
    </row>
    <row r="207" spans="1:12" s="4" customFormat="1" x14ac:dyDescent="0.2">
      <c r="A207" s="1"/>
      <c r="B207" s="2"/>
      <c r="C207" s="2"/>
      <c r="D207" s="2"/>
      <c r="F207" s="1"/>
      <c r="G207" s="1"/>
      <c r="H207" s="1"/>
      <c r="I207" s="1"/>
      <c r="J207" s="1"/>
      <c r="K207" s="1"/>
      <c r="L207" s="1"/>
    </row>
    <row r="208" spans="1:12" s="4" customFormat="1" x14ac:dyDescent="0.2">
      <c r="A208" s="1"/>
      <c r="B208" s="2"/>
      <c r="C208" s="2"/>
      <c r="D208" s="2"/>
      <c r="F208" s="1"/>
      <c r="G208" s="1"/>
      <c r="H208" s="1"/>
      <c r="I208" s="1"/>
      <c r="J208" s="1"/>
      <c r="K208" s="1"/>
      <c r="L208" s="1"/>
    </row>
    <row r="209" spans="1:12" s="4" customFormat="1" x14ac:dyDescent="0.2">
      <c r="A209" s="1"/>
      <c r="B209" s="2"/>
      <c r="C209" s="2"/>
      <c r="D209" s="2"/>
      <c r="F209" s="1"/>
      <c r="G209" s="1"/>
      <c r="H209" s="1"/>
      <c r="I209" s="1"/>
      <c r="J209" s="1"/>
      <c r="K209" s="1"/>
      <c r="L209" s="1"/>
    </row>
    <row r="210" spans="1:12" s="4" customFormat="1" x14ac:dyDescent="0.2">
      <c r="A210" s="1"/>
      <c r="B210" s="2"/>
      <c r="C210" s="2"/>
      <c r="D210" s="2"/>
      <c r="F210" s="1"/>
      <c r="G210" s="1"/>
      <c r="H210" s="1"/>
      <c r="I210" s="1"/>
      <c r="J210" s="1"/>
      <c r="K210" s="1"/>
      <c r="L210" s="1"/>
    </row>
    <row r="211" spans="1:12" s="4" customFormat="1" x14ac:dyDescent="0.2">
      <c r="A211" s="1"/>
      <c r="B211" s="2"/>
      <c r="C211" s="2"/>
      <c r="D211" s="2"/>
      <c r="F211" s="1"/>
      <c r="G211" s="1"/>
      <c r="H211" s="1"/>
      <c r="I211" s="1"/>
      <c r="J211" s="1"/>
      <c r="K211" s="1"/>
      <c r="L211" s="1"/>
    </row>
    <row r="212" spans="1:12" s="4" customFormat="1" x14ac:dyDescent="0.2">
      <c r="A212" s="1"/>
      <c r="B212" s="2"/>
      <c r="C212" s="2"/>
      <c r="D212" s="2"/>
      <c r="F212" s="1"/>
      <c r="G212" s="1"/>
      <c r="H212" s="1"/>
      <c r="I212" s="1"/>
      <c r="J212" s="1"/>
      <c r="K212" s="1"/>
      <c r="L212" s="1"/>
    </row>
    <row r="213" spans="1:12" s="4" customFormat="1" x14ac:dyDescent="0.2">
      <c r="A213" s="1"/>
      <c r="B213" s="2"/>
      <c r="C213" s="2"/>
      <c r="D213" s="2"/>
      <c r="F213" s="1"/>
      <c r="G213" s="1"/>
      <c r="H213" s="1"/>
      <c r="I213" s="1"/>
      <c r="J213" s="1"/>
      <c r="K213" s="1"/>
      <c r="L213" s="1"/>
    </row>
    <row r="214" spans="1:12" s="4" customFormat="1" x14ac:dyDescent="0.2">
      <c r="A214" s="1"/>
      <c r="B214" s="2"/>
      <c r="C214" s="2"/>
      <c r="D214" s="2"/>
      <c r="F214" s="1"/>
      <c r="G214" s="1"/>
      <c r="H214" s="1"/>
      <c r="I214" s="1"/>
      <c r="J214" s="1"/>
      <c r="K214" s="1"/>
      <c r="L214" s="1"/>
    </row>
    <row r="215" spans="1:12" s="4" customFormat="1" x14ac:dyDescent="0.2">
      <c r="A215" s="1"/>
      <c r="B215" s="2"/>
      <c r="C215" s="2"/>
      <c r="D215" s="2"/>
      <c r="F215" s="1"/>
      <c r="G215" s="1"/>
      <c r="H215" s="1"/>
      <c r="I215" s="1"/>
      <c r="J215" s="1"/>
      <c r="K215" s="1"/>
      <c r="L215" s="1"/>
    </row>
    <row r="216" spans="1:12" s="4" customFormat="1" x14ac:dyDescent="0.2">
      <c r="A216" s="1"/>
      <c r="B216" s="2"/>
      <c r="C216" s="2"/>
      <c r="D216" s="2"/>
      <c r="F216" s="1"/>
      <c r="G216" s="1"/>
      <c r="H216" s="1"/>
      <c r="I216" s="1"/>
      <c r="J216" s="1"/>
      <c r="K216" s="1"/>
      <c r="L216" s="1"/>
    </row>
    <row r="217" spans="1:12" s="4" customFormat="1" x14ac:dyDescent="0.2">
      <c r="A217" s="1"/>
      <c r="B217" s="2"/>
      <c r="C217" s="2"/>
      <c r="D217" s="2"/>
      <c r="F217" s="1"/>
      <c r="G217" s="1"/>
      <c r="H217" s="1"/>
      <c r="I217" s="1"/>
      <c r="J217" s="1"/>
      <c r="K217" s="1"/>
      <c r="L217" s="1"/>
    </row>
    <row r="218" spans="1:12" s="4" customFormat="1" x14ac:dyDescent="0.2">
      <c r="A218" s="1"/>
      <c r="B218" s="2"/>
      <c r="C218" s="2"/>
      <c r="D218" s="2"/>
      <c r="F218" s="1"/>
      <c r="G218" s="1"/>
      <c r="H218" s="1"/>
      <c r="I218" s="1"/>
      <c r="J218" s="1"/>
      <c r="K218" s="1"/>
      <c r="L218" s="1"/>
    </row>
    <row r="219" spans="1:12" s="4" customFormat="1" x14ac:dyDescent="0.2">
      <c r="A219" s="1"/>
      <c r="B219" s="2"/>
      <c r="C219" s="2"/>
      <c r="D219" s="2"/>
      <c r="F219" s="1"/>
      <c r="G219" s="1"/>
      <c r="H219" s="1"/>
      <c r="I219" s="1"/>
      <c r="J219" s="1"/>
      <c r="K219" s="1"/>
      <c r="L219" s="1"/>
    </row>
    <row r="220" spans="1:12" s="4" customFormat="1" x14ac:dyDescent="0.2">
      <c r="A220" s="1"/>
      <c r="B220" s="2"/>
      <c r="C220" s="2"/>
      <c r="D220" s="2"/>
      <c r="F220" s="1"/>
      <c r="G220" s="1"/>
      <c r="H220" s="1"/>
      <c r="I220" s="1"/>
      <c r="J220" s="1"/>
      <c r="K220" s="1"/>
      <c r="L220" s="1"/>
    </row>
    <row r="221" spans="1:12" s="4" customFormat="1" x14ac:dyDescent="0.2">
      <c r="A221" s="1"/>
      <c r="B221" s="2"/>
      <c r="C221" s="2"/>
      <c r="D221" s="2"/>
      <c r="F221" s="1"/>
      <c r="G221" s="1"/>
      <c r="H221" s="1"/>
      <c r="I221" s="1"/>
      <c r="J221" s="1"/>
      <c r="K221" s="1"/>
      <c r="L221" s="1"/>
    </row>
    <row r="222" spans="1:12" s="4" customFormat="1" x14ac:dyDescent="0.2">
      <c r="A222" s="1"/>
      <c r="B222" s="2"/>
      <c r="C222" s="2"/>
      <c r="D222" s="2"/>
      <c r="F222" s="1"/>
      <c r="G222" s="1"/>
      <c r="H222" s="1"/>
      <c r="I222" s="1"/>
      <c r="J222" s="1"/>
      <c r="K222" s="1"/>
      <c r="L222" s="1"/>
    </row>
    <row r="223" spans="1:12" s="4" customFormat="1" x14ac:dyDescent="0.2">
      <c r="A223" s="1"/>
      <c r="B223" s="2"/>
      <c r="C223" s="2"/>
      <c r="D223" s="2"/>
      <c r="F223" s="1"/>
      <c r="G223" s="1"/>
      <c r="H223" s="1"/>
      <c r="I223" s="1"/>
      <c r="J223" s="1"/>
      <c r="K223" s="1"/>
      <c r="L223" s="1"/>
    </row>
    <row r="224" spans="1:12" s="4" customFormat="1" x14ac:dyDescent="0.2">
      <c r="A224" s="1"/>
      <c r="B224" s="2"/>
      <c r="C224" s="2"/>
      <c r="D224" s="2"/>
      <c r="F224" s="1"/>
      <c r="G224" s="1"/>
      <c r="H224" s="1"/>
      <c r="I224" s="1"/>
      <c r="J224" s="1"/>
      <c r="K224" s="1"/>
      <c r="L224" s="1"/>
    </row>
    <row r="225" spans="1:12" s="4" customFormat="1" x14ac:dyDescent="0.2">
      <c r="A225" s="1"/>
      <c r="B225" s="2"/>
      <c r="C225" s="2"/>
      <c r="D225" s="2"/>
      <c r="F225" s="1"/>
      <c r="G225" s="1"/>
      <c r="H225" s="1"/>
      <c r="I225" s="1"/>
      <c r="J225" s="1"/>
      <c r="K225" s="1"/>
      <c r="L225" s="1"/>
    </row>
    <row r="226" spans="1:12" s="4" customFormat="1" x14ac:dyDescent="0.2">
      <c r="A226" s="1"/>
      <c r="B226" s="2"/>
      <c r="C226" s="2"/>
      <c r="D226" s="2"/>
      <c r="F226" s="1"/>
      <c r="G226" s="1"/>
      <c r="H226" s="1"/>
      <c r="I226" s="1"/>
      <c r="J226" s="1"/>
      <c r="K226" s="1"/>
      <c r="L226" s="1"/>
    </row>
    <row r="227" spans="1:12" s="4" customFormat="1" x14ac:dyDescent="0.2">
      <c r="A227" s="1"/>
      <c r="B227" s="2"/>
      <c r="C227" s="2"/>
      <c r="D227" s="2"/>
      <c r="F227" s="1"/>
      <c r="G227" s="1"/>
      <c r="H227" s="1"/>
      <c r="I227" s="1"/>
      <c r="J227" s="1"/>
      <c r="K227" s="1"/>
      <c r="L227" s="1"/>
    </row>
    <row r="228" spans="1:12" s="4" customFormat="1" x14ac:dyDescent="0.2">
      <c r="A228" s="1"/>
      <c r="B228" s="2"/>
      <c r="C228" s="2"/>
      <c r="D228" s="2"/>
      <c r="F228" s="1"/>
      <c r="G228" s="1"/>
      <c r="H228" s="1"/>
      <c r="I228" s="1"/>
      <c r="J228" s="1"/>
      <c r="K228" s="1"/>
      <c r="L228" s="1"/>
    </row>
    <row r="229" spans="1:12" s="4" customFormat="1" x14ac:dyDescent="0.2">
      <c r="A229" s="1"/>
      <c r="B229" s="2"/>
      <c r="C229" s="2"/>
      <c r="D229" s="2"/>
      <c r="F229" s="1"/>
      <c r="G229" s="1"/>
      <c r="H229" s="1"/>
      <c r="I229" s="1"/>
      <c r="J229" s="1"/>
      <c r="K229" s="1"/>
      <c r="L229" s="1"/>
    </row>
    <row r="230" spans="1:12" s="4" customFormat="1" x14ac:dyDescent="0.2">
      <c r="A230" s="1"/>
      <c r="B230" s="2"/>
      <c r="C230" s="2"/>
      <c r="D230" s="2"/>
      <c r="F230" s="1"/>
      <c r="G230" s="1"/>
      <c r="H230" s="1"/>
      <c r="I230" s="1"/>
      <c r="J230" s="1"/>
      <c r="K230" s="1"/>
      <c r="L230" s="1"/>
    </row>
    <row r="231" spans="1:12" s="4" customFormat="1" x14ac:dyDescent="0.2">
      <c r="A231" s="1"/>
      <c r="B231" s="2"/>
      <c r="C231" s="2"/>
      <c r="D231" s="2"/>
      <c r="F231" s="1"/>
      <c r="G231" s="1"/>
      <c r="H231" s="1"/>
      <c r="I231" s="1"/>
      <c r="J231" s="1"/>
      <c r="K231" s="1"/>
      <c r="L231" s="1"/>
    </row>
    <row r="232" spans="1:12" s="4" customFormat="1" x14ac:dyDescent="0.2">
      <c r="A232" s="1"/>
      <c r="B232" s="2"/>
      <c r="C232" s="2"/>
      <c r="D232" s="2"/>
      <c r="F232" s="1"/>
      <c r="G232" s="1"/>
      <c r="H232" s="1"/>
      <c r="I232" s="1"/>
      <c r="J232" s="1"/>
      <c r="K232" s="1"/>
      <c r="L232" s="1"/>
    </row>
    <row r="233" spans="1:12" s="4" customFormat="1" x14ac:dyDescent="0.2">
      <c r="A233" s="1"/>
      <c r="B233" s="2"/>
      <c r="C233" s="2"/>
      <c r="D233" s="2"/>
      <c r="F233" s="1"/>
      <c r="G233" s="1"/>
      <c r="H233" s="1"/>
      <c r="I233" s="1"/>
      <c r="J233" s="1"/>
      <c r="K233" s="1"/>
      <c r="L233" s="1"/>
    </row>
    <row r="234" spans="1:12" s="4" customFormat="1" x14ac:dyDescent="0.2">
      <c r="A234" s="1"/>
      <c r="B234" s="2"/>
      <c r="C234" s="2"/>
      <c r="D234" s="2"/>
      <c r="F234" s="1"/>
      <c r="G234" s="1"/>
      <c r="H234" s="1"/>
      <c r="I234" s="1"/>
      <c r="J234" s="1"/>
      <c r="K234" s="1"/>
      <c r="L234" s="1"/>
    </row>
    <row r="235" spans="1:12" s="4" customFormat="1" x14ac:dyDescent="0.2">
      <c r="A235" s="1"/>
      <c r="B235" s="2"/>
      <c r="C235" s="2"/>
      <c r="D235" s="2"/>
      <c r="F235" s="1"/>
      <c r="G235" s="1"/>
      <c r="H235" s="1"/>
      <c r="I235" s="1"/>
      <c r="J235" s="1"/>
      <c r="K235" s="1"/>
      <c r="L235" s="1"/>
    </row>
    <row r="236" spans="1:12" s="4" customFormat="1" x14ac:dyDescent="0.2">
      <c r="A236" s="1"/>
      <c r="B236" s="2"/>
      <c r="C236" s="2"/>
      <c r="D236" s="2"/>
      <c r="F236" s="1"/>
      <c r="G236" s="1"/>
      <c r="H236" s="1"/>
      <c r="I236" s="1"/>
      <c r="J236" s="1"/>
      <c r="K236" s="1"/>
      <c r="L236" s="1"/>
    </row>
    <row r="237" spans="1:12" s="4" customFormat="1" x14ac:dyDescent="0.2">
      <c r="A237" s="1"/>
      <c r="B237" s="2"/>
      <c r="C237" s="2"/>
      <c r="D237" s="2"/>
      <c r="F237" s="1"/>
      <c r="G237" s="1"/>
      <c r="H237" s="1"/>
      <c r="I237" s="1"/>
      <c r="J237" s="1"/>
      <c r="K237" s="1"/>
      <c r="L237" s="1"/>
    </row>
    <row r="238" spans="1:12" s="4" customFormat="1" x14ac:dyDescent="0.2">
      <c r="A238" s="1"/>
      <c r="B238" s="2"/>
      <c r="C238" s="2"/>
      <c r="D238" s="2"/>
      <c r="F238" s="1"/>
      <c r="G238" s="1"/>
      <c r="H238" s="1"/>
      <c r="I238" s="1"/>
      <c r="J238" s="1"/>
      <c r="K238" s="1"/>
      <c r="L238" s="1"/>
    </row>
    <row r="239" spans="1:12" s="4" customFormat="1" x14ac:dyDescent="0.2">
      <c r="A239" s="1"/>
      <c r="B239" s="2"/>
      <c r="C239" s="2"/>
      <c r="D239" s="2"/>
      <c r="F239" s="1"/>
      <c r="G239" s="1"/>
      <c r="H239" s="1"/>
      <c r="I239" s="1"/>
      <c r="J239" s="1"/>
      <c r="K239" s="1"/>
      <c r="L239" s="1"/>
    </row>
    <row r="240" spans="1:12" s="4" customFormat="1" x14ac:dyDescent="0.2">
      <c r="A240" s="1"/>
      <c r="B240" s="2"/>
      <c r="C240" s="2"/>
      <c r="D240" s="2"/>
      <c r="F240" s="1"/>
      <c r="G240" s="1"/>
      <c r="H240" s="1"/>
      <c r="I240" s="1"/>
      <c r="J240" s="1"/>
      <c r="K240" s="1"/>
      <c r="L240" s="1"/>
    </row>
    <row r="241" spans="1:12" s="4" customFormat="1" x14ac:dyDescent="0.2">
      <c r="A241" s="1"/>
      <c r="B241" s="2"/>
      <c r="C241" s="2"/>
      <c r="D241" s="2"/>
      <c r="F241" s="1"/>
      <c r="G241" s="1"/>
      <c r="H241" s="1"/>
      <c r="I241" s="1"/>
      <c r="J241" s="1"/>
      <c r="K241" s="1"/>
      <c r="L241" s="1"/>
    </row>
    <row r="242" spans="1:12" s="4" customFormat="1" x14ac:dyDescent="0.2">
      <c r="A242" s="1"/>
      <c r="B242" s="2"/>
      <c r="C242" s="2"/>
      <c r="D242" s="2"/>
      <c r="F242" s="1"/>
      <c r="G242" s="1"/>
      <c r="H242" s="1"/>
      <c r="I242" s="1"/>
      <c r="J242" s="1"/>
      <c r="K242" s="1"/>
      <c r="L242" s="1"/>
    </row>
    <row r="243" spans="1:12" s="4" customFormat="1" x14ac:dyDescent="0.2">
      <c r="A243" s="1"/>
      <c r="B243" s="2"/>
      <c r="C243" s="2"/>
      <c r="D243" s="2"/>
      <c r="F243" s="1"/>
      <c r="G243" s="1"/>
      <c r="H243" s="1"/>
      <c r="I243" s="1"/>
      <c r="J243" s="1"/>
      <c r="K243" s="1"/>
      <c r="L243" s="1"/>
    </row>
    <row r="244" spans="1:12" s="4" customFormat="1" x14ac:dyDescent="0.2">
      <c r="A244" s="1"/>
      <c r="B244" s="2"/>
      <c r="C244" s="2"/>
      <c r="D244" s="2"/>
      <c r="F244" s="1"/>
      <c r="G244" s="1"/>
      <c r="H244" s="1"/>
      <c r="I244" s="1"/>
      <c r="J244" s="1"/>
      <c r="K244" s="1"/>
      <c r="L244" s="1"/>
    </row>
    <row r="245" spans="1:12" s="4" customFormat="1" x14ac:dyDescent="0.2">
      <c r="A245" s="1"/>
      <c r="B245" s="2"/>
      <c r="C245" s="2"/>
      <c r="D245" s="2"/>
      <c r="F245" s="1"/>
      <c r="G245" s="1"/>
      <c r="H245" s="1"/>
      <c r="I245" s="1"/>
      <c r="J245" s="1"/>
      <c r="K245" s="1"/>
      <c r="L245" s="1"/>
    </row>
    <row r="246" spans="1:12" s="4" customFormat="1" x14ac:dyDescent="0.2">
      <c r="A246" s="1"/>
      <c r="B246" s="2"/>
      <c r="C246" s="2"/>
      <c r="D246" s="2"/>
      <c r="F246" s="1"/>
      <c r="G246" s="1"/>
      <c r="H246" s="1"/>
      <c r="I246" s="1"/>
      <c r="J246" s="1"/>
      <c r="K246" s="1"/>
      <c r="L246" s="1"/>
    </row>
    <row r="247" spans="1:12" s="4" customFormat="1" x14ac:dyDescent="0.2">
      <c r="A247" s="1"/>
      <c r="B247" s="2"/>
      <c r="C247" s="2"/>
      <c r="D247" s="2"/>
      <c r="F247" s="1"/>
      <c r="G247" s="1"/>
      <c r="H247" s="1"/>
      <c r="I247" s="1"/>
      <c r="J247" s="1"/>
      <c r="K247" s="1"/>
      <c r="L247" s="1"/>
    </row>
    <row r="248" spans="1:12" s="4" customFormat="1" x14ac:dyDescent="0.2">
      <c r="A248" s="1"/>
      <c r="B248" s="2"/>
      <c r="C248" s="2"/>
      <c r="D248" s="2"/>
      <c r="F248" s="1"/>
      <c r="G248" s="1"/>
      <c r="H248" s="1"/>
      <c r="I248" s="1"/>
      <c r="J248" s="1"/>
      <c r="K248" s="1"/>
      <c r="L248" s="1"/>
    </row>
    <row r="249" spans="1:12" s="4" customFormat="1" x14ac:dyDescent="0.2">
      <c r="A249" s="1"/>
      <c r="B249" s="2"/>
      <c r="C249" s="2"/>
      <c r="D249" s="2"/>
      <c r="F249" s="1"/>
      <c r="G249" s="1"/>
      <c r="H249" s="1"/>
      <c r="I249" s="1"/>
      <c r="J249" s="1"/>
      <c r="K249" s="1"/>
      <c r="L249" s="1"/>
    </row>
    <row r="250" spans="1:12" s="4" customFormat="1" x14ac:dyDescent="0.2">
      <c r="A250" s="1"/>
      <c r="B250" s="2"/>
      <c r="C250" s="2"/>
      <c r="D250" s="2"/>
      <c r="F250" s="1"/>
      <c r="G250" s="1"/>
      <c r="H250" s="1"/>
      <c r="I250" s="1"/>
      <c r="J250" s="1"/>
      <c r="K250" s="1"/>
      <c r="L250" s="1"/>
    </row>
    <row r="251" spans="1:12" s="4" customFormat="1" x14ac:dyDescent="0.2">
      <c r="A251" s="1"/>
      <c r="B251" s="2"/>
      <c r="C251" s="2"/>
      <c r="D251" s="2"/>
      <c r="F251" s="1"/>
      <c r="G251" s="1"/>
      <c r="H251" s="1"/>
      <c r="I251" s="1"/>
      <c r="J251" s="1"/>
      <c r="K251" s="1"/>
      <c r="L251" s="1"/>
    </row>
    <row r="252" spans="1:12" s="4" customFormat="1" x14ac:dyDescent="0.2">
      <c r="A252" s="1"/>
      <c r="B252" s="2"/>
      <c r="C252" s="2"/>
      <c r="D252" s="2"/>
      <c r="F252" s="1"/>
      <c r="G252" s="1"/>
      <c r="H252" s="1"/>
      <c r="I252" s="1"/>
      <c r="J252" s="1"/>
      <c r="K252" s="1"/>
      <c r="L252" s="1"/>
    </row>
    <row r="253" spans="1:12" s="4" customFormat="1" x14ac:dyDescent="0.2">
      <c r="A253" s="1"/>
      <c r="B253" s="2"/>
      <c r="C253" s="2"/>
      <c r="D253" s="2"/>
      <c r="F253" s="1"/>
      <c r="G253" s="1"/>
      <c r="H253" s="1"/>
      <c r="I253" s="1"/>
      <c r="J253" s="1"/>
      <c r="K253" s="1"/>
      <c r="L253" s="1"/>
    </row>
    <row r="254" spans="1:12" s="4" customFormat="1" x14ac:dyDescent="0.2">
      <c r="A254" s="1"/>
      <c r="B254" s="2"/>
      <c r="C254" s="2"/>
      <c r="D254" s="2"/>
      <c r="F254" s="1"/>
      <c r="G254" s="1"/>
      <c r="H254" s="1"/>
      <c r="I254" s="1"/>
      <c r="J254" s="1"/>
      <c r="K254" s="1"/>
      <c r="L254" s="1"/>
    </row>
    <row r="255" spans="1:12" s="4" customFormat="1" x14ac:dyDescent="0.2">
      <c r="A255" s="1"/>
      <c r="B255" s="2"/>
      <c r="C255" s="2"/>
      <c r="D255" s="2"/>
      <c r="F255" s="1"/>
      <c r="G255" s="1"/>
      <c r="H255" s="1"/>
      <c r="I255" s="1"/>
      <c r="J255" s="1"/>
      <c r="K255" s="1"/>
      <c r="L255" s="1"/>
    </row>
    <row r="256" spans="1:12" s="4" customFormat="1" x14ac:dyDescent="0.2">
      <c r="A256" s="1"/>
      <c r="B256" s="2"/>
      <c r="C256" s="2"/>
      <c r="D256" s="2"/>
      <c r="F256" s="1"/>
      <c r="G256" s="1"/>
      <c r="H256" s="1"/>
      <c r="I256" s="1"/>
      <c r="J256" s="1"/>
      <c r="K256" s="1"/>
      <c r="L256" s="1"/>
    </row>
    <row r="257" spans="1:12" s="4" customFormat="1" x14ac:dyDescent="0.2">
      <c r="A257" s="1"/>
      <c r="B257" s="2"/>
      <c r="C257" s="2"/>
      <c r="D257" s="2"/>
      <c r="F257" s="1"/>
      <c r="G257" s="1"/>
      <c r="H257" s="1"/>
      <c r="I257" s="1"/>
      <c r="J257" s="1"/>
      <c r="K257" s="1"/>
      <c r="L257" s="1"/>
    </row>
    <row r="258" spans="1:12" s="4" customFormat="1" x14ac:dyDescent="0.2">
      <c r="A258" s="1"/>
      <c r="B258" s="2"/>
      <c r="C258" s="2"/>
      <c r="D258" s="2"/>
      <c r="F258" s="1"/>
      <c r="G258" s="1"/>
      <c r="H258" s="1"/>
      <c r="I258" s="1"/>
      <c r="J258" s="1"/>
      <c r="K258" s="1"/>
      <c r="L258" s="1"/>
    </row>
    <row r="259" spans="1:12" s="4" customFormat="1" x14ac:dyDescent="0.2">
      <c r="A259" s="1"/>
      <c r="B259" s="2"/>
      <c r="C259" s="2"/>
      <c r="D259" s="2"/>
      <c r="F259" s="1"/>
      <c r="G259" s="1"/>
      <c r="H259" s="1"/>
      <c r="I259" s="1"/>
      <c r="J259" s="1"/>
      <c r="K259" s="1"/>
      <c r="L259" s="1"/>
    </row>
    <row r="260" spans="1:12" s="4" customFormat="1" x14ac:dyDescent="0.2">
      <c r="A260" s="1"/>
      <c r="B260" s="2"/>
      <c r="C260" s="2"/>
      <c r="D260" s="2"/>
      <c r="F260" s="1"/>
      <c r="G260" s="1"/>
      <c r="H260" s="1"/>
      <c r="I260" s="1"/>
      <c r="J260" s="1"/>
      <c r="K260" s="1"/>
      <c r="L260" s="1"/>
    </row>
    <row r="261" spans="1:12" s="4" customFormat="1" x14ac:dyDescent="0.2">
      <c r="A261" s="1"/>
      <c r="B261" s="2"/>
      <c r="C261" s="2"/>
      <c r="D261" s="2"/>
      <c r="F261" s="1"/>
      <c r="G261" s="1"/>
      <c r="H261" s="1"/>
      <c r="I261" s="1"/>
      <c r="J261" s="1"/>
      <c r="K261" s="1"/>
      <c r="L261" s="1"/>
    </row>
    <row r="262" spans="1:12" s="4" customFormat="1" x14ac:dyDescent="0.2">
      <c r="A262" s="1"/>
      <c r="B262" s="2"/>
      <c r="C262" s="2"/>
      <c r="D262" s="2"/>
      <c r="F262" s="1"/>
      <c r="G262" s="1"/>
      <c r="H262" s="1"/>
      <c r="I262" s="1"/>
      <c r="J262" s="1"/>
      <c r="K262" s="1"/>
      <c r="L262" s="1"/>
    </row>
    <row r="263" spans="1:12" s="4" customFormat="1" x14ac:dyDescent="0.2">
      <c r="A263" s="1"/>
      <c r="B263" s="2"/>
      <c r="C263" s="2"/>
      <c r="D263" s="2"/>
      <c r="F263" s="1"/>
      <c r="G263" s="1"/>
      <c r="H263" s="1"/>
      <c r="I263" s="1"/>
      <c r="J263" s="1"/>
      <c r="K263" s="1"/>
      <c r="L263" s="1"/>
    </row>
    <row r="264" spans="1:12" s="4" customFormat="1" x14ac:dyDescent="0.2">
      <c r="A264" s="1"/>
      <c r="B264" s="2"/>
      <c r="C264" s="2"/>
      <c r="D264" s="2"/>
      <c r="F264" s="1"/>
      <c r="G264" s="1"/>
      <c r="H264" s="1"/>
      <c r="I264" s="1"/>
      <c r="J264" s="1"/>
      <c r="K264" s="1"/>
      <c r="L264" s="1"/>
    </row>
    <row r="265" spans="1:12" s="4" customFormat="1" x14ac:dyDescent="0.2">
      <c r="A265" s="1"/>
      <c r="B265" s="2"/>
      <c r="C265" s="2"/>
      <c r="D265" s="2"/>
      <c r="F265" s="1"/>
      <c r="G265" s="1"/>
      <c r="H265" s="1"/>
      <c r="I265" s="1"/>
      <c r="J265" s="1"/>
      <c r="K265" s="1"/>
      <c r="L265" s="1"/>
    </row>
    <row r="266" spans="1:12" s="4" customFormat="1" x14ac:dyDescent="0.2">
      <c r="A266" s="1"/>
      <c r="B266" s="2"/>
      <c r="C266" s="2"/>
      <c r="D266" s="2"/>
      <c r="F266" s="1"/>
      <c r="G266" s="1"/>
      <c r="H266" s="1"/>
      <c r="I266" s="1"/>
      <c r="J266" s="1"/>
      <c r="K266" s="1"/>
      <c r="L266" s="1"/>
    </row>
    <row r="267" spans="1:12" s="4" customFormat="1" x14ac:dyDescent="0.2">
      <c r="A267" s="1"/>
      <c r="B267" s="2"/>
      <c r="C267" s="2"/>
      <c r="D267" s="2"/>
      <c r="F267" s="1"/>
      <c r="G267" s="1"/>
      <c r="H267" s="1"/>
      <c r="I267" s="1"/>
      <c r="J267" s="1"/>
      <c r="K267" s="1"/>
      <c r="L267" s="1"/>
    </row>
    <row r="268" spans="1:12" s="4" customFormat="1" x14ac:dyDescent="0.2">
      <c r="A268" s="1"/>
      <c r="B268" s="2"/>
      <c r="C268" s="2"/>
      <c r="D268" s="2"/>
      <c r="F268" s="1"/>
      <c r="G268" s="1"/>
      <c r="H268" s="1"/>
      <c r="I268" s="1"/>
      <c r="J268" s="1"/>
      <c r="K268" s="1"/>
      <c r="L268" s="1"/>
    </row>
    <row r="269" spans="1:12" s="4" customFormat="1" x14ac:dyDescent="0.2">
      <c r="A269" s="1"/>
      <c r="B269" s="2"/>
      <c r="C269" s="2"/>
      <c r="D269" s="2"/>
      <c r="F269" s="1"/>
      <c r="G269" s="1"/>
      <c r="H269" s="1"/>
      <c r="I269" s="1"/>
      <c r="J269" s="1"/>
      <c r="K269" s="1"/>
      <c r="L269" s="1"/>
    </row>
    <row r="270" spans="1:12" s="4" customFormat="1" x14ac:dyDescent="0.2">
      <c r="A270" s="1"/>
      <c r="B270" s="2"/>
      <c r="C270" s="2"/>
      <c r="D270" s="2"/>
      <c r="F270" s="1"/>
      <c r="G270" s="1"/>
      <c r="H270" s="1"/>
      <c r="I270" s="1"/>
      <c r="J270" s="1"/>
      <c r="K270" s="1"/>
      <c r="L270" s="1"/>
    </row>
    <row r="271" spans="1:12" s="4" customFormat="1" x14ac:dyDescent="0.2">
      <c r="A271" s="1"/>
      <c r="B271" s="2"/>
      <c r="C271" s="2"/>
      <c r="D271" s="2"/>
      <c r="F271" s="1"/>
      <c r="G271" s="1"/>
      <c r="H271" s="1"/>
      <c r="I271" s="1"/>
      <c r="J271" s="1"/>
      <c r="K271" s="1"/>
      <c r="L271" s="1"/>
    </row>
    <row r="272" spans="1:12" s="4" customFormat="1" x14ac:dyDescent="0.2">
      <c r="A272" s="1"/>
      <c r="B272" s="2"/>
      <c r="C272" s="2"/>
      <c r="D272" s="2"/>
      <c r="F272" s="1"/>
      <c r="G272" s="1"/>
      <c r="H272" s="1"/>
      <c r="I272" s="1"/>
      <c r="J272" s="1"/>
      <c r="K272" s="1"/>
      <c r="L272" s="1"/>
    </row>
  </sheetData>
  <sortState ref="A80:L102">
    <sortCondition ref="B80:B102"/>
  </sortState>
  <pageMargins left="0.7" right="0.7" top="0.75" bottom="0.75" header="0.3" footer="0.3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72"/>
  <sheetViews>
    <sheetView workbookViewId="0">
      <pane xSplit="4" ySplit="2" topLeftCell="E3" activePane="bottomRight" state="frozen"/>
      <selection activeCell="D3" sqref="D3"/>
      <selection pane="topRight" activeCell="D3" sqref="D3"/>
      <selection pane="bottomLeft" activeCell="D3" sqref="D3"/>
      <selection pane="bottomRight" activeCell="E3" sqref="E3"/>
    </sheetView>
  </sheetViews>
  <sheetFormatPr defaultColWidth="9.140625" defaultRowHeight="12.75" x14ac:dyDescent="0.2"/>
  <cols>
    <col min="1" max="1" width="11.7109375" style="1" bestFit="1" customWidth="1"/>
    <col min="2" max="2" width="56.140625" style="2" bestFit="1" customWidth="1"/>
    <col min="3" max="3" width="7.42578125" style="2" customWidth="1"/>
    <col min="4" max="4" width="7.28515625" style="2" bestFit="1" customWidth="1"/>
    <col min="5" max="5" width="6" style="4" bestFit="1" customWidth="1"/>
    <col min="6" max="6" width="16" style="1" bestFit="1" customWidth="1"/>
    <col min="7" max="7" width="20.28515625" style="1" bestFit="1" customWidth="1"/>
    <col min="8" max="8" width="15" style="1" bestFit="1" customWidth="1"/>
    <col min="9" max="9" width="7.140625" style="1" customWidth="1"/>
    <col min="10" max="10" width="14.5703125" style="1" bestFit="1" customWidth="1"/>
    <col min="11" max="11" width="22" style="1" bestFit="1" customWidth="1"/>
    <col min="12" max="12" width="16.5703125" style="1" bestFit="1" customWidth="1"/>
    <col min="13" max="16384" width="9.140625" style="1"/>
  </cols>
  <sheetData>
    <row r="1" spans="1:12" x14ac:dyDescent="0.2">
      <c r="A1" s="1" t="s">
        <v>130</v>
      </c>
      <c r="E1" s="5"/>
      <c r="G1" s="6" t="s">
        <v>0</v>
      </c>
      <c r="H1" s="7">
        <v>329642954.48697895</v>
      </c>
      <c r="K1" s="6" t="s">
        <v>1</v>
      </c>
      <c r="L1" s="7">
        <v>93214007.724695683</v>
      </c>
    </row>
    <row r="2" spans="1:12" s="13" customFormat="1" ht="51" x14ac:dyDescent="0.2">
      <c r="A2" s="8" t="s">
        <v>2</v>
      </c>
      <c r="B2" s="9" t="s">
        <v>3</v>
      </c>
      <c r="C2" s="9" t="s">
        <v>126</v>
      </c>
      <c r="D2" s="9" t="s">
        <v>4</v>
      </c>
      <c r="E2" s="10" t="s">
        <v>5</v>
      </c>
      <c r="F2" s="9" t="s">
        <v>6</v>
      </c>
      <c r="G2" s="9" t="s">
        <v>7</v>
      </c>
      <c r="H2" s="11" t="s">
        <v>8</v>
      </c>
      <c r="I2" s="12"/>
      <c r="J2" s="9" t="s">
        <v>9</v>
      </c>
      <c r="K2" s="9" t="s">
        <v>10</v>
      </c>
      <c r="L2" s="11" t="s">
        <v>11</v>
      </c>
    </row>
    <row r="3" spans="1:12" x14ac:dyDescent="0.2">
      <c r="A3" s="14" t="s">
        <v>12</v>
      </c>
      <c r="B3" s="2" t="s">
        <v>149</v>
      </c>
      <c r="C3" s="2" t="s">
        <v>127</v>
      </c>
      <c r="D3" s="2">
        <v>1</v>
      </c>
      <c r="E3" s="15">
        <v>1</v>
      </c>
      <c r="F3" s="16">
        <v>1644021.1141200003</v>
      </c>
      <c r="G3" s="17">
        <f t="shared" ref="G3:G34" si="0">IF($E3=1,F3/$F$58,0)</f>
        <v>4.3591022538480581E-3</v>
      </c>
      <c r="H3" s="16">
        <f t="shared" ref="H3:H34" si="1">IF($E3=1,G3*($H$61),0)</f>
        <v>1244684.1772781922</v>
      </c>
      <c r="I3" s="16"/>
      <c r="J3" s="16">
        <v>841101.61635070713</v>
      </c>
      <c r="K3" s="17">
        <f t="shared" ref="K3:K34" si="2">IF($E3=1,J3/$J$58,0)</f>
        <v>5.4035542056487694E-3</v>
      </c>
      <c r="L3" s="18">
        <f t="shared" ref="L3:L34" si="3">IF($E3=1,K3*$L$61,0)</f>
        <v>433335.66783981858</v>
      </c>
    </row>
    <row r="4" spans="1:12" x14ac:dyDescent="0.2">
      <c r="A4" s="1" t="s">
        <v>21</v>
      </c>
      <c r="B4" s="2" t="s">
        <v>154</v>
      </c>
      <c r="C4" s="2" t="s">
        <v>127</v>
      </c>
      <c r="D4" s="2">
        <v>1</v>
      </c>
      <c r="E4" s="15">
        <v>1</v>
      </c>
      <c r="F4" s="16">
        <v>2405054.3286000001</v>
      </c>
      <c r="G4" s="17">
        <f t="shared" si="0"/>
        <v>6.3769726887230541E-3</v>
      </c>
      <c r="H4" s="16">
        <f t="shared" si="1"/>
        <v>1820860.475934461</v>
      </c>
      <c r="I4" s="16"/>
      <c r="J4" s="16">
        <v>2480509.8363476037</v>
      </c>
      <c r="K4" s="17">
        <f t="shared" si="2"/>
        <v>1.5935731304979991E-2</v>
      </c>
      <c r="L4" s="18">
        <f t="shared" si="3"/>
        <v>1277959.0071180395</v>
      </c>
    </row>
    <row r="5" spans="1:12" x14ac:dyDescent="0.2">
      <c r="A5" s="1" t="s">
        <v>67</v>
      </c>
      <c r="B5" s="2" t="s">
        <v>176</v>
      </c>
      <c r="C5" s="2" t="s">
        <v>127</v>
      </c>
      <c r="D5" s="2">
        <v>1</v>
      </c>
      <c r="E5" s="15">
        <v>1</v>
      </c>
      <c r="F5" s="16">
        <v>6790498.7026800001</v>
      </c>
      <c r="G5" s="17">
        <f t="shared" si="0"/>
        <v>1.8004925815961331E-2</v>
      </c>
      <c r="H5" s="16">
        <f t="shared" si="1"/>
        <v>5141069.1860718755</v>
      </c>
      <c r="I5" s="16"/>
      <c r="J5" s="16">
        <v>3711909.4404488765</v>
      </c>
      <c r="K5" s="17">
        <f t="shared" si="2"/>
        <v>2.3846707077972949E-2</v>
      </c>
      <c r="L5" s="18">
        <f t="shared" si="3"/>
        <v>1912376.2516551355</v>
      </c>
    </row>
    <row r="6" spans="1:12" x14ac:dyDescent="0.2">
      <c r="A6" s="14" t="s">
        <v>25</v>
      </c>
      <c r="B6" s="2" t="s">
        <v>156</v>
      </c>
      <c r="C6" s="2" t="s">
        <v>127</v>
      </c>
      <c r="D6" s="2">
        <v>1</v>
      </c>
      <c r="E6" s="15">
        <v>1</v>
      </c>
      <c r="F6" s="16">
        <v>5561463.7848000005</v>
      </c>
      <c r="G6" s="17">
        <f t="shared" si="0"/>
        <v>1.474615448110753E-2</v>
      </c>
      <c r="H6" s="16">
        <f t="shared" si="1"/>
        <v>4210569.9957214668</v>
      </c>
      <c r="I6" s="16"/>
      <c r="J6" s="16">
        <v>3346418.1712545874</v>
      </c>
      <c r="K6" s="17">
        <f t="shared" si="2"/>
        <v>2.1498653232408554E-2</v>
      </c>
      <c r="L6" s="18">
        <f t="shared" si="3"/>
        <v>1724075.0997525912</v>
      </c>
    </row>
    <row r="7" spans="1:12" x14ac:dyDescent="0.2">
      <c r="A7" s="14" t="s">
        <v>52</v>
      </c>
      <c r="B7" s="2" t="s">
        <v>171</v>
      </c>
      <c r="C7" s="2" t="s">
        <v>127</v>
      </c>
      <c r="D7" s="2">
        <v>1</v>
      </c>
      <c r="E7" s="15">
        <v>1</v>
      </c>
      <c r="F7" s="16">
        <v>7929495.0514000002</v>
      </c>
      <c r="G7" s="17">
        <f t="shared" si="0"/>
        <v>2.102496096525909E-2</v>
      </c>
      <c r="H7" s="16">
        <f t="shared" si="1"/>
        <v>6003400.4061841369</v>
      </c>
      <c r="I7" s="16"/>
      <c r="J7" s="16">
        <v>4917352.1522758426</v>
      </c>
      <c r="K7" s="17">
        <f t="shared" si="2"/>
        <v>3.1590925979158975E-2</v>
      </c>
      <c r="L7" s="18">
        <f t="shared" si="3"/>
        <v>2533420.5017405804</v>
      </c>
    </row>
    <row r="8" spans="1:12" x14ac:dyDescent="0.2">
      <c r="A8" s="14" t="s">
        <v>59</v>
      </c>
      <c r="B8" s="2" t="s">
        <v>175</v>
      </c>
      <c r="C8" s="2" t="s">
        <v>127</v>
      </c>
      <c r="D8" s="2">
        <v>1</v>
      </c>
      <c r="E8" s="15">
        <v>1</v>
      </c>
      <c r="F8" s="16">
        <v>2539792.6276799999</v>
      </c>
      <c r="G8" s="17">
        <f t="shared" si="0"/>
        <v>6.7342296717111758E-3</v>
      </c>
      <c r="H8" s="16">
        <f t="shared" si="1"/>
        <v>1922870.4972765662</v>
      </c>
      <c r="I8" s="16"/>
      <c r="J8" s="16">
        <v>2593783.1724992013</v>
      </c>
      <c r="K8" s="17">
        <f t="shared" si="2"/>
        <v>1.6663441964490384E-2</v>
      </c>
      <c r="L8" s="18">
        <f t="shared" si="3"/>
        <v>1336317.4454036106</v>
      </c>
    </row>
    <row r="9" spans="1:12" s="21" customFormat="1" x14ac:dyDescent="0.2">
      <c r="A9" s="14" t="s">
        <v>41</v>
      </c>
      <c r="B9" s="2" t="s">
        <v>162</v>
      </c>
      <c r="C9" s="2" t="s">
        <v>127</v>
      </c>
      <c r="D9" s="2">
        <v>1</v>
      </c>
      <c r="E9" s="15">
        <v>1</v>
      </c>
      <c r="F9" s="16">
        <v>235294.80744</v>
      </c>
      <c r="G9" s="17">
        <f t="shared" si="0"/>
        <v>6.2388135810498052E-4</v>
      </c>
      <c r="H9" s="16">
        <f t="shared" si="1"/>
        <v>178141.09642566924</v>
      </c>
      <c r="I9" s="16"/>
      <c r="J9" s="16">
        <v>1272696.3630542546</v>
      </c>
      <c r="K9" s="17">
        <f t="shared" si="2"/>
        <v>8.1762817374354327E-3</v>
      </c>
      <c r="L9" s="18">
        <f t="shared" si="3"/>
        <v>655693.34040070057</v>
      </c>
    </row>
    <row r="10" spans="1:12" x14ac:dyDescent="0.2">
      <c r="A10" s="14" t="s">
        <v>13</v>
      </c>
      <c r="B10" s="2" t="s">
        <v>150</v>
      </c>
      <c r="C10" s="2" t="s">
        <v>127</v>
      </c>
      <c r="D10" s="2">
        <v>1</v>
      </c>
      <c r="E10" s="15">
        <v>1</v>
      </c>
      <c r="F10" s="16">
        <v>816277.57095999992</v>
      </c>
      <c r="G10" s="17">
        <f t="shared" si="0"/>
        <v>2.1643501830826434E-3</v>
      </c>
      <c r="H10" s="16">
        <f t="shared" si="1"/>
        <v>618001.65953758452</v>
      </c>
      <c r="I10" s="16"/>
      <c r="J10" s="16">
        <v>1444729.7154156365</v>
      </c>
      <c r="K10" s="17">
        <f t="shared" si="2"/>
        <v>9.2814889164412537E-3</v>
      </c>
      <c r="L10" s="18">
        <f t="shared" si="3"/>
        <v>744324.94707824429</v>
      </c>
    </row>
    <row r="11" spans="1:12" s="21" customFormat="1" x14ac:dyDescent="0.2">
      <c r="A11" s="14" t="s">
        <v>15</v>
      </c>
      <c r="B11" s="2" t="s">
        <v>152</v>
      </c>
      <c r="C11" s="2" t="s">
        <v>127</v>
      </c>
      <c r="D11" s="2">
        <v>1</v>
      </c>
      <c r="E11" s="15">
        <v>1</v>
      </c>
      <c r="F11" s="16">
        <v>237782.28936000002</v>
      </c>
      <c r="G11" s="17">
        <f t="shared" si="0"/>
        <v>6.3047688656306996E-4</v>
      </c>
      <c r="H11" s="16">
        <f t="shared" si="1"/>
        <v>180024.36262006167</v>
      </c>
      <c r="I11" s="16"/>
      <c r="J11" s="16">
        <v>514515.28988031927</v>
      </c>
      <c r="K11" s="17">
        <f t="shared" si="2"/>
        <v>3.3054403944269123E-3</v>
      </c>
      <c r="L11" s="18">
        <f t="shared" si="3"/>
        <v>265078.34775236138</v>
      </c>
    </row>
    <row r="12" spans="1:12" x14ac:dyDescent="0.2">
      <c r="A12" s="14" t="s">
        <v>16</v>
      </c>
      <c r="B12" s="2" t="s">
        <v>17</v>
      </c>
      <c r="C12" s="2" t="s">
        <v>127</v>
      </c>
      <c r="D12" s="2">
        <v>1</v>
      </c>
      <c r="E12" s="15">
        <v>1</v>
      </c>
      <c r="F12" s="16">
        <v>72620.939159999994</v>
      </c>
      <c r="G12" s="17">
        <f t="shared" si="0"/>
        <v>1.9255354864366556E-4</v>
      </c>
      <c r="H12" s="16">
        <f t="shared" si="1"/>
        <v>54981.127149280954</v>
      </c>
      <c r="I12" s="16"/>
      <c r="J12" s="16">
        <v>718900.78255546652</v>
      </c>
      <c r="K12" s="17">
        <f t="shared" si="2"/>
        <v>4.6184899321392399E-3</v>
      </c>
      <c r="L12" s="18">
        <f t="shared" si="3"/>
        <v>370377.7815466082</v>
      </c>
    </row>
    <row r="13" spans="1:12" x14ac:dyDescent="0.2">
      <c r="A13" s="22" t="s">
        <v>20</v>
      </c>
      <c r="B13" s="2" t="s">
        <v>153</v>
      </c>
      <c r="C13" s="2" t="s">
        <v>128</v>
      </c>
      <c r="D13" s="2">
        <v>1</v>
      </c>
      <c r="E13" s="15">
        <v>1</v>
      </c>
      <c r="F13" s="16">
        <v>9555716.7199999988</v>
      </c>
      <c r="G13" s="17">
        <f t="shared" si="0"/>
        <v>2.5336868202925734E-2</v>
      </c>
      <c r="H13" s="16">
        <f t="shared" si="1"/>
        <v>7234608.6688206075</v>
      </c>
      <c r="I13" s="16"/>
      <c r="J13" s="16">
        <v>0</v>
      </c>
      <c r="K13" s="17">
        <f t="shared" si="2"/>
        <v>0</v>
      </c>
      <c r="L13" s="18">
        <f t="shared" si="3"/>
        <v>0</v>
      </c>
    </row>
    <row r="14" spans="1:12" x14ac:dyDescent="0.2">
      <c r="A14" s="1" t="s">
        <v>38</v>
      </c>
      <c r="B14" s="2" t="s">
        <v>159</v>
      </c>
      <c r="C14" s="2" t="s">
        <v>127</v>
      </c>
      <c r="D14" s="2">
        <v>1</v>
      </c>
      <c r="E14" s="15">
        <v>1</v>
      </c>
      <c r="F14" s="16">
        <v>1364670.1807200001</v>
      </c>
      <c r="G14" s="17">
        <f t="shared" si="0"/>
        <v>3.6184066064869165E-3</v>
      </c>
      <c r="H14" s="16">
        <f t="shared" si="1"/>
        <v>1033188.3006592412</v>
      </c>
      <c r="I14" s="16"/>
      <c r="J14" s="16">
        <v>901162.01150471857</v>
      </c>
      <c r="K14" s="17">
        <f t="shared" si="2"/>
        <v>5.7894048502301785E-3</v>
      </c>
      <c r="L14" s="18">
        <f t="shared" si="3"/>
        <v>464278.79164180043</v>
      </c>
    </row>
    <row r="15" spans="1:12" x14ac:dyDescent="0.2">
      <c r="A15" s="14" t="s">
        <v>23</v>
      </c>
      <c r="B15" s="2" t="s">
        <v>24</v>
      </c>
      <c r="C15" s="2" t="s">
        <v>127</v>
      </c>
      <c r="D15" s="2">
        <v>1</v>
      </c>
      <c r="E15" s="15">
        <v>1</v>
      </c>
      <c r="F15" s="16">
        <v>1029818.86392</v>
      </c>
      <c r="G15" s="17">
        <f t="shared" si="0"/>
        <v>2.7305523586123796E-3</v>
      </c>
      <c r="H15" s="16">
        <f t="shared" si="1"/>
        <v>779673.22583319747</v>
      </c>
      <c r="I15" s="16"/>
      <c r="J15" s="16">
        <v>1132791.7323615784</v>
      </c>
      <c r="K15" s="17">
        <f t="shared" si="2"/>
        <v>7.2774815914445909E-3</v>
      </c>
      <c r="L15" s="18">
        <f t="shared" si="3"/>
        <v>583614.45552335249</v>
      </c>
    </row>
    <row r="16" spans="1:12" x14ac:dyDescent="0.2">
      <c r="A16" s="14" t="s">
        <v>26</v>
      </c>
      <c r="B16" s="2" t="s">
        <v>27</v>
      </c>
      <c r="C16" s="2" t="s">
        <v>127</v>
      </c>
      <c r="D16" s="2">
        <v>1</v>
      </c>
      <c r="E16" s="15">
        <v>1</v>
      </c>
      <c r="F16" s="16">
        <v>2345707.3794000004</v>
      </c>
      <c r="G16" s="17">
        <f t="shared" si="0"/>
        <v>6.2196149651544009E-3</v>
      </c>
      <c r="H16" s="16">
        <f t="shared" si="1"/>
        <v>1775929.052606293</v>
      </c>
      <c r="I16" s="16"/>
      <c r="J16" s="16">
        <v>3575677.0447393963</v>
      </c>
      <c r="K16" s="17">
        <f t="shared" si="2"/>
        <v>2.2971498755373999E-2</v>
      </c>
      <c r="L16" s="18">
        <f t="shared" si="3"/>
        <v>1842189.302743637</v>
      </c>
    </row>
    <row r="17" spans="1:12" x14ac:dyDescent="0.2">
      <c r="A17" s="14" t="s">
        <v>47</v>
      </c>
      <c r="B17" s="2" t="s">
        <v>168</v>
      </c>
      <c r="C17" s="2" t="s">
        <v>127</v>
      </c>
      <c r="D17" s="2">
        <v>1</v>
      </c>
      <c r="E17" s="15">
        <v>1</v>
      </c>
      <c r="F17" s="16">
        <v>6114272.7584400009</v>
      </c>
      <c r="G17" s="17">
        <f t="shared" si="0"/>
        <v>1.6211920840337918E-2</v>
      </c>
      <c r="H17" s="16">
        <f t="shared" si="1"/>
        <v>4629100.2546320483</v>
      </c>
      <c r="I17" s="16"/>
      <c r="J17" s="16">
        <v>4540730.7650721138</v>
      </c>
      <c r="K17" s="17">
        <f t="shared" si="2"/>
        <v>2.9171368055121615E-2</v>
      </c>
      <c r="L17" s="18">
        <f t="shared" si="3"/>
        <v>2339385.1115165325</v>
      </c>
    </row>
    <row r="18" spans="1:12" x14ac:dyDescent="0.2">
      <c r="A18" s="14" t="s">
        <v>28</v>
      </c>
      <c r="B18" s="2" t="s">
        <v>29</v>
      </c>
      <c r="C18" s="2" t="s">
        <v>127</v>
      </c>
      <c r="D18" s="2">
        <v>1</v>
      </c>
      <c r="E18" s="15">
        <v>1</v>
      </c>
      <c r="F18" s="16">
        <v>1323664.3173600002</v>
      </c>
      <c r="G18" s="17">
        <f t="shared" si="0"/>
        <v>3.5096800519078164E-3</v>
      </c>
      <c r="H18" s="16">
        <f t="shared" si="1"/>
        <v>1002142.8664726228</v>
      </c>
      <c r="I18" s="16"/>
      <c r="J18" s="16">
        <v>1346440.0153792235</v>
      </c>
      <c r="K18" s="17">
        <f t="shared" si="2"/>
        <v>8.6500387899891597E-3</v>
      </c>
      <c r="L18" s="18">
        <f t="shared" si="3"/>
        <v>693686.08016956993</v>
      </c>
    </row>
    <row r="19" spans="1:12" x14ac:dyDescent="0.2">
      <c r="A19" s="14" t="s">
        <v>30</v>
      </c>
      <c r="B19" s="2" t="s">
        <v>31</v>
      </c>
      <c r="C19" s="2" t="s">
        <v>127</v>
      </c>
      <c r="D19" s="2">
        <v>1</v>
      </c>
      <c r="E19" s="15">
        <v>1</v>
      </c>
      <c r="F19" s="16">
        <v>232227.79272</v>
      </c>
      <c r="G19" s="17">
        <f t="shared" si="0"/>
        <v>6.1574920538278539E-4</v>
      </c>
      <c r="H19" s="16">
        <f t="shared" si="1"/>
        <v>175819.06743183438</v>
      </c>
      <c r="I19" s="16"/>
      <c r="J19" s="16">
        <v>1001239.4042577263</v>
      </c>
      <c r="K19" s="17">
        <f t="shared" si="2"/>
        <v>6.4323397893486364E-3</v>
      </c>
      <c r="L19" s="18">
        <f t="shared" si="3"/>
        <v>515838.67808269151</v>
      </c>
    </row>
    <row r="20" spans="1:12" x14ac:dyDescent="0.2">
      <c r="A20" s="14" t="s">
        <v>32</v>
      </c>
      <c r="B20" s="2" t="s">
        <v>33</v>
      </c>
      <c r="C20" s="2" t="s">
        <v>127</v>
      </c>
      <c r="D20" s="2">
        <v>1</v>
      </c>
      <c r="E20" s="15">
        <v>1</v>
      </c>
      <c r="F20" s="16">
        <v>35167622.490320005</v>
      </c>
      <c r="G20" s="17">
        <f t="shared" si="0"/>
        <v>9.3246528979093149E-2</v>
      </c>
      <c r="H20" s="16">
        <f t="shared" si="1"/>
        <v>26625316.968404196</v>
      </c>
      <c r="I20" s="16"/>
      <c r="J20" s="16">
        <v>9062703.5150371268</v>
      </c>
      <c r="K20" s="17">
        <f t="shared" si="2"/>
        <v>5.8222227542133034E-2</v>
      </c>
      <c r="L20" s="18">
        <f t="shared" si="3"/>
        <v>4669106.0910830498</v>
      </c>
    </row>
    <row r="21" spans="1:12" x14ac:dyDescent="0.2">
      <c r="A21" s="14" t="s">
        <v>35</v>
      </c>
      <c r="B21" s="2" t="s">
        <v>158</v>
      </c>
      <c r="C21" s="2" t="s">
        <v>127</v>
      </c>
      <c r="D21" s="2">
        <v>1</v>
      </c>
      <c r="E21" s="15">
        <v>1</v>
      </c>
      <c r="F21" s="16">
        <v>40858213.965999998</v>
      </c>
      <c r="G21" s="17">
        <f t="shared" si="0"/>
        <v>0.10833506398288056</v>
      </c>
      <c r="H21" s="16">
        <f t="shared" si="1"/>
        <v>30933649.208361089</v>
      </c>
      <c r="I21" s="16"/>
      <c r="J21" s="16">
        <v>8554298.1759204715</v>
      </c>
      <c r="K21" s="17">
        <f t="shared" si="2"/>
        <v>5.4956039777238029E-2</v>
      </c>
      <c r="L21" s="18">
        <f t="shared" si="3"/>
        <v>4407175.5908002108</v>
      </c>
    </row>
    <row r="22" spans="1:12" x14ac:dyDescent="0.2">
      <c r="A22" s="14" t="s">
        <v>34</v>
      </c>
      <c r="B22" s="2" t="s">
        <v>157</v>
      </c>
      <c r="C22" s="2" t="s">
        <v>127</v>
      </c>
      <c r="D22" s="2">
        <v>1</v>
      </c>
      <c r="E22" s="15">
        <v>1</v>
      </c>
      <c r="F22" s="16">
        <v>2128740.1674000002</v>
      </c>
      <c r="G22" s="17">
        <f t="shared" si="0"/>
        <v>5.6443290064052748E-3</v>
      </c>
      <c r="H22" s="16">
        <f t="shared" si="1"/>
        <v>1611663.731774865</v>
      </c>
      <c r="I22" s="16"/>
      <c r="J22" s="16">
        <v>2190555.6353979185</v>
      </c>
      <c r="K22" s="17">
        <f t="shared" si="2"/>
        <v>1.4072956092651887E-2</v>
      </c>
      <c r="L22" s="18">
        <f t="shared" si="3"/>
        <v>1128574.5631115707</v>
      </c>
    </row>
    <row r="23" spans="1:12" x14ac:dyDescent="0.2">
      <c r="A23" s="14" t="s">
        <v>14</v>
      </c>
      <c r="B23" s="2" t="s">
        <v>151</v>
      </c>
      <c r="C23" s="2" t="s">
        <v>127</v>
      </c>
      <c r="D23" s="2">
        <v>1</v>
      </c>
      <c r="E23" s="15">
        <v>1</v>
      </c>
      <c r="F23" s="16">
        <v>8318153.2683999995</v>
      </c>
      <c r="G23" s="17">
        <f t="shared" si="0"/>
        <v>2.2055483563266066E-2</v>
      </c>
      <c r="H23" s="16">
        <f t="shared" si="1"/>
        <v>6297652.5474213837</v>
      </c>
      <c r="I23" s="16"/>
      <c r="J23" s="16">
        <v>2612109.2520357715</v>
      </c>
      <c r="K23" s="17">
        <f t="shared" si="2"/>
        <v>1.678117561548791E-2</v>
      </c>
      <c r="L23" s="18">
        <f t="shared" si="3"/>
        <v>1345759.0440885834</v>
      </c>
    </row>
    <row r="24" spans="1:12" x14ac:dyDescent="0.2">
      <c r="A24" s="14" t="s">
        <v>36</v>
      </c>
      <c r="B24" s="2" t="s">
        <v>37</v>
      </c>
      <c r="C24" s="2" t="s">
        <v>127</v>
      </c>
      <c r="D24" s="2">
        <v>1</v>
      </c>
      <c r="E24" s="15">
        <v>1</v>
      </c>
      <c r="F24" s="16">
        <v>1940859.5976</v>
      </c>
      <c r="G24" s="17">
        <f t="shared" si="0"/>
        <v>5.1461659303745745E-3</v>
      </c>
      <c r="H24" s="16">
        <f t="shared" si="1"/>
        <v>1469419.8332996038</v>
      </c>
      <c r="I24" s="16"/>
      <c r="J24" s="16">
        <v>2203817.2315604575</v>
      </c>
      <c r="K24" s="17">
        <f t="shared" si="2"/>
        <v>1.4158153591176042E-2</v>
      </c>
      <c r="L24" s="18">
        <f t="shared" si="3"/>
        <v>1135406.9392692209</v>
      </c>
    </row>
    <row r="25" spans="1:12" x14ac:dyDescent="0.2">
      <c r="A25" s="14" t="s">
        <v>39</v>
      </c>
      <c r="B25" s="2" t="s">
        <v>160</v>
      </c>
      <c r="C25" s="2" t="s">
        <v>127</v>
      </c>
      <c r="D25" s="2">
        <v>1</v>
      </c>
      <c r="E25" s="15">
        <v>1</v>
      </c>
      <c r="F25" s="16">
        <v>1684540.7594399999</v>
      </c>
      <c r="G25" s="17">
        <f t="shared" si="0"/>
        <v>4.466539607129302E-3</v>
      </c>
      <c r="H25" s="16">
        <f t="shared" si="1"/>
        <v>1275361.4970313052</v>
      </c>
      <c r="I25" s="16"/>
      <c r="J25" s="16">
        <v>1897839.453797183</v>
      </c>
      <c r="K25" s="17">
        <f t="shared" si="2"/>
        <v>1.2192436874281259E-2</v>
      </c>
      <c r="L25" s="18">
        <f t="shared" si="3"/>
        <v>977767.14629573235</v>
      </c>
    </row>
    <row r="26" spans="1:12" x14ac:dyDescent="0.2">
      <c r="A26" s="14" t="s">
        <v>40</v>
      </c>
      <c r="B26" s="2" t="s">
        <v>161</v>
      </c>
      <c r="C26" s="2" t="s">
        <v>127</v>
      </c>
      <c r="D26" s="2">
        <v>1</v>
      </c>
      <c r="E26" s="15">
        <v>1</v>
      </c>
      <c r="F26" s="16">
        <v>866781.24456000002</v>
      </c>
      <c r="G26" s="17">
        <f t="shared" si="0"/>
        <v>2.2982600675278977E-3</v>
      </c>
      <c r="H26" s="16">
        <f t="shared" si="1"/>
        <v>656237.86154523969</v>
      </c>
      <c r="I26" s="16"/>
      <c r="J26" s="16">
        <v>1060432.3850226563</v>
      </c>
      <c r="K26" s="17">
        <f t="shared" si="2"/>
        <v>6.812617836542233E-3</v>
      </c>
      <c r="L26" s="18">
        <f t="shared" si="3"/>
        <v>546334.90987272211</v>
      </c>
    </row>
    <row r="27" spans="1:12" x14ac:dyDescent="0.2">
      <c r="A27" s="14" t="s">
        <v>43</v>
      </c>
      <c r="B27" s="2" t="s">
        <v>164</v>
      </c>
      <c r="C27" s="2" t="s">
        <v>127</v>
      </c>
      <c r="D27" s="2">
        <v>1</v>
      </c>
      <c r="E27" s="15">
        <v>1</v>
      </c>
      <c r="F27" s="16">
        <v>11904715.246439999</v>
      </c>
      <c r="G27" s="17">
        <f t="shared" si="0"/>
        <v>3.1565209604958948E-2</v>
      </c>
      <c r="H27" s="16">
        <f t="shared" si="1"/>
        <v>9013029.4404264912</v>
      </c>
      <c r="I27" s="16"/>
      <c r="J27" s="16">
        <v>7247924.4509890499</v>
      </c>
      <c r="K27" s="17">
        <f t="shared" si="2"/>
        <v>4.6563401957649207E-2</v>
      </c>
      <c r="L27" s="18">
        <f t="shared" si="3"/>
        <v>3734131.6689519999</v>
      </c>
    </row>
    <row r="28" spans="1:12" s="21" customFormat="1" x14ac:dyDescent="0.2">
      <c r="A28" s="14" t="s">
        <v>44</v>
      </c>
      <c r="B28" s="2" t="s">
        <v>165</v>
      </c>
      <c r="C28" s="2" t="s">
        <v>127</v>
      </c>
      <c r="D28" s="2">
        <v>1</v>
      </c>
      <c r="E28" s="15">
        <v>1</v>
      </c>
      <c r="F28" s="16">
        <v>3144303.4988000006</v>
      </c>
      <c r="G28" s="17">
        <f t="shared" si="0"/>
        <v>8.3370829916245021E-3</v>
      </c>
      <c r="H28" s="16">
        <f t="shared" si="1"/>
        <v>2380544.1304272413</v>
      </c>
      <c r="I28" s="16"/>
      <c r="J28" s="16">
        <v>3552228.1890058969</v>
      </c>
      <c r="K28" s="17">
        <f t="shared" si="2"/>
        <v>2.2820854456809758E-2</v>
      </c>
      <c r="L28" s="18">
        <f t="shared" si="3"/>
        <v>1830108.4490610082</v>
      </c>
    </row>
    <row r="29" spans="1:12" x14ac:dyDescent="0.2">
      <c r="A29" s="20" t="s">
        <v>22</v>
      </c>
      <c r="B29" s="2" t="s">
        <v>155</v>
      </c>
      <c r="C29" s="2" t="s">
        <v>127</v>
      </c>
      <c r="D29" s="2">
        <v>1</v>
      </c>
      <c r="E29" s="15">
        <v>1</v>
      </c>
      <c r="F29" s="16">
        <v>68746.182119999998</v>
      </c>
      <c r="G29" s="23">
        <f t="shared" si="0"/>
        <v>1.8227967685387493E-4</v>
      </c>
      <c r="H29" s="16">
        <f t="shared" si="1"/>
        <v>52047.558512562544</v>
      </c>
      <c r="I29" s="24"/>
      <c r="J29" s="16">
        <v>329872.28954731597</v>
      </c>
      <c r="K29" s="23">
        <f t="shared" si="2"/>
        <v>2.1192240781132453E-3</v>
      </c>
      <c r="L29" s="25">
        <f t="shared" si="3"/>
        <v>169950.24871434015</v>
      </c>
    </row>
    <row r="30" spans="1:12" x14ac:dyDescent="0.2">
      <c r="A30" s="20" t="s">
        <v>45</v>
      </c>
      <c r="B30" s="2" t="s">
        <v>166</v>
      </c>
      <c r="C30" s="2" t="s">
        <v>128</v>
      </c>
      <c r="D30" s="2">
        <v>1</v>
      </c>
      <c r="E30" s="15">
        <v>1</v>
      </c>
      <c r="F30" s="16">
        <v>89710.91</v>
      </c>
      <c r="G30" s="17">
        <f t="shared" si="0"/>
        <v>2.3786740122561236E-4</v>
      </c>
      <c r="H30" s="16">
        <f t="shared" si="1"/>
        <v>67919.900326826071</v>
      </c>
      <c r="I30" s="16"/>
      <c r="J30" s="16">
        <v>0</v>
      </c>
      <c r="K30" s="17">
        <f t="shared" si="2"/>
        <v>0</v>
      </c>
      <c r="L30" s="18">
        <f t="shared" si="3"/>
        <v>0</v>
      </c>
    </row>
    <row r="31" spans="1:12" x14ac:dyDescent="0.2">
      <c r="A31" s="14" t="s">
        <v>46</v>
      </c>
      <c r="B31" s="2" t="s">
        <v>167</v>
      </c>
      <c r="C31" s="2" t="s">
        <v>127</v>
      </c>
      <c r="D31" s="2">
        <v>1</v>
      </c>
      <c r="E31" s="15">
        <v>1</v>
      </c>
      <c r="F31" s="16">
        <v>1282755.3261599999</v>
      </c>
      <c r="G31" s="17">
        <f t="shared" si="0"/>
        <v>3.4012103526983722E-3</v>
      </c>
      <c r="H31" s="16">
        <f t="shared" si="1"/>
        <v>971170.77395037527</v>
      </c>
      <c r="I31" s="16"/>
      <c r="J31" s="16">
        <v>1219729.717162709</v>
      </c>
      <c r="K31" s="17">
        <f t="shared" si="2"/>
        <v>7.8360040152166324E-3</v>
      </c>
      <c r="L31" s="18">
        <f t="shared" si="3"/>
        <v>628404.91718944639</v>
      </c>
    </row>
    <row r="32" spans="1:12" x14ac:dyDescent="0.2">
      <c r="A32" s="14" t="s">
        <v>48</v>
      </c>
      <c r="B32" s="2" t="s">
        <v>49</v>
      </c>
      <c r="C32" s="2" t="s">
        <v>127</v>
      </c>
      <c r="D32" s="2">
        <v>1</v>
      </c>
      <c r="E32" s="15">
        <v>1</v>
      </c>
      <c r="F32" s="16">
        <v>17188564.22044</v>
      </c>
      <c r="G32" s="17">
        <f t="shared" si="0"/>
        <v>4.5575271746943667E-2</v>
      </c>
      <c r="H32" s="16">
        <f t="shared" si="1"/>
        <v>13013417.973505493</v>
      </c>
      <c r="I32" s="16"/>
      <c r="J32" s="16">
        <v>6261220.8963575969</v>
      </c>
      <c r="K32" s="17">
        <f t="shared" si="2"/>
        <v>4.022444595196456E-2</v>
      </c>
      <c r="L32" s="18">
        <f t="shared" si="3"/>
        <v>3225781.8625858426</v>
      </c>
    </row>
    <row r="33" spans="1:12" x14ac:dyDescent="0.2">
      <c r="A33" s="14" t="s">
        <v>78</v>
      </c>
      <c r="B33" s="2" t="s">
        <v>183</v>
      </c>
      <c r="C33" s="2" t="s">
        <v>127</v>
      </c>
      <c r="D33" s="2">
        <v>1</v>
      </c>
      <c r="E33" s="15">
        <v>1</v>
      </c>
      <c r="F33" s="16">
        <v>3937001.64396</v>
      </c>
      <c r="G33" s="17">
        <f t="shared" si="0"/>
        <v>1.0438912610180063E-2</v>
      </c>
      <c r="H33" s="16">
        <f t="shared" si="1"/>
        <v>2980693.8670482058</v>
      </c>
      <c r="I33" s="16"/>
      <c r="J33" s="16">
        <v>3719726.5858786381</v>
      </c>
      <c r="K33" s="17">
        <f t="shared" si="2"/>
        <v>2.3896927370315776E-2</v>
      </c>
      <c r="L33" s="18">
        <f t="shared" si="3"/>
        <v>1916403.6460502432</v>
      </c>
    </row>
    <row r="34" spans="1:12" x14ac:dyDescent="0.2">
      <c r="A34" s="14" t="s">
        <v>50</v>
      </c>
      <c r="B34" s="2" t="s">
        <v>169</v>
      </c>
      <c r="C34" s="2" t="s">
        <v>127</v>
      </c>
      <c r="D34" s="2">
        <v>1</v>
      </c>
      <c r="E34" s="15">
        <v>1</v>
      </c>
      <c r="F34" s="16">
        <v>7162096.0580399996</v>
      </c>
      <c r="G34" s="17">
        <f t="shared" si="0"/>
        <v>1.8990211744080818E-2</v>
      </c>
      <c r="H34" s="16">
        <f t="shared" si="1"/>
        <v>5422404.5926323868</v>
      </c>
      <c r="I34" s="16"/>
      <c r="J34" s="16">
        <v>4947574.7276347857</v>
      </c>
      <c r="K34" s="17">
        <f t="shared" si="2"/>
        <v>3.1785087208922036E-2</v>
      </c>
      <c r="L34" s="18">
        <f t="shared" si="3"/>
        <v>2548991.1767011504</v>
      </c>
    </row>
    <row r="35" spans="1:12" x14ac:dyDescent="0.2">
      <c r="A35" s="14" t="s">
        <v>57</v>
      </c>
      <c r="B35" s="2" t="s">
        <v>174</v>
      </c>
      <c r="C35" s="2" t="s">
        <v>127</v>
      </c>
      <c r="D35" s="2">
        <v>1</v>
      </c>
      <c r="E35" s="15">
        <v>1</v>
      </c>
      <c r="F35" s="16">
        <v>209733.94596000001</v>
      </c>
      <c r="G35" s="17">
        <f t="shared" ref="G35:G56" si="4">IF($E35=1,F35/$F$58,0)</f>
        <v>5.5610704065200338E-4</v>
      </c>
      <c r="H35" s="16">
        <f t="shared" ref="H35:H56" si="5">IF($E35=1,G35*($H$61),0)</f>
        <v>158789.03362762817</v>
      </c>
      <c r="I35" s="16"/>
      <c r="J35" s="16">
        <v>708296.65925080678</v>
      </c>
      <c r="K35" s="17">
        <f t="shared" ref="K35:K56" si="6">IF($E35=1,J35/$J$58,0)</f>
        <v>4.5503650421542226E-3</v>
      </c>
      <c r="L35" s="18">
        <f t="shared" ref="L35:L56" si="7">IF($E35=1,K35*$L$61,0)</f>
        <v>364914.53576898447</v>
      </c>
    </row>
    <row r="36" spans="1:12" x14ac:dyDescent="0.2">
      <c r="A36" s="14" t="s">
        <v>51</v>
      </c>
      <c r="B36" s="2" t="s">
        <v>170</v>
      </c>
      <c r="C36" s="2" t="s">
        <v>128</v>
      </c>
      <c r="D36" s="2">
        <v>1</v>
      </c>
      <c r="E36" s="15">
        <v>1</v>
      </c>
      <c r="F36" s="16">
        <v>132223.18</v>
      </c>
      <c r="G36" s="17">
        <f t="shared" si="4"/>
        <v>3.5058817493197162E-4</v>
      </c>
      <c r="H36" s="16">
        <f t="shared" si="5"/>
        <v>100105.83112461999</v>
      </c>
      <c r="J36" s="16">
        <v>0</v>
      </c>
      <c r="K36" s="17">
        <f t="shared" si="6"/>
        <v>0</v>
      </c>
      <c r="L36" s="18">
        <f t="shared" si="7"/>
        <v>0</v>
      </c>
    </row>
    <row r="37" spans="1:12" x14ac:dyDescent="0.2">
      <c r="A37" s="14" t="s">
        <v>53</v>
      </c>
      <c r="B37" s="2" t="s">
        <v>54</v>
      </c>
      <c r="C37" s="2" t="s">
        <v>127</v>
      </c>
      <c r="D37" s="2">
        <v>1</v>
      </c>
      <c r="E37" s="15">
        <v>1</v>
      </c>
      <c r="F37" s="16">
        <v>10372304.28696</v>
      </c>
      <c r="G37" s="17">
        <f t="shared" si="4"/>
        <v>2.7502040336682052E-2</v>
      </c>
      <c r="H37" s="16">
        <f t="shared" si="5"/>
        <v>7852845.0255362913</v>
      </c>
      <c r="I37" s="16"/>
      <c r="J37" s="16">
        <v>4543426.0066930316</v>
      </c>
      <c r="K37" s="17">
        <f t="shared" si="6"/>
        <v>2.9188683304448015E-2</v>
      </c>
      <c r="L37" s="18">
        <f t="shared" si="7"/>
        <v>2340773.7003684449</v>
      </c>
    </row>
    <row r="38" spans="1:12" x14ac:dyDescent="0.2">
      <c r="A38" s="14" t="s">
        <v>55</v>
      </c>
      <c r="B38" s="2" t="s">
        <v>172</v>
      </c>
      <c r="C38" s="2" t="s">
        <v>127</v>
      </c>
      <c r="D38" s="2">
        <v>1</v>
      </c>
      <c r="E38" s="15">
        <v>1</v>
      </c>
      <c r="F38" s="16">
        <v>216381.23892000003</v>
      </c>
      <c r="G38" s="17">
        <f t="shared" si="4"/>
        <v>5.737322581598909E-4</v>
      </c>
      <c r="H38" s="16">
        <f t="shared" si="5"/>
        <v>163821.68211248267</v>
      </c>
      <c r="I38" s="16"/>
      <c r="J38" s="16">
        <v>131239.87025987229</v>
      </c>
      <c r="K38" s="17">
        <f t="shared" si="6"/>
        <v>8.4313445498818119E-4</v>
      </c>
      <c r="L38" s="18">
        <f t="shared" si="7"/>
        <v>67614.799116685928</v>
      </c>
    </row>
    <row r="39" spans="1:12" s="21" customFormat="1" x14ac:dyDescent="0.2">
      <c r="A39" s="14" t="s">
        <v>56</v>
      </c>
      <c r="B39" s="2" t="s">
        <v>173</v>
      </c>
      <c r="C39" s="2" t="s">
        <v>127</v>
      </c>
      <c r="D39" s="2">
        <v>1</v>
      </c>
      <c r="E39" s="15">
        <v>1</v>
      </c>
      <c r="F39" s="16">
        <v>11315739.09908</v>
      </c>
      <c r="G39" s="17">
        <f t="shared" si="4"/>
        <v>3.00035464186598E-2</v>
      </c>
      <c r="H39" s="16">
        <f t="shared" si="5"/>
        <v>8567117.1068700813</v>
      </c>
      <c r="I39" s="16"/>
      <c r="J39" s="16">
        <v>5825925.9152603894</v>
      </c>
      <c r="K39" s="17">
        <f t="shared" si="6"/>
        <v>3.7427946718006526E-2</v>
      </c>
      <c r="L39" s="18">
        <f t="shared" si="7"/>
        <v>3001517.8287590086</v>
      </c>
    </row>
    <row r="40" spans="1:12" s="21" customFormat="1" x14ac:dyDescent="0.2">
      <c r="A40" s="20" t="s">
        <v>58</v>
      </c>
      <c r="B40" s="2" t="s">
        <v>123</v>
      </c>
      <c r="C40" s="2" t="s">
        <v>128</v>
      </c>
      <c r="D40" s="2">
        <v>1</v>
      </c>
      <c r="E40" s="15">
        <v>1</v>
      </c>
      <c r="F40" s="16">
        <v>4856807.6099999994</v>
      </c>
      <c r="G40" s="17">
        <f t="shared" si="4"/>
        <v>1.287776709035141E-2</v>
      </c>
      <c r="H40" s="16">
        <f t="shared" si="5"/>
        <v>3677076.6094978894</v>
      </c>
      <c r="I40" s="16"/>
      <c r="J40" s="16">
        <v>0</v>
      </c>
      <c r="K40" s="17">
        <f t="shared" si="6"/>
        <v>0</v>
      </c>
      <c r="L40" s="18">
        <f t="shared" si="7"/>
        <v>0</v>
      </c>
    </row>
    <row r="41" spans="1:12" s="21" customFormat="1" x14ac:dyDescent="0.2">
      <c r="A41" s="20" t="s">
        <v>60</v>
      </c>
      <c r="B41" s="2" t="s">
        <v>61</v>
      </c>
      <c r="C41" s="2" t="s">
        <v>128</v>
      </c>
      <c r="D41" s="2">
        <v>1</v>
      </c>
      <c r="E41" s="15">
        <v>1</v>
      </c>
      <c r="F41" s="16">
        <v>2494110.96</v>
      </c>
      <c r="G41" s="17">
        <f t="shared" si="4"/>
        <v>6.6131052780929005E-3</v>
      </c>
      <c r="H41" s="16">
        <f t="shared" si="5"/>
        <v>1888285.0236079923</v>
      </c>
      <c r="I41" s="16"/>
      <c r="J41" s="16">
        <v>0</v>
      </c>
      <c r="K41" s="17">
        <f t="shared" si="6"/>
        <v>0</v>
      </c>
      <c r="L41" s="18">
        <f t="shared" si="7"/>
        <v>0</v>
      </c>
    </row>
    <row r="42" spans="1:12" x14ac:dyDescent="0.2">
      <c r="A42" s="14" t="s">
        <v>62</v>
      </c>
      <c r="B42" s="2" t="s">
        <v>63</v>
      </c>
      <c r="C42" s="2" t="s">
        <v>127</v>
      </c>
      <c r="D42" s="2">
        <v>1</v>
      </c>
      <c r="E42" s="15">
        <v>1</v>
      </c>
      <c r="F42" s="16">
        <v>61713985.409079999</v>
      </c>
      <c r="G42" s="17">
        <f t="shared" si="4"/>
        <v>0.16363389166973358</v>
      </c>
      <c r="H42" s="16">
        <f t="shared" si="5"/>
        <v>46723500.383129679</v>
      </c>
      <c r="I42" s="16"/>
      <c r="J42" s="16">
        <v>17151685.749510322</v>
      </c>
      <c r="K42" s="17">
        <f t="shared" si="6"/>
        <v>0.11018890210655419</v>
      </c>
      <c r="L42" s="18">
        <f t="shared" si="7"/>
        <v>8836550.8451760169</v>
      </c>
    </row>
    <row r="43" spans="1:12" x14ac:dyDescent="0.2">
      <c r="A43" s="14" t="s">
        <v>64</v>
      </c>
      <c r="B43" s="2" t="s">
        <v>65</v>
      </c>
      <c r="C43" s="2" t="s">
        <v>127</v>
      </c>
      <c r="D43" s="2">
        <v>1</v>
      </c>
      <c r="E43" s="15">
        <v>1</v>
      </c>
      <c r="F43" s="16">
        <v>3862041.7995199999</v>
      </c>
      <c r="G43" s="17">
        <f t="shared" si="4"/>
        <v>1.0240157482256169E-2</v>
      </c>
      <c r="H43" s="16">
        <f t="shared" si="5"/>
        <v>2923941.9606983629</v>
      </c>
      <c r="I43" s="16"/>
      <c r="J43" s="16">
        <v>1890075.4214177323</v>
      </c>
      <c r="K43" s="17">
        <f t="shared" si="6"/>
        <v>1.2142557800217894E-2</v>
      </c>
      <c r="L43" s="18">
        <f t="shared" si="7"/>
        <v>973767.11575141293</v>
      </c>
    </row>
    <row r="44" spans="1:12" s="21" customFormat="1" x14ac:dyDescent="0.2">
      <c r="A44" s="1" t="s">
        <v>42</v>
      </c>
      <c r="B44" s="2" t="s">
        <v>163</v>
      </c>
      <c r="C44" s="2" t="s">
        <v>127</v>
      </c>
      <c r="D44" s="2">
        <v>1</v>
      </c>
      <c r="E44" s="15">
        <v>1</v>
      </c>
      <c r="F44" s="16">
        <v>444682.91868</v>
      </c>
      <c r="G44" s="17">
        <f t="shared" si="4"/>
        <v>1.1790714221473386E-3</v>
      </c>
      <c r="H44" s="16">
        <f t="shared" si="5"/>
        <v>336668.29947202298</v>
      </c>
      <c r="I44" s="16"/>
      <c r="J44" s="16">
        <v>1362044.6534619702</v>
      </c>
      <c r="K44" s="17">
        <f t="shared" si="6"/>
        <v>8.7502888740461776E-3</v>
      </c>
      <c r="L44" s="18">
        <f t="shared" si="7"/>
        <v>701725.59184513194</v>
      </c>
    </row>
    <row r="45" spans="1:12" s="21" customFormat="1" x14ac:dyDescent="0.2">
      <c r="A45" s="20" t="s">
        <v>66</v>
      </c>
      <c r="B45" s="2" t="s">
        <v>81</v>
      </c>
      <c r="C45" s="2" t="s">
        <v>128</v>
      </c>
      <c r="D45" s="2">
        <v>1</v>
      </c>
      <c r="E45" s="15">
        <v>1</v>
      </c>
      <c r="F45" s="16">
        <v>12619036.43</v>
      </c>
      <c r="G45" s="17">
        <f t="shared" si="4"/>
        <v>3.3459223650450419E-2</v>
      </c>
      <c r="H45" s="16">
        <f t="shared" si="5"/>
        <v>9553840.1800426189</v>
      </c>
      <c r="I45" s="16"/>
      <c r="J45" s="16">
        <v>0</v>
      </c>
      <c r="K45" s="17">
        <f t="shared" si="6"/>
        <v>0</v>
      </c>
      <c r="L45" s="18">
        <f t="shared" si="7"/>
        <v>0</v>
      </c>
    </row>
    <row r="46" spans="1:12" s="21" customFormat="1" x14ac:dyDescent="0.2">
      <c r="A46" s="14" t="s">
        <v>68</v>
      </c>
      <c r="B46" s="2" t="s">
        <v>69</v>
      </c>
      <c r="C46" s="2" t="s">
        <v>127</v>
      </c>
      <c r="D46" s="2">
        <v>1</v>
      </c>
      <c r="E46" s="15">
        <v>1</v>
      </c>
      <c r="F46" s="16">
        <v>9068733.8945599999</v>
      </c>
      <c r="G46" s="17">
        <f t="shared" si="4"/>
        <v>2.4045639085654283E-2</v>
      </c>
      <c r="H46" s="16">
        <f t="shared" si="5"/>
        <v>6865915.2182162059</v>
      </c>
      <c r="I46" s="16"/>
      <c r="J46" s="16">
        <v>2854907.2181132734</v>
      </c>
      <c r="K46" s="17">
        <f t="shared" si="6"/>
        <v>1.8341001378768824E-2</v>
      </c>
      <c r="L46" s="18">
        <f t="shared" si="7"/>
        <v>1470848.5894360675</v>
      </c>
    </row>
    <row r="47" spans="1:12" s="21" customFormat="1" x14ac:dyDescent="0.2">
      <c r="A47" s="20" t="s">
        <v>71</v>
      </c>
      <c r="B47" s="2" t="s">
        <v>178</v>
      </c>
      <c r="C47" s="2" t="s">
        <v>127</v>
      </c>
      <c r="D47" s="2">
        <v>1</v>
      </c>
      <c r="E47" s="15">
        <v>1</v>
      </c>
      <c r="F47" s="16">
        <v>31927428.330920003</v>
      </c>
      <c r="G47" s="17">
        <f t="shared" si="4"/>
        <v>8.4655193051691613E-2</v>
      </c>
      <c r="H47" s="16">
        <f t="shared" si="5"/>
        <v>24172174.264289256</v>
      </c>
      <c r="I47" s="16"/>
      <c r="J47" s="16">
        <v>11351833.748475285</v>
      </c>
      <c r="K47" s="17">
        <f t="shared" si="6"/>
        <v>7.2928464053530873E-2</v>
      </c>
      <c r="L47" s="18">
        <f t="shared" si="7"/>
        <v>5848466.3005938511</v>
      </c>
    </row>
    <row r="48" spans="1:12" s="21" customFormat="1" x14ac:dyDescent="0.2">
      <c r="A48" s="14" t="s">
        <v>18</v>
      </c>
      <c r="B48" s="2" t="s">
        <v>19</v>
      </c>
      <c r="C48" s="2" t="s">
        <v>127</v>
      </c>
      <c r="D48" s="2">
        <v>1</v>
      </c>
      <c r="E48" s="19">
        <v>1</v>
      </c>
      <c r="F48" s="16">
        <v>528595.99716000003</v>
      </c>
      <c r="G48" s="17">
        <f t="shared" si="4"/>
        <v>1.4015659426786593E-3</v>
      </c>
      <c r="H48" s="16">
        <f t="shared" si="5"/>
        <v>400198.67639584123</v>
      </c>
      <c r="I48" s="16"/>
      <c r="J48" s="16">
        <v>2185438.3421159661</v>
      </c>
      <c r="K48" s="17">
        <f t="shared" si="6"/>
        <v>1.4040080669400172E-2</v>
      </c>
      <c r="L48" s="18">
        <f t="shared" si="7"/>
        <v>1125938.1329124609</v>
      </c>
    </row>
    <row r="49" spans="1:12" x14ac:dyDescent="0.2">
      <c r="A49" s="14" t="s">
        <v>72</v>
      </c>
      <c r="B49" s="2" t="s">
        <v>179</v>
      </c>
      <c r="C49" s="2" t="s">
        <v>127</v>
      </c>
      <c r="D49" s="2">
        <v>1</v>
      </c>
      <c r="E49" s="15">
        <v>1</v>
      </c>
      <c r="F49" s="16">
        <v>26270629.690719999</v>
      </c>
      <c r="G49" s="17">
        <f t="shared" si="4"/>
        <v>6.9656259345624499E-2</v>
      </c>
      <c r="H49" s="16">
        <f t="shared" si="5"/>
        <v>19889426.493574303</v>
      </c>
      <c r="I49" s="16"/>
      <c r="J49" s="16">
        <v>6197646.864472894</v>
      </c>
      <c r="K49" s="17">
        <f t="shared" si="6"/>
        <v>3.9816022379018531E-2</v>
      </c>
      <c r="L49" s="18">
        <f t="shared" si="7"/>
        <v>3193028.512659404</v>
      </c>
    </row>
    <row r="50" spans="1:12" x14ac:dyDescent="0.2">
      <c r="A50" s="14" t="s">
        <v>73</v>
      </c>
      <c r="B50" s="2" t="s">
        <v>180</v>
      </c>
      <c r="C50" s="2" t="s">
        <v>127</v>
      </c>
      <c r="D50" s="2">
        <v>1</v>
      </c>
      <c r="E50" s="15">
        <v>1</v>
      </c>
      <c r="F50" s="16">
        <v>873005.51184000005</v>
      </c>
      <c r="G50" s="17">
        <f t="shared" si="4"/>
        <v>2.3147636375220847E-3</v>
      </c>
      <c r="H50" s="16">
        <f t="shared" si="5"/>
        <v>660950.23837059038</v>
      </c>
      <c r="I50" s="16"/>
      <c r="J50" s="16">
        <v>1647567.3686392589</v>
      </c>
      <c r="K50" s="17">
        <f t="shared" si="6"/>
        <v>1.058459454937993E-2</v>
      </c>
      <c r="L50" s="18">
        <f t="shared" si="7"/>
        <v>848826.93377526</v>
      </c>
    </row>
    <row r="51" spans="1:12" s="21" customFormat="1" x14ac:dyDescent="0.2">
      <c r="A51" s="14" t="s">
        <v>70</v>
      </c>
      <c r="B51" s="2" t="s">
        <v>177</v>
      </c>
      <c r="C51" s="2" t="s">
        <v>127</v>
      </c>
      <c r="D51" s="2">
        <v>1</v>
      </c>
      <c r="E51" s="15">
        <v>1</v>
      </c>
      <c r="F51" s="16">
        <v>1534602.2722800002</v>
      </c>
      <c r="G51" s="17">
        <f t="shared" si="4"/>
        <v>4.0689795078676962E-3</v>
      </c>
      <c r="H51" s="16">
        <f t="shared" si="5"/>
        <v>1161843.4522019497</v>
      </c>
      <c r="I51" s="16"/>
      <c r="J51" s="16">
        <v>1189138.5964285603</v>
      </c>
      <c r="K51" s="17">
        <f t="shared" si="6"/>
        <v>7.6394751108784026E-3</v>
      </c>
      <c r="L51" s="18">
        <f t="shared" si="7"/>
        <v>612644.36760113889</v>
      </c>
    </row>
    <row r="52" spans="1:12" x14ac:dyDescent="0.2">
      <c r="A52" s="14" t="s">
        <v>76</v>
      </c>
      <c r="B52" s="2" t="s">
        <v>181</v>
      </c>
      <c r="C52" s="2" t="s">
        <v>127</v>
      </c>
      <c r="D52" s="2">
        <v>1</v>
      </c>
      <c r="E52" s="15">
        <v>1</v>
      </c>
      <c r="F52" s="16">
        <v>3854123.0802799999</v>
      </c>
      <c r="G52" s="17">
        <f t="shared" si="4"/>
        <v>1.0219161093225513E-2</v>
      </c>
      <c r="H52" s="16">
        <f t="shared" si="5"/>
        <v>2917946.7186314068</v>
      </c>
      <c r="I52" s="16"/>
      <c r="J52" s="16">
        <v>3906973.9254819914</v>
      </c>
      <c r="K52" s="17">
        <f t="shared" si="6"/>
        <v>2.5099874944950279E-2</v>
      </c>
      <c r="L52" s="18">
        <f t="shared" si="7"/>
        <v>2012873.5010367252</v>
      </c>
    </row>
    <row r="53" spans="1:12" s="21" customFormat="1" x14ac:dyDescent="0.2">
      <c r="A53" s="14" t="s">
        <v>74</v>
      </c>
      <c r="B53" s="2" t="s">
        <v>75</v>
      </c>
      <c r="C53" s="2" t="s">
        <v>127</v>
      </c>
      <c r="D53" s="2">
        <v>1</v>
      </c>
      <c r="E53" s="15">
        <v>1</v>
      </c>
      <c r="F53" s="16">
        <v>1083895.02144</v>
      </c>
      <c r="G53" s="17">
        <f t="shared" si="4"/>
        <v>2.873934641297387E-3</v>
      </c>
      <c r="H53" s="16">
        <f t="shared" si="5"/>
        <v>820614.14627215138</v>
      </c>
      <c r="I53" s="16"/>
      <c r="J53" s="16">
        <v>4066069.3775246548</v>
      </c>
      <c r="K53" s="17">
        <f t="shared" si="6"/>
        <v>2.6121964169691789E-2</v>
      </c>
      <c r="L53" s="18">
        <f t="shared" si="7"/>
        <v>2094839.4996996494</v>
      </c>
    </row>
    <row r="54" spans="1:12" x14ac:dyDescent="0.2">
      <c r="A54" s="20" t="s">
        <v>77</v>
      </c>
      <c r="B54" s="2" t="s">
        <v>182</v>
      </c>
      <c r="C54" s="2" t="s">
        <v>128</v>
      </c>
      <c r="D54" s="2">
        <v>1</v>
      </c>
      <c r="E54" s="15">
        <v>1</v>
      </c>
      <c r="F54" s="16">
        <v>1219508.9900000002</v>
      </c>
      <c r="G54" s="17">
        <f t="shared" si="4"/>
        <v>3.233513451402637E-3</v>
      </c>
      <c r="H54" s="16">
        <f t="shared" si="5"/>
        <v>923287.13473610231</v>
      </c>
      <c r="I54" s="16"/>
      <c r="J54" s="16">
        <v>363.22161132253729</v>
      </c>
      <c r="K54" s="17">
        <f t="shared" si="6"/>
        <v>2.3334727068531198E-6</v>
      </c>
      <c r="L54" s="18">
        <f t="shared" si="7"/>
        <v>187.13182385643904</v>
      </c>
    </row>
    <row r="55" spans="1:12" x14ac:dyDescent="0.2">
      <c r="A55" s="20" t="s">
        <v>79</v>
      </c>
      <c r="B55" s="2" t="s">
        <v>184</v>
      </c>
      <c r="C55" s="2" t="s">
        <v>128</v>
      </c>
      <c r="D55" s="2">
        <v>1</v>
      </c>
      <c r="E55" s="15">
        <v>1</v>
      </c>
      <c r="F55" s="16">
        <v>5329838.34</v>
      </c>
      <c r="G55" s="17">
        <f t="shared" si="4"/>
        <v>1.413200239400572E-2</v>
      </c>
      <c r="H55" s="16">
        <f t="shared" si="5"/>
        <v>4035206.9643580266</v>
      </c>
      <c r="I55" s="16"/>
      <c r="J55" s="16">
        <v>0</v>
      </c>
      <c r="K55" s="17">
        <f t="shared" si="6"/>
        <v>0</v>
      </c>
      <c r="L55" s="18">
        <f t="shared" si="7"/>
        <v>0</v>
      </c>
    </row>
    <row r="56" spans="1:12" x14ac:dyDescent="0.2">
      <c r="A56" s="14" t="s">
        <v>80</v>
      </c>
      <c r="B56" s="2" t="s">
        <v>185</v>
      </c>
      <c r="C56" s="2" t="s">
        <v>127</v>
      </c>
      <c r="D56" s="2">
        <v>1</v>
      </c>
      <c r="E56" s="15">
        <v>1</v>
      </c>
      <c r="F56" s="16">
        <v>1278127.4813999999</v>
      </c>
      <c r="G56" s="17">
        <f t="shared" si="4"/>
        <v>3.3889396778569647E-3</v>
      </c>
      <c r="H56" s="16">
        <f t="shared" si="5"/>
        <v>967667.04452853312</v>
      </c>
      <c r="I56" s="16"/>
      <c r="J56" s="16">
        <v>1444484.2612340173</v>
      </c>
      <c r="K56" s="17">
        <f t="shared" si="6"/>
        <v>9.2799120261469071E-3</v>
      </c>
      <c r="L56" s="18">
        <f t="shared" si="7"/>
        <v>744198.48905028624</v>
      </c>
    </row>
    <row r="57" spans="1:12" x14ac:dyDescent="0.2">
      <c r="A57" s="26"/>
      <c r="B57" s="26"/>
      <c r="E57" s="19"/>
      <c r="F57" s="16"/>
      <c r="G57" s="17"/>
      <c r="H57" s="16"/>
      <c r="I57" s="16"/>
      <c r="J57" s="16"/>
      <c r="K57" s="17"/>
      <c r="L57" s="18"/>
    </row>
    <row r="58" spans="1:12" x14ac:dyDescent="0.2">
      <c r="A58" s="14"/>
      <c r="E58" s="15"/>
      <c r="F58" s="24">
        <f>SUM(F3:F56)</f>
        <v>377146719.29724008</v>
      </c>
      <c r="G58" s="27">
        <f>SUM(G3:G56)</f>
        <v>0.99999999999999967</v>
      </c>
      <c r="H58" s="16">
        <f>SUM(H3:H56)</f>
        <v>285536815.79261649</v>
      </c>
      <c r="I58" s="16"/>
      <c r="J58" s="24">
        <f>SUM(J3:J56)</f>
        <v>155657107.21869618</v>
      </c>
      <c r="K58" s="27">
        <f>SUM(K3:K56)</f>
        <v>0.99999999999999978</v>
      </c>
      <c r="L58" s="16">
        <f>SUM(L3:L56)</f>
        <v>80194562.939114779</v>
      </c>
    </row>
    <row r="59" spans="1:12" x14ac:dyDescent="0.2">
      <c r="A59" s="14"/>
      <c r="E59" s="15"/>
      <c r="F59" s="24"/>
      <c r="G59" s="24"/>
      <c r="H59" s="24"/>
      <c r="I59" s="24"/>
      <c r="J59" s="24"/>
    </row>
    <row r="60" spans="1:12" x14ac:dyDescent="0.2">
      <c r="A60" s="14"/>
      <c r="E60" s="15"/>
      <c r="F60" s="24"/>
      <c r="G60" s="24"/>
      <c r="H60" s="24"/>
      <c r="I60" s="24"/>
      <c r="J60" s="16"/>
    </row>
    <row r="61" spans="1:12" x14ac:dyDescent="0.2">
      <c r="A61" s="14"/>
      <c r="E61" s="15"/>
      <c r="F61" s="24"/>
      <c r="G61" s="28" t="s">
        <v>82</v>
      </c>
      <c r="H61" s="28">
        <v>285536815.79261649</v>
      </c>
      <c r="I61" s="24"/>
      <c r="J61" s="3"/>
      <c r="K61" s="29" t="s">
        <v>83</v>
      </c>
      <c r="L61" s="30">
        <v>80194562.939114779</v>
      </c>
    </row>
    <row r="62" spans="1:12" x14ac:dyDescent="0.2">
      <c r="A62" s="14"/>
      <c r="E62" s="15"/>
      <c r="F62" s="24"/>
      <c r="G62" s="24"/>
      <c r="H62" s="24"/>
      <c r="I62" s="24"/>
      <c r="J62" s="16"/>
    </row>
    <row r="63" spans="1:12" x14ac:dyDescent="0.2">
      <c r="A63" s="14"/>
      <c r="E63" s="15"/>
      <c r="F63" s="24"/>
      <c r="G63" s="24"/>
      <c r="H63" s="24"/>
      <c r="I63" s="24"/>
      <c r="J63" s="16"/>
    </row>
    <row r="64" spans="1:12" x14ac:dyDescent="0.2">
      <c r="A64" s="14"/>
      <c r="E64" s="15"/>
      <c r="F64" s="24"/>
      <c r="G64" s="24"/>
      <c r="H64" s="24"/>
      <c r="I64" s="24"/>
      <c r="J64" s="16"/>
    </row>
    <row r="65" spans="1:12" x14ac:dyDescent="0.2">
      <c r="A65" s="14" t="s">
        <v>84</v>
      </c>
      <c r="B65" s="2" t="s">
        <v>85</v>
      </c>
      <c r="C65" s="2" t="s">
        <v>127</v>
      </c>
      <c r="D65" s="2">
        <v>2</v>
      </c>
      <c r="E65" s="15">
        <v>1</v>
      </c>
      <c r="F65" s="16">
        <v>711149.63303999999</v>
      </c>
      <c r="G65" s="17">
        <f t="shared" ref="G65:G87" si="8">IF($E65=1,F65/$F$89,0)</f>
        <v>1.7139738327524457E-2</v>
      </c>
      <c r="H65" s="16">
        <f t="shared" ref="H65:H87" si="9">IF($E65=1,G65*$H$92,0)</f>
        <v>755967.67585887329</v>
      </c>
      <c r="I65" s="16"/>
      <c r="J65" s="16">
        <v>428142.30200268369</v>
      </c>
      <c r="K65" s="17">
        <f t="shared" ref="K65:K87" si="10">IF($E65=1,J65/$J$89,0)</f>
        <v>1.180524585368793E-2</v>
      </c>
      <c r="L65" s="18">
        <f t="shared" ref="L65:L87" si="11">IF($E65=1,K65*$L$92,0)</f>
        <v>153697.746572298</v>
      </c>
    </row>
    <row r="66" spans="1:12" x14ac:dyDescent="0.2">
      <c r="A66" s="14" t="s">
        <v>86</v>
      </c>
      <c r="B66" s="2" t="s">
        <v>87</v>
      </c>
      <c r="C66" s="2" t="s">
        <v>127</v>
      </c>
      <c r="D66" s="2">
        <v>2</v>
      </c>
      <c r="E66" s="15">
        <v>1</v>
      </c>
      <c r="F66" s="16">
        <v>8632894.1181199998</v>
      </c>
      <c r="G66" s="17">
        <f t="shared" si="8"/>
        <v>0.20806527813462178</v>
      </c>
      <c r="H66" s="16">
        <f t="shared" si="9"/>
        <v>9176956.0148867238</v>
      </c>
      <c r="I66" s="16"/>
      <c r="J66" s="16">
        <v>6551658.5266399104</v>
      </c>
      <c r="K66" s="17">
        <f t="shared" si="10"/>
        <v>0.1806500766091321</v>
      </c>
      <c r="L66" s="18">
        <f t="shared" si="11"/>
        <v>2351963.6979235574</v>
      </c>
    </row>
    <row r="67" spans="1:12" x14ac:dyDescent="0.2">
      <c r="A67" s="14" t="s">
        <v>88</v>
      </c>
      <c r="B67" s="2" t="s">
        <v>89</v>
      </c>
      <c r="C67" s="2" t="s">
        <v>127</v>
      </c>
      <c r="D67" s="2">
        <v>2</v>
      </c>
      <c r="E67" s="15">
        <v>1</v>
      </c>
      <c r="F67" s="16">
        <v>695326.37327999994</v>
      </c>
      <c r="G67" s="17">
        <f t="shared" si="8"/>
        <v>1.6758374801236042E-2</v>
      </c>
      <c r="H67" s="16">
        <f t="shared" si="9"/>
        <v>739147.20327542536</v>
      </c>
      <c r="I67" s="16"/>
      <c r="J67" s="16">
        <v>1299005.8006336354</v>
      </c>
      <c r="K67" s="17">
        <f t="shared" si="10"/>
        <v>3.5817724084060885E-2</v>
      </c>
      <c r="L67" s="18">
        <f t="shared" si="11"/>
        <v>466326.88105760235</v>
      </c>
    </row>
    <row r="68" spans="1:12" x14ac:dyDescent="0.2">
      <c r="A68" s="14" t="s">
        <v>90</v>
      </c>
      <c r="B68" s="2" t="s">
        <v>91</v>
      </c>
      <c r="C68" s="2" t="s">
        <v>127</v>
      </c>
      <c r="D68" s="2">
        <v>2</v>
      </c>
      <c r="E68" s="15">
        <v>1</v>
      </c>
      <c r="F68" s="16">
        <v>517203.47448000003</v>
      </c>
      <c r="G68" s="17">
        <f t="shared" si="8"/>
        <v>1.2465354410405862E-2</v>
      </c>
      <c r="H68" s="16">
        <f t="shared" si="9"/>
        <v>549798.65049974341</v>
      </c>
      <c r="I68" s="16"/>
      <c r="J68" s="16">
        <v>925294.59216369619</v>
      </c>
      <c r="K68" s="17">
        <f t="shared" si="10"/>
        <v>2.5513316709153092E-2</v>
      </c>
      <c r="L68" s="18">
        <f t="shared" si="11"/>
        <v>332169.21819185757</v>
      </c>
    </row>
    <row r="69" spans="1:12" x14ac:dyDescent="0.2">
      <c r="A69" s="14" t="s">
        <v>92</v>
      </c>
      <c r="B69" s="2" t="s">
        <v>136</v>
      </c>
      <c r="C69" s="2" t="s">
        <v>127</v>
      </c>
      <c r="D69" s="2">
        <v>2</v>
      </c>
      <c r="E69" s="15">
        <v>1</v>
      </c>
      <c r="F69" s="16">
        <v>413311.69572000002</v>
      </c>
      <c r="G69" s="17">
        <f t="shared" si="8"/>
        <v>9.961411752493661E-3</v>
      </c>
      <c r="H69" s="16">
        <f t="shared" si="9"/>
        <v>439359.40834713733</v>
      </c>
      <c r="I69" s="16"/>
      <c r="J69" s="16">
        <v>299577.56065502175</v>
      </c>
      <c r="K69" s="17">
        <f t="shared" si="10"/>
        <v>8.2603067700571936E-3</v>
      </c>
      <c r="L69" s="18">
        <f t="shared" si="11"/>
        <v>107544.60790471984</v>
      </c>
    </row>
    <row r="70" spans="1:12" x14ac:dyDescent="0.2">
      <c r="A70" s="14" t="s">
        <v>93</v>
      </c>
      <c r="B70" s="2" t="s">
        <v>94</v>
      </c>
      <c r="C70" s="2" t="s">
        <v>127</v>
      </c>
      <c r="D70" s="2">
        <v>2</v>
      </c>
      <c r="E70" s="15">
        <v>1</v>
      </c>
      <c r="F70" s="16">
        <v>1601232.14328</v>
      </c>
      <c r="G70" s="17">
        <f t="shared" si="8"/>
        <v>3.8592018700931638E-2</v>
      </c>
      <c r="H70" s="16">
        <f t="shared" si="9"/>
        <v>1702144.9293187195</v>
      </c>
      <c r="I70" s="16"/>
      <c r="J70" s="16">
        <v>1565502.6008163216</v>
      </c>
      <c r="K70" s="17">
        <f t="shared" si="10"/>
        <v>4.3165889006475021E-2</v>
      </c>
      <c r="L70" s="18">
        <f t="shared" si="11"/>
        <v>561995.90854031569</v>
      </c>
    </row>
    <row r="71" spans="1:12" x14ac:dyDescent="0.2">
      <c r="A71" s="14" t="s">
        <v>95</v>
      </c>
      <c r="B71" s="2" t="s">
        <v>137</v>
      </c>
      <c r="C71" s="2" t="s">
        <v>127</v>
      </c>
      <c r="D71" s="2">
        <v>2</v>
      </c>
      <c r="E71" s="15">
        <v>1</v>
      </c>
      <c r="F71" s="16">
        <v>199564.08780000001</v>
      </c>
      <c r="G71" s="17">
        <f t="shared" si="8"/>
        <v>4.8097841657336899E-3</v>
      </c>
      <c r="H71" s="16">
        <f t="shared" si="9"/>
        <v>212141.00750379844</v>
      </c>
      <c r="I71" s="16"/>
      <c r="J71" s="16">
        <v>155446.18380011426</v>
      </c>
      <c r="K71" s="17">
        <f t="shared" si="10"/>
        <v>4.286146003779856E-3</v>
      </c>
      <c r="L71" s="18">
        <f t="shared" si="11"/>
        <v>55803.241239150113</v>
      </c>
    </row>
    <row r="72" spans="1:12" x14ac:dyDescent="0.2">
      <c r="A72" s="14" t="s">
        <v>96</v>
      </c>
      <c r="B72" s="2" t="s">
        <v>138</v>
      </c>
      <c r="C72" s="2" t="s">
        <v>127</v>
      </c>
      <c r="D72" s="2">
        <v>2</v>
      </c>
      <c r="E72" s="15">
        <v>1</v>
      </c>
      <c r="F72" s="16">
        <v>2212123.3600400002</v>
      </c>
      <c r="G72" s="17">
        <f t="shared" si="8"/>
        <v>5.3315383679818563E-2</v>
      </c>
      <c r="H72" s="16">
        <f t="shared" si="9"/>
        <v>2351535.7071252246</v>
      </c>
      <c r="I72" s="16"/>
      <c r="J72" s="16">
        <v>1665743.0974791697</v>
      </c>
      <c r="K72" s="17">
        <f t="shared" si="10"/>
        <v>4.5929838520609431E-2</v>
      </c>
      <c r="L72" s="18">
        <f t="shared" si="11"/>
        <v>597980.99662972183</v>
      </c>
    </row>
    <row r="73" spans="1:12" x14ac:dyDescent="0.2">
      <c r="A73" s="14" t="s">
        <v>97</v>
      </c>
      <c r="B73" s="2" t="s">
        <v>139</v>
      </c>
      <c r="C73" s="2" t="s">
        <v>127</v>
      </c>
      <c r="D73" s="2">
        <v>2</v>
      </c>
      <c r="E73" s="15">
        <v>1</v>
      </c>
      <c r="F73" s="16">
        <v>85556.680440000011</v>
      </c>
      <c r="G73" s="17">
        <f t="shared" si="8"/>
        <v>2.062040176614629E-3</v>
      </c>
      <c r="H73" s="16">
        <f t="shared" si="9"/>
        <v>90948.630023112433</v>
      </c>
      <c r="I73" s="16"/>
      <c r="J73" s="16">
        <v>170203.71167317458</v>
      </c>
      <c r="K73" s="17">
        <f t="shared" si="10"/>
        <v>4.6930580139204403E-3</v>
      </c>
      <c r="L73" s="18">
        <f t="shared" si="11"/>
        <v>61101.009687765189</v>
      </c>
    </row>
    <row r="74" spans="1:12" x14ac:dyDescent="0.2">
      <c r="A74" s="14" t="s">
        <v>98</v>
      </c>
      <c r="B74" s="2" t="s">
        <v>140</v>
      </c>
      <c r="C74" s="2" t="s">
        <v>127</v>
      </c>
      <c r="D74" s="2">
        <v>2</v>
      </c>
      <c r="E74" s="15">
        <v>1</v>
      </c>
      <c r="F74" s="16">
        <v>3853163.13228</v>
      </c>
      <c r="G74" s="17">
        <f t="shared" si="8"/>
        <v>9.2866824015964911E-2</v>
      </c>
      <c r="H74" s="16">
        <f t="shared" si="9"/>
        <v>4095997.0201530964</v>
      </c>
      <c r="I74" s="16"/>
      <c r="J74" s="16">
        <v>3206621.991600832</v>
      </c>
      <c r="K74" s="17">
        <f t="shared" si="10"/>
        <v>8.8416773567151441E-2</v>
      </c>
      <c r="L74" s="18">
        <f t="shared" si="11"/>
        <v>1151137.301576738</v>
      </c>
    </row>
    <row r="75" spans="1:12" x14ac:dyDescent="0.2">
      <c r="A75" s="14" t="s">
        <v>115</v>
      </c>
      <c r="B75" s="2" t="s">
        <v>147</v>
      </c>
      <c r="C75" s="2" t="s">
        <v>127</v>
      </c>
      <c r="D75" s="2">
        <v>2</v>
      </c>
      <c r="E75" s="15">
        <v>1</v>
      </c>
      <c r="F75" s="16">
        <v>72120.214319999999</v>
      </c>
      <c r="G75" s="17">
        <f t="shared" si="8"/>
        <v>1.7382018412716443E-3</v>
      </c>
      <c r="H75" s="16">
        <f t="shared" si="9"/>
        <v>76665.371489923302</v>
      </c>
      <c r="I75" s="16"/>
      <c r="J75" s="16">
        <v>162890.54711500375</v>
      </c>
      <c r="K75" s="17">
        <f t="shared" si="10"/>
        <v>4.4914107924853052E-3</v>
      </c>
      <c r="L75" s="18">
        <f t="shared" si="11"/>
        <v>58475.674822124638</v>
      </c>
    </row>
    <row r="76" spans="1:12" x14ac:dyDescent="0.2">
      <c r="A76" s="14" t="s">
        <v>99</v>
      </c>
      <c r="B76" s="2" t="s">
        <v>100</v>
      </c>
      <c r="C76" s="2" t="s">
        <v>127</v>
      </c>
      <c r="D76" s="2">
        <v>2</v>
      </c>
      <c r="E76" s="15">
        <v>1</v>
      </c>
      <c r="F76" s="16">
        <v>1010344.7508</v>
      </c>
      <c r="G76" s="17">
        <f t="shared" si="8"/>
        <v>2.4350774920987518E-2</v>
      </c>
      <c r="H76" s="16">
        <f t="shared" si="9"/>
        <v>1074018.6559802778</v>
      </c>
      <c r="I76" s="16"/>
      <c r="J76" s="16">
        <v>436201.98032587662</v>
      </c>
      <c r="K76" s="17">
        <f t="shared" si="10"/>
        <v>1.2027476835447672E-2</v>
      </c>
      <c r="L76" s="18">
        <f t="shared" si="11"/>
        <v>156591.07056896441</v>
      </c>
    </row>
    <row r="77" spans="1:12" x14ac:dyDescent="0.2">
      <c r="A77" s="14" t="s">
        <v>101</v>
      </c>
      <c r="B77" s="2" t="s">
        <v>102</v>
      </c>
      <c r="C77" s="2" t="s">
        <v>127</v>
      </c>
      <c r="D77" s="2">
        <v>2</v>
      </c>
      <c r="E77" s="15">
        <v>1</v>
      </c>
      <c r="F77" s="16">
        <v>13146354.58296</v>
      </c>
      <c r="G77" s="17">
        <f t="shared" si="8"/>
        <v>0.31684622622889336</v>
      </c>
      <c r="H77" s="16">
        <f t="shared" si="9"/>
        <v>13974863.598836906</v>
      </c>
      <c r="I77" s="16"/>
      <c r="J77" s="16">
        <v>7799472.406065857</v>
      </c>
      <c r="K77" s="17">
        <f t="shared" si="10"/>
        <v>0.21505627650426665</v>
      </c>
      <c r="L77" s="18">
        <f t="shared" si="11"/>
        <v>2799913.3177399212</v>
      </c>
    </row>
    <row r="78" spans="1:12" x14ac:dyDescent="0.2">
      <c r="A78" s="14" t="s">
        <v>114</v>
      </c>
      <c r="B78" s="2" t="s">
        <v>146</v>
      </c>
      <c r="C78" s="2" t="s">
        <v>127</v>
      </c>
      <c r="D78" s="2">
        <v>2</v>
      </c>
      <c r="E78" s="15">
        <v>1</v>
      </c>
      <c r="F78" s="16">
        <v>2496715.94172</v>
      </c>
      <c r="G78" s="17">
        <f t="shared" si="8"/>
        <v>6.0174477959454457E-2</v>
      </c>
      <c r="H78" s="16">
        <f t="shared" si="9"/>
        <v>2654063.8707405534</v>
      </c>
      <c r="I78" s="16"/>
      <c r="J78" s="16">
        <v>3977391.6538482192</v>
      </c>
      <c r="K78" s="17">
        <f t="shared" si="10"/>
        <v>0.10966934617404461</v>
      </c>
      <c r="L78" s="18">
        <f t="shared" si="11"/>
        <v>1427833.9971837332</v>
      </c>
    </row>
    <row r="79" spans="1:12" x14ac:dyDescent="0.2">
      <c r="A79" s="14" t="s">
        <v>103</v>
      </c>
      <c r="B79" s="2" t="s">
        <v>104</v>
      </c>
      <c r="C79" s="2" t="s">
        <v>127</v>
      </c>
      <c r="D79" s="2">
        <v>2</v>
      </c>
      <c r="E79" s="15">
        <v>1</v>
      </c>
      <c r="F79" s="16">
        <v>144400.61328000002</v>
      </c>
      <c r="G79" s="17">
        <f t="shared" si="8"/>
        <v>3.4802643648612318E-3</v>
      </c>
      <c r="H79" s="16">
        <f t="shared" si="9"/>
        <v>153501.02276961665</v>
      </c>
      <c r="I79" s="16"/>
      <c r="J79" s="16">
        <v>401325.87395174324</v>
      </c>
      <c r="K79" s="17">
        <f t="shared" si="10"/>
        <v>1.106583158750056E-2</v>
      </c>
      <c r="L79" s="18">
        <f t="shared" si="11"/>
        <v>144070.98336000071</v>
      </c>
    </row>
    <row r="80" spans="1:12" x14ac:dyDescent="0.2">
      <c r="A80" s="14" t="s">
        <v>105</v>
      </c>
      <c r="B80" s="2" t="s">
        <v>141</v>
      </c>
      <c r="C80" s="2" t="s">
        <v>127</v>
      </c>
      <c r="D80" s="2">
        <v>2</v>
      </c>
      <c r="E80" s="15">
        <v>1</v>
      </c>
      <c r="F80" s="16">
        <v>45781.834560000003</v>
      </c>
      <c r="G80" s="17">
        <f t="shared" si="8"/>
        <v>1.103408661209672E-3</v>
      </c>
      <c r="H80" s="16">
        <f t="shared" si="9"/>
        <v>48667.095447874563</v>
      </c>
      <c r="I80" s="16"/>
      <c r="J80" s="16">
        <v>180567.56597933243</v>
      </c>
      <c r="K80" s="17">
        <f t="shared" si="10"/>
        <v>4.9788224607029705E-3</v>
      </c>
      <c r="L80" s="18">
        <f t="shared" si="11"/>
        <v>64821.504124332416</v>
      </c>
    </row>
    <row r="81" spans="1:12" x14ac:dyDescent="0.2">
      <c r="A81" s="14" t="s">
        <v>106</v>
      </c>
      <c r="B81" s="2" t="s">
        <v>107</v>
      </c>
      <c r="C81" s="2" t="s">
        <v>127</v>
      </c>
      <c r="D81" s="2">
        <v>2</v>
      </c>
      <c r="E81" s="15">
        <v>1</v>
      </c>
      <c r="F81" s="16">
        <v>137293.42704000001</v>
      </c>
      <c r="G81" s="17">
        <f t="shared" si="8"/>
        <v>3.3089708610203449E-3</v>
      </c>
      <c r="H81" s="16">
        <f t="shared" si="9"/>
        <v>145945.92773176721</v>
      </c>
      <c r="I81" s="16"/>
      <c r="J81" s="16">
        <v>878566.16832276562</v>
      </c>
      <c r="K81" s="17">
        <f t="shared" si="10"/>
        <v>2.4224865347965099E-2</v>
      </c>
      <c r="L81" s="18">
        <f t="shared" si="11"/>
        <v>315394.29683596396</v>
      </c>
    </row>
    <row r="82" spans="1:12" x14ac:dyDescent="0.2">
      <c r="A82" s="14" t="s">
        <v>108</v>
      </c>
      <c r="B82" s="2" t="s">
        <v>142</v>
      </c>
      <c r="C82" s="2" t="s">
        <v>127</v>
      </c>
      <c r="D82" s="2">
        <v>2</v>
      </c>
      <c r="E82" s="15">
        <v>1</v>
      </c>
      <c r="F82" s="16">
        <v>222530.71763999999</v>
      </c>
      <c r="G82" s="17">
        <f t="shared" si="8"/>
        <v>5.3633132789246592E-3</v>
      </c>
      <c r="H82" s="16">
        <f t="shared" si="9"/>
        <v>236555.03934156676</v>
      </c>
      <c r="I82" s="16"/>
      <c r="J82" s="16">
        <v>259749.1916096737</v>
      </c>
      <c r="K82" s="17">
        <f t="shared" si="10"/>
        <v>7.1621118794042253E-3</v>
      </c>
      <c r="L82" s="18">
        <f t="shared" si="11"/>
        <v>93246.720162056445</v>
      </c>
    </row>
    <row r="83" spans="1:12" x14ac:dyDescent="0.2">
      <c r="A83" s="14" t="s">
        <v>109</v>
      </c>
      <c r="B83" s="2" t="s">
        <v>143</v>
      </c>
      <c r="C83" s="2" t="s">
        <v>127</v>
      </c>
      <c r="D83" s="2">
        <v>2</v>
      </c>
      <c r="E83" s="15">
        <v>1</v>
      </c>
      <c r="F83" s="16">
        <v>81586.298640000008</v>
      </c>
      <c r="G83" s="17">
        <f t="shared" si="8"/>
        <v>1.9663482125740067E-3</v>
      </c>
      <c r="H83" s="16">
        <f t="shared" si="9"/>
        <v>86728.026985200806</v>
      </c>
      <c r="I83" s="16"/>
      <c r="J83" s="16">
        <v>151425.6120869579</v>
      </c>
      <c r="K83" s="17">
        <f t="shared" si="10"/>
        <v>4.1752860459476661E-3</v>
      </c>
      <c r="L83" s="18">
        <f t="shared" si="11"/>
        <v>54359.90613922209</v>
      </c>
    </row>
    <row r="84" spans="1:12" x14ac:dyDescent="0.2">
      <c r="A84" s="14" t="s">
        <v>110</v>
      </c>
      <c r="B84" s="2" t="s">
        <v>144</v>
      </c>
      <c r="C84" s="2" t="s">
        <v>127</v>
      </c>
      <c r="D84" s="2">
        <v>2</v>
      </c>
      <c r="E84" s="15">
        <v>1</v>
      </c>
      <c r="F84" s="16">
        <v>467073.02795999998</v>
      </c>
      <c r="G84" s="17">
        <f t="shared" si="8"/>
        <v>1.1257137889331694E-2</v>
      </c>
      <c r="H84" s="16">
        <f t="shared" si="9"/>
        <v>496508.88504842605</v>
      </c>
      <c r="I84" s="16"/>
      <c r="J84" s="16">
        <v>1161379.2905763157</v>
      </c>
      <c r="K84" s="17">
        <f t="shared" si="10"/>
        <v>3.2022923197505347E-2</v>
      </c>
      <c r="L84" s="18">
        <f t="shared" si="11"/>
        <v>416920.68044281902</v>
      </c>
    </row>
    <row r="85" spans="1:12" x14ac:dyDescent="0.2">
      <c r="A85" s="14" t="s">
        <v>111</v>
      </c>
      <c r="B85" s="2" t="s">
        <v>145</v>
      </c>
      <c r="C85" s="2" t="s">
        <v>127</v>
      </c>
      <c r="D85" s="2">
        <v>2</v>
      </c>
      <c r="E85" s="15">
        <v>1</v>
      </c>
      <c r="F85" s="16">
        <v>52300.756200000003</v>
      </c>
      <c r="G85" s="17">
        <f t="shared" si="8"/>
        <v>1.2605241343761357E-3</v>
      </c>
      <c r="H85" s="16">
        <f t="shared" si="9"/>
        <v>55596.852298384991</v>
      </c>
      <c r="I85" s="16"/>
      <c r="J85" s="16">
        <v>137123.69098882572</v>
      </c>
      <c r="K85" s="17">
        <f t="shared" si="10"/>
        <v>3.780936564586587E-3</v>
      </c>
      <c r="L85" s="18">
        <f t="shared" si="11"/>
        <v>49225.694840419048</v>
      </c>
    </row>
    <row r="86" spans="1:12" x14ac:dyDescent="0.2">
      <c r="A86" s="14" t="s">
        <v>112</v>
      </c>
      <c r="B86" s="2" t="s">
        <v>113</v>
      </c>
      <c r="C86" s="2" t="s">
        <v>127</v>
      </c>
      <c r="D86" s="2">
        <v>2</v>
      </c>
      <c r="E86" s="15">
        <v>1</v>
      </c>
      <c r="F86" s="16">
        <v>3216787.8850800004</v>
      </c>
      <c r="G86" s="17">
        <f t="shared" si="8"/>
        <v>7.7529256915641068E-2</v>
      </c>
      <c r="H86" s="16">
        <f t="shared" si="9"/>
        <v>3419516.1583921225</v>
      </c>
      <c r="I86" s="16"/>
      <c r="J86" s="16">
        <v>3545850.257915617</v>
      </c>
      <c r="K86" s="17">
        <f t="shared" si="10"/>
        <v>9.7770376482897103E-2</v>
      </c>
      <c r="L86" s="18">
        <f t="shared" si="11"/>
        <v>1272916.0182845374</v>
      </c>
    </row>
    <row r="87" spans="1:12" x14ac:dyDescent="0.2">
      <c r="A87" s="14" t="s">
        <v>116</v>
      </c>
      <c r="B87" s="2" t="s">
        <v>148</v>
      </c>
      <c r="C87" s="2" t="s">
        <v>127</v>
      </c>
      <c r="D87" s="2">
        <v>2</v>
      </c>
      <c r="E87" s="15">
        <v>1</v>
      </c>
      <c r="F87" s="16">
        <v>1476462.3904800001</v>
      </c>
      <c r="G87" s="17">
        <f t="shared" si="8"/>
        <v>3.5584886566108996E-2</v>
      </c>
      <c r="H87" s="16">
        <f t="shared" si="9"/>
        <v>1569511.9423079579</v>
      </c>
      <c r="I87" s="16"/>
      <c r="J87" s="16">
        <v>907982.27361142787</v>
      </c>
      <c r="K87" s="17">
        <f t="shared" si="10"/>
        <v>2.5035960989218627E-2</v>
      </c>
      <c r="L87" s="18">
        <f t="shared" si="11"/>
        <v>325954.3117530896</v>
      </c>
    </row>
    <row r="88" spans="1:12" x14ac:dyDescent="0.2">
      <c r="A88" s="14"/>
      <c r="E88" s="19"/>
      <c r="F88" s="24"/>
      <c r="G88" s="17"/>
      <c r="H88" s="16"/>
      <c r="I88" s="16"/>
      <c r="J88" s="16"/>
      <c r="K88" s="17"/>
      <c r="L88" s="18"/>
    </row>
    <row r="89" spans="1:12" x14ac:dyDescent="0.2">
      <c r="A89" s="14"/>
      <c r="E89" s="15"/>
      <c r="F89" s="24">
        <f>SUM(F65:F87)</f>
        <v>41491277.13916</v>
      </c>
      <c r="G89" s="17">
        <f>SUM(G65:G87)</f>
        <v>1.0000000000000002</v>
      </c>
      <c r="H89" s="16">
        <f>SUM(H65:H87)</f>
        <v>44106138.694362432</v>
      </c>
      <c r="I89" s="16"/>
      <c r="J89" s="24">
        <f>SUM(J65:J87)</f>
        <v>36267122.879862182</v>
      </c>
      <c r="K89" s="17">
        <f>SUM(K65:K87)</f>
        <v>0.99999999999999978</v>
      </c>
      <c r="L89" s="16">
        <f>SUM(L65:L87)</f>
        <v>13019444.785580911</v>
      </c>
    </row>
    <row r="90" spans="1:12" x14ac:dyDescent="0.2">
      <c r="A90" s="14"/>
      <c r="E90" s="15"/>
      <c r="F90" s="31"/>
      <c r="G90" s="24"/>
      <c r="H90" s="24"/>
      <c r="I90" s="24"/>
      <c r="J90" s="31"/>
    </row>
    <row r="91" spans="1:12" x14ac:dyDescent="0.2">
      <c r="A91" s="14"/>
      <c r="E91" s="15"/>
      <c r="F91" s="24"/>
      <c r="G91" s="24"/>
      <c r="H91" s="24"/>
      <c r="I91" s="24"/>
      <c r="J91" s="24"/>
    </row>
    <row r="92" spans="1:12" x14ac:dyDescent="0.2">
      <c r="A92" s="14"/>
      <c r="E92" s="15"/>
      <c r="F92" s="24"/>
      <c r="G92" s="28" t="s">
        <v>117</v>
      </c>
      <c r="H92" s="28">
        <v>44106138.694362432</v>
      </c>
      <c r="I92" s="24"/>
      <c r="J92" s="3"/>
      <c r="K92" s="29" t="s">
        <v>118</v>
      </c>
      <c r="L92" s="30">
        <v>13019444.785580913</v>
      </c>
    </row>
    <row r="93" spans="1:12" x14ac:dyDescent="0.2">
      <c r="A93" s="14"/>
      <c r="E93" s="15"/>
      <c r="F93" s="24"/>
      <c r="G93" s="24"/>
      <c r="H93" s="24"/>
      <c r="I93" s="24"/>
      <c r="J93" s="24"/>
    </row>
    <row r="94" spans="1:12" x14ac:dyDescent="0.2">
      <c r="A94" s="14"/>
      <c r="E94" s="15"/>
      <c r="F94" s="24"/>
      <c r="G94" s="24"/>
      <c r="H94" s="24"/>
      <c r="I94" s="24"/>
      <c r="J94" s="24"/>
    </row>
    <row r="95" spans="1:12" x14ac:dyDescent="0.2">
      <c r="A95" s="14"/>
      <c r="E95" s="15"/>
      <c r="F95" s="24"/>
      <c r="G95" s="24"/>
      <c r="H95" s="24"/>
      <c r="I95" s="24"/>
      <c r="J95" s="24"/>
    </row>
    <row r="101" spans="5:10" x14ac:dyDescent="0.2">
      <c r="E101" s="32"/>
      <c r="F101" s="16"/>
      <c r="G101" s="16"/>
      <c r="H101" s="16"/>
      <c r="I101" s="16"/>
      <c r="J101" s="16"/>
    </row>
    <row r="102" spans="5:10" x14ac:dyDescent="0.2">
      <c r="E102" s="32"/>
    </row>
    <row r="103" spans="5:10" x14ac:dyDescent="0.2">
      <c r="E103" s="32"/>
    </row>
    <row r="104" spans="5:10" x14ac:dyDescent="0.2">
      <c r="E104" s="32"/>
    </row>
    <row r="105" spans="5:10" x14ac:dyDescent="0.2">
      <c r="E105" s="32"/>
    </row>
    <row r="106" spans="5:10" x14ac:dyDescent="0.2">
      <c r="E106" s="32"/>
    </row>
    <row r="107" spans="5:10" x14ac:dyDescent="0.2">
      <c r="E107" s="32"/>
    </row>
    <row r="108" spans="5:10" x14ac:dyDescent="0.2">
      <c r="E108" s="32"/>
    </row>
    <row r="109" spans="5:10" x14ac:dyDescent="0.2">
      <c r="E109" s="32"/>
    </row>
    <row r="110" spans="5:10" x14ac:dyDescent="0.2">
      <c r="E110" s="32"/>
    </row>
    <row r="111" spans="5:10" x14ac:dyDescent="0.2">
      <c r="E111" s="32"/>
    </row>
    <row r="112" spans="5:10" x14ac:dyDescent="0.2">
      <c r="E112" s="32"/>
    </row>
    <row r="113" spans="1:12" x14ac:dyDescent="0.2">
      <c r="E113" s="32"/>
    </row>
    <row r="114" spans="1:12" x14ac:dyDescent="0.2">
      <c r="E114" s="32"/>
    </row>
    <row r="115" spans="1:12" x14ac:dyDescent="0.2">
      <c r="E115" s="32"/>
    </row>
    <row r="116" spans="1:12" x14ac:dyDescent="0.2">
      <c r="E116" s="3"/>
    </row>
    <row r="126" spans="1:12" s="4" customFormat="1" x14ac:dyDescent="0.2">
      <c r="A126" s="1"/>
      <c r="B126" s="2"/>
      <c r="C126" s="2"/>
      <c r="D126" s="2"/>
      <c r="F126" s="1"/>
      <c r="G126" s="1"/>
      <c r="H126" s="1"/>
      <c r="I126" s="1"/>
      <c r="J126" s="1"/>
      <c r="K126" s="1"/>
      <c r="L126" s="1"/>
    </row>
    <row r="127" spans="1:12" s="4" customFormat="1" x14ac:dyDescent="0.2">
      <c r="A127" s="1"/>
      <c r="B127" s="2"/>
      <c r="C127" s="2"/>
      <c r="D127" s="2"/>
      <c r="F127" s="1"/>
      <c r="G127" s="1"/>
      <c r="H127" s="1"/>
      <c r="I127" s="1"/>
      <c r="J127" s="1"/>
      <c r="K127" s="1"/>
      <c r="L127" s="1"/>
    </row>
    <row r="128" spans="1:12" s="4" customFormat="1" x14ac:dyDescent="0.2">
      <c r="A128" s="1"/>
      <c r="B128" s="2"/>
      <c r="C128" s="2"/>
      <c r="D128" s="2"/>
      <c r="F128" s="1"/>
      <c r="G128" s="1"/>
      <c r="H128" s="1"/>
      <c r="I128" s="1"/>
      <c r="J128" s="1"/>
      <c r="K128" s="1"/>
      <c r="L128" s="1"/>
    </row>
    <row r="129" spans="1:12" s="4" customFormat="1" x14ac:dyDescent="0.2">
      <c r="A129" s="1"/>
      <c r="B129" s="2"/>
      <c r="C129" s="2"/>
      <c r="D129" s="2"/>
      <c r="F129" s="1"/>
      <c r="G129" s="1"/>
      <c r="H129" s="1"/>
      <c r="I129" s="1"/>
      <c r="J129" s="1"/>
      <c r="K129" s="1"/>
      <c r="L129" s="1"/>
    </row>
    <row r="130" spans="1:12" s="4" customFormat="1" x14ac:dyDescent="0.2">
      <c r="A130" s="1"/>
      <c r="B130" s="2"/>
      <c r="C130" s="2"/>
      <c r="D130" s="2"/>
      <c r="F130" s="1"/>
      <c r="G130" s="1"/>
      <c r="H130" s="1"/>
      <c r="I130" s="1"/>
      <c r="J130" s="1"/>
      <c r="K130" s="1"/>
      <c r="L130" s="1"/>
    </row>
    <row r="131" spans="1:12" s="4" customFormat="1" x14ac:dyDescent="0.2">
      <c r="A131" s="1"/>
      <c r="B131" s="2"/>
      <c r="C131" s="2"/>
      <c r="D131" s="2"/>
      <c r="F131" s="1"/>
      <c r="G131" s="1"/>
      <c r="H131" s="1"/>
      <c r="I131" s="1"/>
      <c r="J131" s="1"/>
      <c r="K131" s="1"/>
      <c r="L131" s="1"/>
    </row>
    <row r="132" spans="1:12" s="4" customFormat="1" x14ac:dyDescent="0.2">
      <c r="A132" s="1"/>
      <c r="B132" s="2"/>
      <c r="C132" s="2"/>
      <c r="D132" s="2"/>
      <c r="F132" s="1"/>
      <c r="G132" s="1"/>
      <c r="H132" s="1"/>
      <c r="I132" s="1"/>
      <c r="J132" s="1"/>
      <c r="K132" s="1"/>
      <c r="L132" s="1"/>
    </row>
    <row r="133" spans="1:12" s="4" customFormat="1" x14ac:dyDescent="0.2">
      <c r="A133" s="1"/>
      <c r="B133" s="2"/>
      <c r="C133" s="2"/>
      <c r="D133" s="2"/>
      <c r="F133" s="1"/>
      <c r="G133" s="1"/>
      <c r="H133" s="1"/>
      <c r="I133" s="1"/>
      <c r="J133" s="1"/>
      <c r="K133" s="1"/>
      <c r="L133" s="1"/>
    </row>
    <row r="134" spans="1:12" s="4" customFormat="1" x14ac:dyDescent="0.2">
      <c r="A134" s="1"/>
      <c r="B134" s="2"/>
      <c r="C134" s="2"/>
      <c r="D134" s="2"/>
      <c r="F134" s="1"/>
      <c r="G134" s="1"/>
      <c r="H134" s="1"/>
      <c r="I134" s="1"/>
      <c r="J134" s="1"/>
      <c r="K134" s="1"/>
      <c r="L134" s="1"/>
    </row>
    <row r="135" spans="1:12" s="4" customFormat="1" x14ac:dyDescent="0.2">
      <c r="A135" s="1"/>
      <c r="B135" s="2"/>
      <c r="C135" s="2"/>
      <c r="D135" s="2"/>
      <c r="F135" s="1"/>
      <c r="G135" s="1"/>
      <c r="H135" s="1"/>
      <c r="I135" s="1"/>
      <c r="J135" s="1"/>
      <c r="K135" s="1"/>
      <c r="L135" s="1"/>
    </row>
    <row r="136" spans="1:12" s="4" customFormat="1" x14ac:dyDescent="0.2">
      <c r="A136" s="1"/>
      <c r="B136" s="2"/>
      <c r="C136" s="2"/>
      <c r="D136" s="2"/>
      <c r="F136" s="1"/>
      <c r="G136" s="1"/>
      <c r="H136" s="1"/>
      <c r="I136" s="1"/>
      <c r="J136" s="1"/>
      <c r="K136" s="1"/>
      <c r="L136" s="1"/>
    </row>
    <row r="137" spans="1:12" s="4" customFormat="1" x14ac:dyDescent="0.2">
      <c r="A137" s="1"/>
      <c r="B137" s="2"/>
      <c r="C137" s="2"/>
      <c r="D137" s="2"/>
      <c r="F137" s="1"/>
      <c r="G137" s="1"/>
      <c r="H137" s="1"/>
      <c r="I137" s="1"/>
      <c r="J137" s="1"/>
      <c r="K137" s="1"/>
      <c r="L137" s="1"/>
    </row>
    <row r="138" spans="1:12" s="4" customFormat="1" x14ac:dyDescent="0.2">
      <c r="A138" s="1"/>
      <c r="B138" s="2"/>
      <c r="C138" s="2"/>
      <c r="D138" s="2"/>
      <c r="F138" s="1"/>
      <c r="G138" s="1"/>
      <c r="H138" s="1"/>
      <c r="I138" s="1"/>
      <c r="J138" s="1"/>
      <c r="K138" s="1"/>
      <c r="L138" s="1"/>
    </row>
    <row r="139" spans="1:12" s="4" customFormat="1" x14ac:dyDescent="0.2">
      <c r="A139" s="1"/>
      <c r="B139" s="2"/>
      <c r="C139" s="2"/>
      <c r="D139" s="2"/>
      <c r="F139" s="1"/>
      <c r="G139" s="1"/>
      <c r="H139" s="1"/>
      <c r="I139" s="1"/>
      <c r="J139" s="1"/>
      <c r="K139" s="1"/>
      <c r="L139" s="1"/>
    </row>
    <row r="140" spans="1:12" s="4" customFormat="1" x14ac:dyDescent="0.2">
      <c r="A140" s="1"/>
      <c r="B140" s="2"/>
      <c r="C140" s="2"/>
      <c r="D140" s="2"/>
      <c r="F140" s="1"/>
      <c r="G140" s="1"/>
      <c r="H140" s="1"/>
      <c r="I140" s="1"/>
      <c r="J140" s="1"/>
      <c r="K140" s="1"/>
      <c r="L140" s="1"/>
    </row>
    <row r="141" spans="1:12" s="4" customFormat="1" x14ac:dyDescent="0.2">
      <c r="A141" s="1"/>
      <c r="B141" s="2"/>
      <c r="C141" s="2"/>
      <c r="D141" s="2"/>
      <c r="F141" s="1"/>
      <c r="G141" s="1"/>
      <c r="H141" s="1"/>
      <c r="I141" s="1"/>
      <c r="J141" s="1"/>
      <c r="K141" s="1"/>
      <c r="L141" s="1"/>
    </row>
    <row r="142" spans="1:12" s="4" customFormat="1" x14ac:dyDescent="0.2">
      <c r="A142" s="1"/>
      <c r="B142" s="2"/>
      <c r="C142" s="2"/>
      <c r="D142" s="2"/>
      <c r="F142" s="1"/>
      <c r="G142" s="1"/>
      <c r="H142" s="1"/>
      <c r="I142" s="1"/>
      <c r="J142" s="1"/>
      <c r="K142" s="1"/>
      <c r="L142" s="1"/>
    </row>
    <row r="143" spans="1:12" s="4" customFormat="1" x14ac:dyDescent="0.2">
      <c r="A143" s="1"/>
      <c r="B143" s="2"/>
      <c r="C143" s="2"/>
      <c r="D143" s="2"/>
      <c r="F143" s="1"/>
      <c r="G143" s="1"/>
      <c r="H143" s="1"/>
      <c r="I143" s="1"/>
      <c r="J143" s="1"/>
      <c r="K143" s="1"/>
      <c r="L143" s="1"/>
    </row>
    <row r="144" spans="1:12" s="4" customFormat="1" x14ac:dyDescent="0.2">
      <c r="A144" s="1"/>
      <c r="B144" s="2"/>
      <c r="C144" s="2"/>
      <c r="D144" s="2"/>
      <c r="F144" s="1"/>
      <c r="G144" s="1"/>
      <c r="H144" s="1"/>
      <c r="I144" s="1"/>
      <c r="J144" s="1"/>
      <c r="K144" s="1"/>
      <c r="L144" s="1"/>
    </row>
    <row r="145" spans="1:12" s="4" customFormat="1" x14ac:dyDescent="0.2">
      <c r="A145" s="1"/>
      <c r="B145" s="2"/>
      <c r="C145" s="2"/>
      <c r="D145" s="2"/>
      <c r="F145" s="1"/>
      <c r="G145" s="1"/>
      <c r="H145" s="1"/>
      <c r="I145" s="1"/>
      <c r="J145" s="1"/>
      <c r="K145" s="1"/>
      <c r="L145" s="1"/>
    </row>
    <row r="146" spans="1:12" s="4" customFormat="1" x14ac:dyDescent="0.2">
      <c r="A146" s="1"/>
      <c r="B146" s="2"/>
      <c r="C146" s="2"/>
      <c r="D146" s="2"/>
      <c r="F146" s="1"/>
      <c r="G146" s="1"/>
      <c r="H146" s="1"/>
      <c r="I146" s="1"/>
      <c r="J146" s="1"/>
      <c r="K146" s="1"/>
      <c r="L146" s="1"/>
    </row>
    <row r="147" spans="1:12" s="4" customFormat="1" x14ac:dyDescent="0.2">
      <c r="A147" s="1"/>
      <c r="B147" s="2"/>
      <c r="C147" s="2"/>
      <c r="D147" s="2"/>
      <c r="F147" s="1"/>
      <c r="G147" s="1"/>
      <c r="H147" s="1"/>
      <c r="I147" s="1"/>
      <c r="J147" s="1"/>
      <c r="K147" s="1"/>
      <c r="L147" s="1"/>
    </row>
    <row r="148" spans="1:12" s="4" customFormat="1" x14ac:dyDescent="0.2">
      <c r="A148" s="1"/>
      <c r="B148" s="2"/>
      <c r="C148" s="2"/>
      <c r="D148" s="2"/>
      <c r="F148" s="1"/>
      <c r="G148" s="1"/>
      <c r="H148" s="1"/>
      <c r="I148" s="1"/>
      <c r="J148" s="1"/>
      <c r="K148" s="1"/>
      <c r="L148" s="1"/>
    </row>
    <row r="149" spans="1:12" s="4" customFormat="1" x14ac:dyDescent="0.2">
      <c r="A149" s="1"/>
      <c r="B149" s="2"/>
      <c r="C149" s="2"/>
      <c r="D149" s="2"/>
      <c r="F149" s="1"/>
      <c r="G149" s="1"/>
      <c r="H149" s="1"/>
      <c r="I149" s="1"/>
      <c r="J149" s="1"/>
      <c r="K149" s="1"/>
      <c r="L149" s="1"/>
    </row>
    <row r="150" spans="1:12" s="4" customFormat="1" x14ac:dyDescent="0.2">
      <c r="A150" s="1"/>
      <c r="B150" s="2"/>
      <c r="C150" s="2"/>
      <c r="D150" s="2"/>
      <c r="F150" s="1"/>
      <c r="G150" s="1"/>
      <c r="H150" s="1"/>
      <c r="I150" s="1"/>
      <c r="J150" s="1"/>
      <c r="K150" s="1"/>
      <c r="L150" s="1"/>
    </row>
    <row r="151" spans="1:12" s="4" customFormat="1" x14ac:dyDescent="0.2">
      <c r="A151" s="1"/>
      <c r="B151" s="2"/>
      <c r="C151" s="2"/>
      <c r="D151" s="2"/>
      <c r="F151" s="1"/>
      <c r="G151" s="1"/>
      <c r="H151" s="1"/>
      <c r="I151" s="1"/>
      <c r="J151" s="1"/>
      <c r="K151" s="1"/>
      <c r="L151" s="1"/>
    </row>
    <row r="152" spans="1:12" s="4" customFormat="1" x14ac:dyDescent="0.2">
      <c r="A152" s="1"/>
      <c r="B152" s="2"/>
      <c r="C152" s="2"/>
      <c r="D152" s="2"/>
      <c r="F152" s="1"/>
      <c r="G152" s="1"/>
      <c r="H152" s="1"/>
      <c r="I152" s="1"/>
      <c r="J152" s="1"/>
      <c r="K152" s="1"/>
      <c r="L152" s="1"/>
    </row>
    <row r="153" spans="1:12" s="4" customFormat="1" x14ac:dyDescent="0.2">
      <c r="A153" s="1"/>
      <c r="B153" s="2"/>
      <c r="C153" s="2"/>
      <c r="D153" s="2"/>
      <c r="F153" s="1"/>
      <c r="G153" s="1"/>
      <c r="H153" s="1"/>
      <c r="I153" s="1"/>
      <c r="J153" s="1"/>
      <c r="K153" s="1"/>
      <c r="L153" s="1"/>
    </row>
    <row r="154" spans="1:12" s="4" customFormat="1" x14ac:dyDescent="0.2">
      <c r="A154" s="1"/>
      <c r="B154" s="2"/>
      <c r="C154" s="2"/>
      <c r="D154" s="2"/>
      <c r="F154" s="1"/>
      <c r="G154" s="1"/>
      <c r="H154" s="1"/>
      <c r="I154" s="1"/>
      <c r="J154" s="1"/>
      <c r="K154" s="1"/>
      <c r="L154" s="1"/>
    </row>
    <row r="155" spans="1:12" s="4" customFormat="1" x14ac:dyDescent="0.2">
      <c r="A155" s="1"/>
      <c r="B155" s="2"/>
      <c r="C155" s="2"/>
      <c r="D155" s="2"/>
      <c r="F155" s="1"/>
      <c r="G155" s="1"/>
      <c r="H155" s="1"/>
      <c r="I155" s="1"/>
      <c r="J155" s="1"/>
      <c r="K155" s="1"/>
      <c r="L155" s="1"/>
    </row>
    <row r="156" spans="1:12" s="4" customFormat="1" x14ac:dyDescent="0.2">
      <c r="A156" s="1"/>
      <c r="B156" s="2"/>
      <c r="C156" s="2"/>
      <c r="D156" s="2"/>
      <c r="F156" s="1"/>
      <c r="G156" s="1"/>
      <c r="H156" s="1"/>
      <c r="I156" s="1"/>
      <c r="J156" s="1"/>
      <c r="K156" s="1"/>
      <c r="L156" s="1"/>
    </row>
    <row r="157" spans="1:12" s="4" customFormat="1" x14ac:dyDescent="0.2">
      <c r="A157" s="1"/>
      <c r="B157" s="2"/>
      <c r="C157" s="2"/>
      <c r="D157" s="2"/>
      <c r="F157" s="1"/>
      <c r="G157" s="1"/>
      <c r="H157" s="1"/>
      <c r="I157" s="1"/>
      <c r="J157" s="1"/>
      <c r="K157" s="1"/>
      <c r="L157" s="1"/>
    </row>
    <row r="158" spans="1:12" s="4" customFormat="1" x14ac:dyDescent="0.2">
      <c r="A158" s="1"/>
      <c r="B158" s="2"/>
      <c r="C158" s="2"/>
      <c r="D158" s="2"/>
      <c r="F158" s="1"/>
      <c r="G158" s="1"/>
      <c r="H158" s="1"/>
      <c r="I158" s="1"/>
      <c r="J158" s="1"/>
      <c r="K158" s="1"/>
      <c r="L158" s="1"/>
    </row>
    <row r="159" spans="1:12" s="4" customFormat="1" x14ac:dyDescent="0.2">
      <c r="A159" s="1"/>
      <c r="B159" s="2"/>
      <c r="C159" s="2"/>
      <c r="D159" s="2"/>
      <c r="F159" s="1"/>
      <c r="G159" s="1"/>
      <c r="H159" s="1"/>
      <c r="I159" s="1"/>
      <c r="J159" s="1"/>
      <c r="K159" s="1"/>
      <c r="L159" s="1"/>
    </row>
    <row r="160" spans="1:12" s="4" customFormat="1" x14ac:dyDescent="0.2">
      <c r="A160" s="1"/>
      <c r="B160" s="2"/>
      <c r="C160" s="2"/>
      <c r="D160" s="2"/>
      <c r="F160" s="1"/>
      <c r="G160" s="1"/>
      <c r="H160" s="1"/>
      <c r="I160" s="1"/>
      <c r="J160" s="1"/>
      <c r="K160" s="1"/>
      <c r="L160" s="1"/>
    </row>
    <row r="161" spans="1:12" s="4" customFormat="1" x14ac:dyDescent="0.2">
      <c r="A161" s="1"/>
      <c r="B161" s="2"/>
      <c r="C161" s="2"/>
      <c r="D161" s="2"/>
      <c r="F161" s="1"/>
      <c r="G161" s="1"/>
      <c r="H161" s="1"/>
      <c r="I161" s="1"/>
      <c r="J161" s="1"/>
      <c r="K161" s="1"/>
      <c r="L161" s="1"/>
    </row>
    <row r="162" spans="1:12" s="4" customFormat="1" x14ac:dyDescent="0.2">
      <c r="A162" s="1"/>
      <c r="B162" s="2"/>
      <c r="C162" s="2"/>
      <c r="D162" s="2"/>
      <c r="F162" s="1"/>
      <c r="G162" s="1"/>
      <c r="H162" s="1"/>
      <c r="I162" s="1"/>
      <c r="J162" s="1"/>
      <c r="K162" s="1"/>
      <c r="L162" s="1"/>
    </row>
    <row r="163" spans="1:12" s="4" customFormat="1" x14ac:dyDescent="0.2">
      <c r="A163" s="1"/>
      <c r="B163" s="2"/>
      <c r="C163" s="2"/>
      <c r="D163" s="2"/>
      <c r="F163" s="1"/>
      <c r="G163" s="1"/>
      <c r="H163" s="1"/>
      <c r="I163" s="1"/>
      <c r="J163" s="1"/>
      <c r="K163" s="1"/>
      <c r="L163" s="1"/>
    </row>
    <row r="164" spans="1:12" s="4" customFormat="1" x14ac:dyDescent="0.2">
      <c r="A164" s="1"/>
      <c r="B164" s="2"/>
      <c r="C164" s="2"/>
      <c r="D164" s="2"/>
      <c r="F164" s="1"/>
      <c r="G164" s="1"/>
      <c r="H164" s="1"/>
      <c r="I164" s="1"/>
      <c r="J164" s="1"/>
      <c r="K164" s="1"/>
      <c r="L164" s="1"/>
    </row>
    <row r="165" spans="1:12" s="4" customFormat="1" x14ac:dyDescent="0.2">
      <c r="A165" s="1"/>
      <c r="B165" s="2"/>
      <c r="C165" s="2"/>
      <c r="D165" s="2"/>
      <c r="F165" s="1"/>
      <c r="G165" s="1"/>
      <c r="H165" s="1"/>
      <c r="I165" s="1"/>
      <c r="J165" s="1"/>
      <c r="K165" s="1"/>
      <c r="L165" s="1"/>
    </row>
    <row r="166" spans="1:12" s="4" customFormat="1" x14ac:dyDescent="0.2">
      <c r="A166" s="1"/>
      <c r="B166" s="2"/>
      <c r="C166" s="2"/>
      <c r="D166" s="2"/>
      <c r="F166" s="1"/>
      <c r="G166" s="1"/>
      <c r="H166" s="1"/>
      <c r="I166" s="1"/>
      <c r="J166" s="1"/>
      <c r="K166" s="1"/>
      <c r="L166" s="1"/>
    </row>
    <row r="167" spans="1:12" s="4" customFormat="1" x14ac:dyDescent="0.2">
      <c r="A167" s="1"/>
      <c r="B167" s="2"/>
      <c r="C167" s="2"/>
      <c r="D167" s="2"/>
      <c r="F167" s="1"/>
      <c r="G167" s="1"/>
      <c r="H167" s="1"/>
      <c r="I167" s="1"/>
      <c r="J167" s="1"/>
      <c r="K167" s="1"/>
      <c r="L167" s="1"/>
    </row>
    <row r="168" spans="1:12" s="4" customFormat="1" x14ac:dyDescent="0.2">
      <c r="A168" s="1"/>
      <c r="B168" s="2"/>
      <c r="C168" s="2"/>
      <c r="D168" s="2"/>
      <c r="F168" s="1"/>
      <c r="G168" s="1"/>
      <c r="H168" s="1"/>
      <c r="I168" s="1"/>
      <c r="J168" s="1"/>
      <c r="K168" s="1"/>
      <c r="L168" s="1"/>
    </row>
    <row r="169" spans="1:12" s="4" customFormat="1" x14ac:dyDescent="0.2">
      <c r="A169" s="1"/>
      <c r="B169" s="2"/>
      <c r="C169" s="2"/>
      <c r="D169" s="2"/>
      <c r="F169" s="1"/>
      <c r="G169" s="1"/>
      <c r="H169" s="1"/>
      <c r="I169" s="1"/>
      <c r="J169" s="1"/>
      <c r="K169" s="1"/>
      <c r="L169" s="1"/>
    </row>
    <row r="170" spans="1:12" s="4" customFormat="1" x14ac:dyDescent="0.2">
      <c r="A170" s="1"/>
      <c r="B170" s="2"/>
      <c r="C170" s="2"/>
      <c r="D170" s="2"/>
      <c r="F170" s="1"/>
      <c r="G170" s="1"/>
      <c r="H170" s="1"/>
      <c r="I170" s="1"/>
      <c r="J170" s="1"/>
      <c r="K170" s="1"/>
      <c r="L170" s="1"/>
    </row>
    <row r="171" spans="1:12" s="4" customFormat="1" x14ac:dyDescent="0.2">
      <c r="A171" s="1"/>
      <c r="B171" s="2"/>
      <c r="C171" s="2"/>
      <c r="D171" s="2"/>
      <c r="F171" s="1"/>
      <c r="G171" s="1"/>
      <c r="H171" s="1"/>
      <c r="I171" s="1"/>
      <c r="J171" s="1"/>
      <c r="K171" s="1"/>
      <c r="L171" s="1"/>
    </row>
    <row r="172" spans="1:12" s="4" customFormat="1" x14ac:dyDescent="0.2">
      <c r="A172" s="1"/>
      <c r="B172" s="2"/>
      <c r="C172" s="2"/>
      <c r="D172" s="2"/>
      <c r="F172" s="1"/>
      <c r="G172" s="1"/>
      <c r="H172" s="1"/>
      <c r="I172" s="1"/>
      <c r="J172" s="1"/>
      <c r="K172" s="1"/>
      <c r="L172" s="1"/>
    </row>
    <row r="173" spans="1:12" s="4" customFormat="1" x14ac:dyDescent="0.2">
      <c r="A173" s="1"/>
      <c r="B173" s="2"/>
      <c r="C173" s="2"/>
      <c r="D173" s="2"/>
      <c r="F173" s="1"/>
      <c r="G173" s="1"/>
      <c r="H173" s="1"/>
      <c r="I173" s="1"/>
      <c r="J173" s="1"/>
      <c r="K173" s="1"/>
      <c r="L173" s="1"/>
    </row>
    <row r="174" spans="1:12" s="4" customFormat="1" x14ac:dyDescent="0.2">
      <c r="A174" s="1"/>
      <c r="B174" s="2"/>
      <c r="C174" s="2"/>
      <c r="D174" s="2"/>
      <c r="F174" s="1"/>
      <c r="G174" s="1"/>
      <c r="H174" s="1"/>
      <c r="I174" s="1"/>
      <c r="J174" s="1"/>
      <c r="K174" s="1"/>
      <c r="L174" s="1"/>
    </row>
    <row r="175" spans="1:12" s="4" customFormat="1" x14ac:dyDescent="0.2">
      <c r="A175" s="1"/>
      <c r="B175" s="2"/>
      <c r="C175" s="2"/>
      <c r="D175" s="2"/>
      <c r="F175" s="1"/>
      <c r="G175" s="1"/>
      <c r="H175" s="1"/>
      <c r="I175" s="1"/>
      <c r="J175" s="1"/>
      <c r="K175" s="1"/>
      <c r="L175" s="1"/>
    </row>
    <row r="176" spans="1:12" s="4" customFormat="1" x14ac:dyDescent="0.2">
      <c r="A176" s="1"/>
      <c r="B176" s="2"/>
      <c r="C176" s="2"/>
      <c r="D176" s="2"/>
      <c r="F176" s="1"/>
      <c r="G176" s="1"/>
      <c r="H176" s="1"/>
      <c r="I176" s="1"/>
      <c r="J176" s="1"/>
      <c r="K176" s="1"/>
      <c r="L176" s="1"/>
    </row>
    <row r="177" spans="1:12" s="4" customFormat="1" x14ac:dyDescent="0.2">
      <c r="A177" s="1"/>
      <c r="B177" s="2"/>
      <c r="C177" s="2"/>
      <c r="D177" s="2"/>
      <c r="F177" s="1"/>
      <c r="G177" s="1"/>
      <c r="H177" s="1"/>
      <c r="I177" s="1"/>
      <c r="J177" s="1"/>
      <c r="K177" s="1"/>
      <c r="L177" s="1"/>
    </row>
    <row r="178" spans="1:12" s="4" customFormat="1" x14ac:dyDescent="0.2">
      <c r="A178" s="1"/>
      <c r="B178" s="2"/>
      <c r="C178" s="2"/>
      <c r="D178" s="2"/>
      <c r="F178" s="1"/>
      <c r="G178" s="1"/>
      <c r="H178" s="1"/>
      <c r="I178" s="1"/>
      <c r="J178" s="1"/>
      <c r="K178" s="1"/>
      <c r="L178" s="1"/>
    </row>
    <row r="179" spans="1:12" s="4" customFormat="1" x14ac:dyDescent="0.2">
      <c r="A179" s="1"/>
      <c r="B179" s="2"/>
      <c r="C179" s="2"/>
      <c r="D179" s="2"/>
      <c r="F179" s="1"/>
      <c r="G179" s="1"/>
      <c r="H179" s="1"/>
      <c r="I179" s="1"/>
      <c r="J179" s="1"/>
      <c r="K179" s="1"/>
      <c r="L179" s="1"/>
    </row>
    <row r="180" spans="1:12" s="4" customFormat="1" x14ac:dyDescent="0.2">
      <c r="A180" s="1"/>
      <c r="B180" s="2"/>
      <c r="C180" s="2"/>
      <c r="D180" s="2"/>
      <c r="F180" s="1"/>
      <c r="G180" s="1"/>
      <c r="H180" s="1"/>
      <c r="I180" s="1"/>
      <c r="J180" s="1"/>
      <c r="K180" s="1"/>
      <c r="L180" s="1"/>
    </row>
    <row r="181" spans="1:12" s="4" customFormat="1" x14ac:dyDescent="0.2">
      <c r="A181" s="1"/>
      <c r="B181" s="2"/>
      <c r="C181" s="2"/>
      <c r="D181" s="2"/>
      <c r="F181" s="1"/>
      <c r="G181" s="1"/>
      <c r="H181" s="1"/>
      <c r="I181" s="1"/>
      <c r="J181" s="1"/>
      <c r="K181" s="1"/>
      <c r="L181" s="1"/>
    </row>
    <row r="182" spans="1:12" s="4" customFormat="1" x14ac:dyDescent="0.2">
      <c r="A182" s="1"/>
      <c r="B182" s="2"/>
      <c r="C182" s="2"/>
      <c r="D182" s="2"/>
      <c r="F182" s="1"/>
      <c r="G182" s="1"/>
      <c r="H182" s="1"/>
      <c r="I182" s="1"/>
      <c r="J182" s="1"/>
      <c r="K182" s="1"/>
      <c r="L182" s="1"/>
    </row>
    <row r="183" spans="1:12" s="4" customFormat="1" x14ac:dyDescent="0.2">
      <c r="A183" s="1"/>
      <c r="B183" s="2"/>
      <c r="C183" s="2"/>
      <c r="D183" s="2"/>
      <c r="F183" s="1"/>
      <c r="G183" s="1"/>
      <c r="H183" s="1"/>
      <c r="I183" s="1"/>
      <c r="J183" s="1"/>
      <c r="K183" s="1"/>
      <c r="L183" s="1"/>
    </row>
    <row r="184" spans="1:12" s="4" customFormat="1" x14ac:dyDescent="0.2">
      <c r="A184" s="1"/>
      <c r="B184" s="2"/>
      <c r="C184" s="2"/>
      <c r="D184" s="2"/>
      <c r="F184" s="1"/>
      <c r="G184" s="1"/>
      <c r="H184" s="1"/>
      <c r="I184" s="1"/>
      <c r="J184" s="1"/>
      <c r="K184" s="1"/>
      <c r="L184" s="1"/>
    </row>
    <row r="185" spans="1:12" s="4" customFormat="1" x14ac:dyDescent="0.2">
      <c r="A185" s="1"/>
      <c r="B185" s="2"/>
      <c r="C185" s="2"/>
      <c r="D185" s="2"/>
      <c r="F185" s="1"/>
      <c r="G185" s="1"/>
      <c r="H185" s="1"/>
      <c r="I185" s="1"/>
      <c r="J185" s="1"/>
      <c r="K185" s="1"/>
      <c r="L185" s="1"/>
    </row>
    <row r="186" spans="1:12" s="4" customFormat="1" x14ac:dyDescent="0.2">
      <c r="A186" s="1"/>
      <c r="B186" s="2"/>
      <c r="C186" s="2"/>
      <c r="D186" s="2"/>
      <c r="F186" s="1"/>
      <c r="G186" s="1"/>
      <c r="H186" s="1"/>
      <c r="I186" s="1"/>
      <c r="J186" s="1"/>
      <c r="K186" s="1"/>
      <c r="L186" s="1"/>
    </row>
    <row r="187" spans="1:12" s="4" customFormat="1" x14ac:dyDescent="0.2">
      <c r="A187" s="1"/>
      <c r="B187" s="2"/>
      <c r="C187" s="2"/>
      <c r="D187" s="2"/>
      <c r="F187" s="1"/>
      <c r="G187" s="1"/>
      <c r="H187" s="1"/>
      <c r="I187" s="1"/>
      <c r="J187" s="1"/>
      <c r="K187" s="1"/>
      <c r="L187" s="1"/>
    </row>
    <row r="188" spans="1:12" s="4" customFormat="1" x14ac:dyDescent="0.2">
      <c r="A188" s="1"/>
      <c r="B188" s="2"/>
      <c r="C188" s="2"/>
      <c r="D188" s="2"/>
      <c r="F188" s="1"/>
      <c r="G188" s="1"/>
      <c r="H188" s="1"/>
      <c r="I188" s="1"/>
      <c r="J188" s="1"/>
      <c r="K188" s="1"/>
      <c r="L188" s="1"/>
    </row>
    <row r="189" spans="1:12" s="4" customFormat="1" x14ac:dyDescent="0.2">
      <c r="A189" s="1"/>
      <c r="B189" s="2"/>
      <c r="C189" s="2"/>
      <c r="D189" s="2"/>
      <c r="F189" s="1"/>
      <c r="G189" s="1"/>
      <c r="H189" s="1"/>
      <c r="I189" s="1"/>
      <c r="J189" s="1"/>
      <c r="K189" s="1"/>
      <c r="L189" s="1"/>
    </row>
    <row r="190" spans="1:12" s="4" customFormat="1" x14ac:dyDescent="0.2">
      <c r="A190" s="1"/>
      <c r="B190" s="2"/>
      <c r="C190" s="2"/>
      <c r="D190" s="2"/>
      <c r="F190" s="1"/>
      <c r="G190" s="1"/>
      <c r="H190" s="1"/>
      <c r="I190" s="1"/>
      <c r="J190" s="1"/>
      <c r="K190" s="1"/>
      <c r="L190" s="1"/>
    </row>
    <row r="191" spans="1:12" s="4" customFormat="1" x14ac:dyDescent="0.2">
      <c r="A191" s="1"/>
      <c r="B191" s="2"/>
      <c r="C191" s="2"/>
      <c r="D191" s="2"/>
      <c r="F191" s="1"/>
      <c r="G191" s="1"/>
      <c r="H191" s="1"/>
      <c r="I191" s="1"/>
      <c r="J191" s="1"/>
      <c r="K191" s="1"/>
      <c r="L191" s="1"/>
    </row>
    <row r="192" spans="1:12" s="4" customFormat="1" x14ac:dyDescent="0.2">
      <c r="A192" s="1"/>
      <c r="B192" s="2"/>
      <c r="C192" s="2"/>
      <c r="D192" s="2"/>
      <c r="F192" s="1"/>
      <c r="G192" s="1"/>
      <c r="H192" s="1"/>
      <c r="I192" s="1"/>
      <c r="J192" s="1"/>
      <c r="K192" s="1"/>
      <c r="L192" s="1"/>
    </row>
    <row r="193" spans="1:12" s="4" customFormat="1" x14ac:dyDescent="0.2">
      <c r="A193" s="1"/>
      <c r="B193" s="2"/>
      <c r="C193" s="2"/>
      <c r="D193" s="2"/>
      <c r="F193" s="1"/>
      <c r="G193" s="1"/>
      <c r="H193" s="1"/>
      <c r="I193" s="1"/>
      <c r="J193" s="1"/>
      <c r="K193" s="1"/>
      <c r="L193" s="1"/>
    </row>
    <row r="194" spans="1:12" s="4" customFormat="1" x14ac:dyDescent="0.2">
      <c r="A194" s="1"/>
      <c r="B194" s="2"/>
      <c r="C194" s="2"/>
      <c r="D194" s="2"/>
      <c r="F194" s="1"/>
      <c r="G194" s="1"/>
      <c r="H194" s="1"/>
      <c r="I194" s="1"/>
      <c r="J194" s="1"/>
      <c r="K194" s="1"/>
      <c r="L194" s="1"/>
    </row>
    <row r="195" spans="1:12" s="4" customFormat="1" x14ac:dyDescent="0.2">
      <c r="A195" s="1"/>
      <c r="B195" s="2"/>
      <c r="C195" s="2"/>
      <c r="D195" s="2"/>
      <c r="F195" s="1"/>
      <c r="G195" s="1"/>
      <c r="H195" s="1"/>
      <c r="I195" s="1"/>
      <c r="J195" s="1"/>
      <c r="K195" s="1"/>
      <c r="L195" s="1"/>
    </row>
    <row r="196" spans="1:12" s="4" customFormat="1" x14ac:dyDescent="0.2">
      <c r="A196" s="1"/>
      <c r="B196" s="2"/>
      <c r="C196" s="2"/>
      <c r="D196" s="2"/>
      <c r="F196" s="1"/>
      <c r="G196" s="1"/>
      <c r="H196" s="1"/>
      <c r="I196" s="1"/>
      <c r="J196" s="1"/>
      <c r="K196" s="1"/>
      <c r="L196" s="1"/>
    </row>
    <row r="197" spans="1:12" s="4" customFormat="1" x14ac:dyDescent="0.2">
      <c r="A197" s="1"/>
      <c r="B197" s="2"/>
      <c r="C197" s="2"/>
      <c r="D197" s="2"/>
      <c r="F197" s="1"/>
      <c r="G197" s="1"/>
      <c r="H197" s="1"/>
      <c r="I197" s="1"/>
      <c r="J197" s="1"/>
      <c r="K197" s="1"/>
      <c r="L197" s="1"/>
    </row>
    <row r="198" spans="1:12" s="4" customFormat="1" x14ac:dyDescent="0.2">
      <c r="A198" s="1"/>
      <c r="B198" s="2"/>
      <c r="C198" s="2"/>
      <c r="D198" s="2"/>
      <c r="F198" s="1"/>
      <c r="G198" s="1"/>
      <c r="H198" s="1"/>
      <c r="I198" s="1"/>
      <c r="J198" s="1"/>
      <c r="K198" s="1"/>
      <c r="L198" s="1"/>
    </row>
    <row r="199" spans="1:12" s="4" customFormat="1" x14ac:dyDescent="0.2">
      <c r="A199" s="1"/>
      <c r="B199" s="2"/>
      <c r="C199" s="2"/>
      <c r="D199" s="2"/>
      <c r="F199" s="1"/>
      <c r="G199" s="1"/>
      <c r="H199" s="1"/>
      <c r="I199" s="1"/>
      <c r="J199" s="1"/>
      <c r="K199" s="1"/>
      <c r="L199" s="1"/>
    </row>
    <row r="200" spans="1:12" s="4" customFormat="1" x14ac:dyDescent="0.2">
      <c r="A200" s="1"/>
      <c r="B200" s="2"/>
      <c r="C200" s="2"/>
      <c r="D200" s="2"/>
      <c r="F200" s="1"/>
      <c r="G200" s="1"/>
      <c r="H200" s="1"/>
      <c r="I200" s="1"/>
      <c r="J200" s="1"/>
      <c r="K200" s="1"/>
      <c r="L200" s="1"/>
    </row>
    <row r="201" spans="1:12" s="4" customFormat="1" x14ac:dyDescent="0.2">
      <c r="A201" s="1"/>
      <c r="B201" s="2"/>
      <c r="C201" s="2"/>
      <c r="D201" s="2"/>
      <c r="F201" s="1"/>
      <c r="G201" s="1"/>
      <c r="H201" s="1"/>
      <c r="I201" s="1"/>
      <c r="J201" s="1"/>
      <c r="K201" s="1"/>
      <c r="L201" s="1"/>
    </row>
    <row r="202" spans="1:12" s="4" customFormat="1" x14ac:dyDescent="0.2">
      <c r="A202" s="1"/>
      <c r="B202" s="2"/>
      <c r="C202" s="2"/>
      <c r="D202" s="2"/>
      <c r="F202" s="1"/>
      <c r="G202" s="1"/>
      <c r="H202" s="1"/>
      <c r="I202" s="1"/>
      <c r="J202" s="1"/>
      <c r="K202" s="1"/>
      <c r="L202" s="1"/>
    </row>
    <row r="203" spans="1:12" s="4" customFormat="1" x14ac:dyDescent="0.2">
      <c r="A203" s="1"/>
      <c r="B203" s="2"/>
      <c r="C203" s="2"/>
      <c r="D203" s="2"/>
      <c r="F203" s="1"/>
      <c r="G203" s="1"/>
      <c r="H203" s="1"/>
      <c r="I203" s="1"/>
      <c r="J203" s="1"/>
      <c r="K203" s="1"/>
      <c r="L203" s="1"/>
    </row>
    <row r="204" spans="1:12" s="4" customFormat="1" x14ac:dyDescent="0.2">
      <c r="A204" s="1"/>
      <c r="B204" s="2"/>
      <c r="C204" s="2"/>
      <c r="D204" s="2"/>
      <c r="F204" s="1"/>
      <c r="G204" s="1"/>
      <c r="H204" s="1"/>
      <c r="I204" s="1"/>
      <c r="J204" s="1"/>
      <c r="K204" s="1"/>
      <c r="L204" s="1"/>
    </row>
    <row r="205" spans="1:12" s="4" customFormat="1" x14ac:dyDescent="0.2">
      <c r="A205" s="1"/>
      <c r="B205" s="2"/>
      <c r="C205" s="2"/>
      <c r="D205" s="2"/>
      <c r="F205" s="1"/>
      <c r="G205" s="1"/>
      <c r="H205" s="1"/>
      <c r="I205" s="1"/>
      <c r="J205" s="1"/>
      <c r="K205" s="1"/>
      <c r="L205" s="1"/>
    </row>
    <row r="206" spans="1:12" s="4" customFormat="1" x14ac:dyDescent="0.2">
      <c r="A206" s="1"/>
      <c r="B206" s="2"/>
      <c r="C206" s="2"/>
      <c r="D206" s="2"/>
      <c r="F206" s="1"/>
      <c r="G206" s="1"/>
      <c r="H206" s="1"/>
      <c r="I206" s="1"/>
      <c r="J206" s="1"/>
      <c r="K206" s="1"/>
      <c r="L206" s="1"/>
    </row>
    <row r="207" spans="1:12" s="4" customFormat="1" x14ac:dyDescent="0.2">
      <c r="A207" s="1"/>
      <c r="B207" s="2"/>
      <c r="C207" s="2"/>
      <c r="D207" s="2"/>
      <c r="F207" s="1"/>
      <c r="G207" s="1"/>
      <c r="H207" s="1"/>
      <c r="I207" s="1"/>
      <c r="J207" s="1"/>
      <c r="K207" s="1"/>
      <c r="L207" s="1"/>
    </row>
    <row r="208" spans="1:12" s="4" customFormat="1" x14ac:dyDescent="0.2">
      <c r="A208" s="1"/>
      <c r="B208" s="2"/>
      <c r="C208" s="2"/>
      <c r="D208" s="2"/>
      <c r="F208" s="1"/>
      <c r="G208" s="1"/>
      <c r="H208" s="1"/>
      <c r="I208" s="1"/>
      <c r="J208" s="1"/>
      <c r="K208" s="1"/>
      <c r="L208" s="1"/>
    </row>
    <row r="209" spans="1:12" s="4" customFormat="1" x14ac:dyDescent="0.2">
      <c r="A209" s="1"/>
      <c r="B209" s="2"/>
      <c r="C209" s="2"/>
      <c r="D209" s="2"/>
      <c r="F209" s="1"/>
      <c r="G209" s="1"/>
      <c r="H209" s="1"/>
      <c r="I209" s="1"/>
      <c r="J209" s="1"/>
      <c r="K209" s="1"/>
      <c r="L209" s="1"/>
    </row>
    <row r="210" spans="1:12" s="4" customFormat="1" x14ac:dyDescent="0.2">
      <c r="A210" s="1"/>
      <c r="B210" s="2"/>
      <c r="C210" s="2"/>
      <c r="D210" s="2"/>
      <c r="F210" s="1"/>
      <c r="G210" s="1"/>
      <c r="H210" s="1"/>
      <c r="I210" s="1"/>
      <c r="J210" s="1"/>
      <c r="K210" s="1"/>
      <c r="L210" s="1"/>
    </row>
    <row r="211" spans="1:12" s="4" customFormat="1" x14ac:dyDescent="0.2">
      <c r="A211" s="1"/>
      <c r="B211" s="2"/>
      <c r="C211" s="2"/>
      <c r="D211" s="2"/>
      <c r="F211" s="1"/>
      <c r="G211" s="1"/>
      <c r="H211" s="1"/>
      <c r="I211" s="1"/>
      <c r="J211" s="1"/>
      <c r="K211" s="1"/>
      <c r="L211" s="1"/>
    </row>
    <row r="212" spans="1:12" s="4" customFormat="1" x14ac:dyDescent="0.2">
      <c r="A212" s="1"/>
      <c r="B212" s="2"/>
      <c r="C212" s="2"/>
      <c r="D212" s="2"/>
      <c r="F212" s="1"/>
      <c r="G212" s="1"/>
      <c r="H212" s="1"/>
      <c r="I212" s="1"/>
      <c r="J212" s="1"/>
      <c r="K212" s="1"/>
      <c r="L212" s="1"/>
    </row>
    <row r="213" spans="1:12" s="4" customFormat="1" x14ac:dyDescent="0.2">
      <c r="A213" s="1"/>
      <c r="B213" s="2"/>
      <c r="C213" s="2"/>
      <c r="D213" s="2"/>
      <c r="F213" s="1"/>
      <c r="G213" s="1"/>
      <c r="H213" s="1"/>
      <c r="I213" s="1"/>
      <c r="J213" s="1"/>
      <c r="K213" s="1"/>
      <c r="L213" s="1"/>
    </row>
    <row r="214" spans="1:12" s="4" customFormat="1" x14ac:dyDescent="0.2">
      <c r="A214" s="1"/>
      <c r="B214" s="2"/>
      <c r="C214" s="2"/>
      <c r="D214" s="2"/>
      <c r="F214" s="1"/>
      <c r="G214" s="1"/>
      <c r="H214" s="1"/>
      <c r="I214" s="1"/>
      <c r="J214" s="1"/>
      <c r="K214" s="1"/>
      <c r="L214" s="1"/>
    </row>
    <row r="215" spans="1:12" s="4" customFormat="1" x14ac:dyDescent="0.2">
      <c r="A215" s="1"/>
      <c r="B215" s="2"/>
      <c r="C215" s="2"/>
      <c r="D215" s="2"/>
      <c r="F215" s="1"/>
      <c r="G215" s="1"/>
      <c r="H215" s="1"/>
      <c r="I215" s="1"/>
      <c r="J215" s="1"/>
      <c r="K215" s="1"/>
      <c r="L215" s="1"/>
    </row>
    <row r="216" spans="1:12" s="4" customFormat="1" x14ac:dyDescent="0.2">
      <c r="A216" s="1"/>
      <c r="B216" s="2"/>
      <c r="C216" s="2"/>
      <c r="D216" s="2"/>
      <c r="F216" s="1"/>
      <c r="G216" s="1"/>
      <c r="H216" s="1"/>
      <c r="I216" s="1"/>
      <c r="J216" s="1"/>
      <c r="K216" s="1"/>
      <c r="L216" s="1"/>
    </row>
    <row r="217" spans="1:12" s="4" customFormat="1" x14ac:dyDescent="0.2">
      <c r="A217" s="1"/>
      <c r="B217" s="2"/>
      <c r="C217" s="2"/>
      <c r="D217" s="2"/>
      <c r="F217" s="1"/>
      <c r="G217" s="1"/>
      <c r="H217" s="1"/>
      <c r="I217" s="1"/>
      <c r="J217" s="1"/>
      <c r="K217" s="1"/>
      <c r="L217" s="1"/>
    </row>
    <row r="218" spans="1:12" s="4" customFormat="1" x14ac:dyDescent="0.2">
      <c r="A218" s="1"/>
      <c r="B218" s="2"/>
      <c r="C218" s="2"/>
      <c r="D218" s="2"/>
      <c r="F218" s="1"/>
      <c r="G218" s="1"/>
      <c r="H218" s="1"/>
      <c r="I218" s="1"/>
      <c r="J218" s="1"/>
      <c r="K218" s="1"/>
      <c r="L218" s="1"/>
    </row>
    <row r="219" spans="1:12" s="4" customFormat="1" x14ac:dyDescent="0.2">
      <c r="A219" s="1"/>
      <c r="B219" s="2"/>
      <c r="C219" s="2"/>
      <c r="D219" s="2"/>
      <c r="F219" s="1"/>
      <c r="G219" s="1"/>
      <c r="H219" s="1"/>
      <c r="I219" s="1"/>
      <c r="J219" s="1"/>
      <c r="K219" s="1"/>
      <c r="L219" s="1"/>
    </row>
    <row r="220" spans="1:12" s="4" customFormat="1" x14ac:dyDescent="0.2">
      <c r="A220" s="1"/>
      <c r="B220" s="2"/>
      <c r="C220" s="2"/>
      <c r="D220" s="2"/>
      <c r="F220" s="1"/>
      <c r="G220" s="1"/>
      <c r="H220" s="1"/>
      <c r="I220" s="1"/>
      <c r="J220" s="1"/>
      <c r="K220" s="1"/>
      <c r="L220" s="1"/>
    </row>
    <row r="221" spans="1:12" s="4" customFormat="1" x14ac:dyDescent="0.2">
      <c r="A221" s="1"/>
      <c r="B221" s="2"/>
      <c r="C221" s="2"/>
      <c r="D221" s="2"/>
      <c r="F221" s="1"/>
      <c r="G221" s="1"/>
      <c r="H221" s="1"/>
      <c r="I221" s="1"/>
      <c r="J221" s="1"/>
      <c r="K221" s="1"/>
      <c r="L221" s="1"/>
    </row>
    <row r="222" spans="1:12" s="4" customFormat="1" x14ac:dyDescent="0.2">
      <c r="A222" s="1"/>
      <c r="B222" s="2"/>
      <c r="C222" s="2"/>
      <c r="D222" s="2"/>
      <c r="F222" s="1"/>
      <c r="G222" s="1"/>
      <c r="H222" s="1"/>
      <c r="I222" s="1"/>
      <c r="J222" s="1"/>
      <c r="K222" s="1"/>
      <c r="L222" s="1"/>
    </row>
    <row r="223" spans="1:12" s="4" customFormat="1" x14ac:dyDescent="0.2">
      <c r="A223" s="1"/>
      <c r="B223" s="2"/>
      <c r="C223" s="2"/>
      <c r="D223" s="2"/>
      <c r="F223" s="1"/>
      <c r="G223" s="1"/>
      <c r="H223" s="1"/>
      <c r="I223" s="1"/>
      <c r="J223" s="1"/>
      <c r="K223" s="1"/>
      <c r="L223" s="1"/>
    </row>
    <row r="224" spans="1:12" s="4" customFormat="1" x14ac:dyDescent="0.2">
      <c r="A224" s="1"/>
      <c r="B224" s="2"/>
      <c r="C224" s="2"/>
      <c r="D224" s="2"/>
      <c r="F224" s="1"/>
      <c r="G224" s="1"/>
      <c r="H224" s="1"/>
      <c r="I224" s="1"/>
      <c r="J224" s="1"/>
      <c r="K224" s="1"/>
      <c r="L224" s="1"/>
    </row>
    <row r="225" spans="1:12" s="4" customFormat="1" x14ac:dyDescent="0.2">
      <c r="A225" s="1"/>
      <c r="B225" s="2"/>
      <c r="C225" s="2"/>
      <c r="D225" s="2"/>
      <c r="F225" s="1"/>
      <c r="G225" s="1"/>
      <c r="H225" s="1"/>
      <c r="I225" s="1"/>
      <c r="J225" s="1"/>
      <c r="K225" s="1"/>
      <c r="L225" s="1"/>
    </row>
    <row r="226" spans="1:12" s="4" customFormat="1" x14ac:dyDescent="0.2">
      <c r="A226" s="1"/>
      <c r="B226" s="2"/>
      <c r="C226" s="2"/>
      <c r="D226" s="2"/>
      <c r="F226" s="1"/>
      <c r="G226" s="1"/>
      <c r="H226" s="1"/>
      <c r="I226" s="1"/>
      <c r="J226" s="1"/>
      <c r="K226" s="1"/>
      <c r="L226" s="1"/>
    </row>
    <row r="227" spans="1:12" s="4" customFormat="1" x14ac:dyDescent="0.2">
      <c r="A227" s="1"/>
      <c r="B227" s="2"/>
      <c r="C227" s="2"/>
      <c r="D227" s="2"/>
      <c r="F227" s="1"/>
      <c r="G227" s="1"/>
      <c r="H227" s="1"/>
      <c r="I227" s="1"/>
      <c r="J227" s="1"/>
      <c r="K227" s="1"/>
      <c r="L227" s="1"/>
    </row>
    <row r="228" spans="1:12" s="4" customFormat="1" x14ac:dyDescent="0.2">
      <c r="A228" s="1"/>
      <c r="B228" s="2"/>
      <c r="C228" s="2"/>
      <c r="D228" s="2"/>
      <c r="F228" s="1"/>
      <c r="G228" s="1"/>
      <c r="H228" s="1"/>
      <c r="I228" s="1"/>
      <c r="J228" s="1"/>
      <c r="K228" s="1"/>
      <c r="L228" s="1"/>
    </row>
    <row r="229" spans="1:12" s="4" customFormat="1" x14ac:dyDescent="0.2">
      <c r="A229" s="1"/>
      <c r="B229" s="2"/>
      <c r="C229" s="2"/>
      <c r="D229" s="2"/>
      <c r="F229" s="1"/>
      <c r="G229" s="1"/>
      <c r="H229" s="1"/>
      <c r="I229" s="1"/>
      <c r="J229" s="1"/>
      <c r="K229" s="1"/>
      <c r="L229" s="1"/>
    </row>
    <row r="230" spans="1:12" s="4" customFormat="1" x14ac:dyDescent="0.2">
      <c r="A230" s="1"/>
      <c r="B230" s="2"/>
      <c r="C230" s="2"/>
      <c r="D230" s="2"/>
      <c r="F230" s="1"/>
      <c r="G230" s="1"/>
      <c r="H230" s="1"/>
      <c r="I230" s="1"/>
      <c r="J230" s="1"/>
      <c r="K230" s="1"/>
      <c r="L230" s="1"/>
    </row>
    <row r="231" spans="1:12" s="4" customFormat="1" x14ac:dyDescent="0.2">
      <c r="A231" s="1"/>
      <c r="B231" s="2"/>
      <c r="C231" s="2"/>
      <c r="D231" s="2"/>
      <c r="F231" s="1"/>
      <c r="G231" s="1"/>
      <c r="H231" s="1"/>
      <c r="I231" s="1"/>
      <c r="J231" s="1"/>
      <c r="K231" s="1"/>
      <c r="L231" s="1"/>
    </row>
    <row r="232" spans="1:12" s="4" customFormat="1" x14ac:dyDescent="0.2">
      <c r="A232" s="1"/>
      <c r="B232" s="2"/>
      <c r="C232" s="2"/>
      <c r="D232" s="2"/>
      <c r="F232" s="1"/>
      <c r="G232" s="1"/>
      <c r="H232" s="1"/>
      <c r="I232" s="1"/>
      <c r="J232" s="1"/>
      <c r="K232" s="1"/>
      <c r="L232" s="1"/>
    </row>
    <row r="233" spans="1:12" s="4" customFormat="1" x14ac:dyDescent="0.2">
      <c r="A233" s="1"/>
      <c r="B233" s="2"/>
      <c r="C233" s="2"/>
      <c r="D233" s="2"/>
      <c r="F233" s="1"/>
      <c r="G233" s="1"/>
      <c r="H233" s="1"/>
      <c r="I233" s="1"/>
      <c r="J233" s="1"/>
      <c r="K233" s="1"/>
      <c r="L233" s="1"/>
    </row>
    <row r="234" spans="1:12" s="4" customFormat="1" x14ac:dyDescent="0.2">
      <c r="A234" s="1"/>
      <c r="B234" s="2"/>
      <c r="C234" s="2"/>
      <c r="D234" s="2"/>
      <c r="F234" s="1"/>
      <c r="G234" s="1"/>
      <c r="H234" s="1"/>
      <c r="I234" s="1"/>
      <c r="J234" s="1"/>
      <c r="K234" s="1"/>
      <c r="L234" s="1"/>
    </row>
    <row r="235" spans="1:12" s="4" customFormat="1" x14ac:dyDescent="0.2">
      <c r="A235" s="1"/>
      <c r="B235" s="2"/>
      <c r="C235" s="2"/>
      <c r="D235" s="2"/>
      <c r="F235" s="1"/>
      <c r="G235" s="1"/>
      <c r="H235" s="1"/>
      <c r="I235" s="1"/>
      <c r="J235" s="1"/>
      <c r="K235" s="1"/>
      <c r="L235" s="1"/>
    </row>
    <row r="236" spans="1:12" s="4" customFormat="1" x14ac:dyDescent="0.2">
      <c r="A236" s="1"/>
      <c r="B236" s="2"/>
      <c r="C236" s="2"/>
      <c r="D236" s="2"/>
      <c r="F236" s="1"/>
      <c r="G236" s="1"/>
      <c r="H236" s="1"/>
      <c r="I236" s="1"/>
      <c r="J236" s="1"/>
      <c r="K236" s="1"/>
      <c r="L236" s="1"/>
    </row>
    <row r="237" spans="1:12" s="4" customFormat="1" x14ac:dyDescent="0.2">
      <c r="A237" s="1"/>
      <c r="B237" s="2"/>
      <c r="C237" s="2"/>
      <c r="D237" s="2"/>
      <c r="F237" s="1"/>
      <c r="G237" s="1"/>
      <c r="H237" s="1"/>
      <c r="I237" s="1"/>
      <c r="J237" s="1"/>
      <c r="K237" s="1"/>
      <c r="L237" s="1"/>
    </row>
    <row r="238" spans="1:12" s="4" customFormat="1" x14ac:dyDescent="0.2">
      <c r="A238" s="1"/>
      <c r="B238" s="2"/>
      <c r="C238" s="2"/>
      <c r="D238" s="2"/>
      <c r="F238" s="1"/>
      <c r="G238" s="1"/>
      <c r="H238" s="1"/>
      <c r="I238" s="1"/>
      <c r="J238" s="1"/>
      <c r="K238" s="1"/>
      <c r="L238" s="1"/>
    </row>
    <row r="239" spans="1:12" s="4" customFormat="1" x14ac:dyDescent="0.2">
      <c r="A239" s="1"/>
      <c r="B239" s="2"/>
      <c r="C239" s="2"/>
      <c r="D239" s="2"/>
      <c r="F239" s="1"/>
      <c r="G239" s="1"/>
      <c r="H239" s="1"/>
      <c r="I239" s="1"/>
      <c r="J239" s="1"/>
      <c r="K239" s="1"/>
      <c r="L239" s="1"/>
    </row>
    <row r="240" spans="1:12" s="4" customFormat="1" x14ac:dyDescent="0.2">
      <c r="A240" s="1"/>
      <c r="B240" s="2"/>
      <c r="C240" s="2"/>
      <c r="D240" s="2"/>
      <c r="F240" s="1"/>
      <c r="G240" s="1"/>
      <c r="H240" s="1"/>
      <c r="I240" s="1"/>
      <c r="J240" s="1"/>
      <c r="K240" s="1"/>
      <c r="L240" s="1"/>
    </row>
    <row r="241" spans="1:12" s="4" customFormat="1" x14ac:dyDescent="0.2">
      <c r="A241" s="1"/>
      <c r="B241" s="2"/>
      <c r="C241" s="2"/>
      <c r="D241" s="2"/>
      <c r="F241" s="1"/>
      <c r="G241" s="1"/>
      <c r="H241" s="1"/>
      <c r="I241" s="1"/>
      <c r="J241" s="1"/>
      <c r="K241" s="1"/>
      <c r="L241" s="1"/>
    </row>
    <row r="242" spans="1:12" s="4" customFormat="1" x14ac:dyDescent="0.2">
      <c r="A242" s="1"/>
      <c r="B242" s="2"/>
      <c r="C242" s="2"/>
      <c r="D242" s="2"/>
      <c r="F242" s="1"/>
      <c r="G242" s="1"/>
      <c r="H242" s="1"/>
      <c r="I242" s="1"/>
      <c r="J242" s="1"/>
      <c r="K242" s="1"/>
      <c r="L242" s="1"/>
    </row>
    <row r="243" spans="1:12" s="4" customFormat="1" x14ac:dyDescent="0.2">
      <c r="A243" s="1"/>
      <c r="B243" s="2"/>
      <c r="C243" s="2"/>
      <c r="D243" s="2"/>
      <c r="F243" s="1"/>
      <c r="G243" s="1"/>
      <c r="H243" s="1"/>
      <c r="I243" s="1"/>
      <c r="J243" s="1"/>
      <c r="K243" s="1"/>
      <c r="L243" s="1"/>
    </row>
    <row r="244" spans="1:12" s="4" customFormat="1" x14ac:dyDescent="0.2">
      <c r="A244" s="1"/>
      <c r="B244" s="2"/>
      <c r="C244" s="2"/>
      <c r="D244" s="2"/>
      <c r="F244" s="1"/>
      <c r="G244" s="1"/>
      <c r="H244" s="1"/>
      <c r="I244" s="1"/>
      <c r="J244" s="1"/>
      <c r="K244" s="1"/>
      <c r="L244" s="1"/>
    </row>
    <row r="245" spans="1:12" s="4" customFormat="1" x14ac:dyDescent="0.2">
      <c r="A245" s="1"/>
      <c r="B245" s="2"/>
      <c r="C245" s="2"/>
      <c r="D245" s="2"/>
      <c r="F245" s="1"/>
      <c r="G245" s="1"/>
      <c r="H245" s="1"/>
      <c r="I245" s="1"/>
      <c r="J245" s="1"/>
      <c r="K245" s="1"/>
      <c r="L245" s="1"/>
    </row>
    <row r="246" spans="1:12" s="4" customFormat="1" x14ac:dyDescent="0.2">
      <c r="A246" s="1"/>
      <c r="B246" s="2"/>
      <c r="C246" s="2"/>
      <c r="D246" s="2"/>
      <c r="F246" s="1"/>
      <c r="G246" s="1"/>
      <c r="H246" s="1"/>
      <c r="I246" s="1"/>
      <c r="J246" s="1"/>
      <c r="K246" s="1"/>
      <c r="L246" s="1"/>
    </row>
    <row r="247" spans="1:12" s="4" customFormat="1" x14ac:dyDescent="0.2">
      <c r="A247" s="1"/>
      <c r="B247" s="2"/>
      <c r="C247" s="2"/>
      <c r="D247" s="2"/>
      <c r="F247" s="1"/>
      <c r="G247" s="1"/>
      <c r="H247" s="1"/>
      <c r="I247" s="1"/>
      <c r="J247" s="1"/>
      <c r="K247" s="1"/>
      <c r="L247" s="1"/>
    </row>
    <row r="248" spans="1:12" s="4" customFormat="1" x14ac:dyDescent="0.2">
      <c r="A248" s="1"/>
      <c r="B248" s="2"/>
      <c r="C248" s="2"/>
      <c r="D248" s="2"/>
      <c r="F248" s="1"/>
      <c r="G248" s="1"/>
      <c r="H248" s="1"/>
      <c r="I248" s="1"/>
      <c r="J248" s="1"/>
      <c r="K248" s="1"/>
      <c r="L248" s="1"/>
    </row>
    <row r="249" spans="1:12" s="4" customFormat="1" x14ac:dyDescent="0.2">
      <c r="A249" s="1"/>
      <c r="B249" s="2"/>
      <c r="C249" s="2"/>
      <c r="D249" s="2"/>
      <c r="F249" s="1"/>
      <c r="G249" s="1"/>
      <c r="H249" s="1"/>
      <c r="I249" s="1"/>
      <c r="J249" s="1"/>
      <c r="K249" s="1"/>
      <c r="L249" s="1"/>
    </row>
    <row r="250" spans="1:12" s="4" customFormat="1" x14ac:dyDescent="0.2">
      <c r="A250" s="1"/>
      <c r="B250" s="2"/>
      <c r="C250" s="2"/>
      <c r="D250" s="2"/>
      <c r="F250" s="1"/>
      <c r="G250" s="1"/>
      <c r="H250" s="1"/>
      <c r="I250" s="1"/>
      <c r="J250" s="1"/>
      <c r="K250" s="1"/>
      <c r="L250" s="1"/>
    </row>
    <row r="251" spans="1:12" s="4" customFormat="1" x14ac:dyDescent="0.2">
      <c r="A251" s="1"/>
      <c r="B251" s="2"/>
      <c r="C251" s="2"/>
      <c r="D251" s="2"/>
      <c r="F251" s="1"/>
      <c r="G251" s="1"/>
      <c r="H251" s="1"/>
      <c r="I251" s="1"/>
      <c r="J251" s="1"/>
      <c r="K251" s="1"/>
      <c r="L251" s="1"/>
    </row>
    <row r="252" spans="1:12" s="4" customFormat="1" x14ac:dyDescent="0.2">
      <c r="A252" s="1"/>
      <c r="B252" s="2"/>
      <c r="C252" s="2"/>
      <c r="D252" s="2"/>
      <c r="F252" s="1"/>
      <c r="G252" s="1"/>
      <c r="H252" s="1"/>
      <c r="I252" s="1"/>
      <c r="J252" s="1"/>
      <c r="K252" s="1"/>
      <c r="L252" s="1"/>
    </row>
    <row r="253" spans="1:12" s="4" customFormat="1" x14ac:dyDescent="0.2">
      <c r="A253" s="1"/>
      <c r="B253" s="2"/>
      <c r="C253" s="2"/>
      <c r="D253" s="2"/>
      <c r="F253" s="1"/>
      <c r="G253" s="1"/>
      <c r="H253" s="1"/>
      <c r="I253" s="1"/>
      <c r="J253" s="1"/>
      <c r="K253" s="1"/>
      <c r="L253" s="1"/>
    </row>
    <row r="254" spans="1:12" s="4" customFormat="1" x14ac:dyDescent="0.2">
      <c r="A254" s="1"/>
      <c r="B254" s="2"/>
      <c r="C254" s="2"/>
      <c r="D254" s="2"/>
      <c r="F254" s="1"/>
      <c r="G254" s="1"/>
      <c r="H254" s="1"/>
      <c r="I254" s="1"/>
      <c r="J254" s="1"/>
      <c r="K254" s="1"/>
      <c r="L254" s="1"/>
    </row>
    <row r="255" spans="1:12" s="4" customFormat="1" x14ac:dyDescent="0.2">
      <c r="A255" s="1"/>
      <c r="B255" s="2"/>
      <c r="C255" s="2"/>
      <c r="D255" s="2"/>
      <c r="F255" s="1"/>
      <c r="G255" s="1"/>
      <c r="H255" s="1"/>
      <c r="I255" s="1"/>
      <c r="J255" s="1"/>
      <c r="K255" s="1"/>
      <c r="L255" s="1"/>
    </row>
    <row r="256" spans="1:12" s="4" customFormat="1" x14ac:dyDescent="0.2">
      <c r="A256" s="1"/>
      <c r="B256" s="2"/>
      <c r="C256" s="2"/>
      <c r="D256" s="2"/>
      <c r="F256" s="1"/>
      <c r="G256" s="1"/>
      <c r="H256" s="1"/>
      <c r="I256" s="1"/>
      <c r="J256" s="1"/>
      <c r="K256" s="1"/>
      <c r="L256" s="1"/>
    </row>
    <row r="257" spans="1:12" s="4" customFormat="1" x14ac:dyDescent="0.2">
      <c r="A257" s="1"/>
      <c r="B257" s="2"/>
      <c r="C257" s="2"/>
      <c r="D257" s="2"/>
      <c r="F257" s="1"/>
      <c r="G257" s="1"/>
      <c r="H257" s="1"/>
      <c r="I257" s="1"/>
      <c r="J257" s="1"/>
      <c r="K257" s="1"/>
      <c r="L257" s="1"/>
    </row>
    <row r="258" spans="1:12" s="4" customFormat="1" x14ac:dyDescent="0.2">
      <c r="A258" s="1"/>
      <c r="B258" s="2"/>
      <c r="C258" s="2"/>
      <c r="D258" s="2"/>
      <c r="F258" s="1"/>
      <c r="G258" s="1"/>
      <c r="H258" s="1"/>
      <c r="I258" s="1"/>
      <c r="J258" s="1"/>
      <c r="K258" s="1"/>
      <c r="L258" s="1"/>
    </row>
    <row r="259" spans="1:12" s="4" customFormat="1" x14ac:dyDescent="0.2">
      <c r="A259" s="1"/>
      <c r="B259" s="2"/>
      <c r="C259" s="2"/>
      <c r="D259" s="2"/>
      <c r="F259" s="1"/>
      <c r="G259" s="1"/>
      <c r="H259" s="1"/>
      <c r="I259" s="1"/>
      <c r="J259" s="1"/>
      <c r="K259" s="1"/>
      <c r="L259" s="1"/>
    </row>
    <row r="260" spans="1:12" s="4" customFormat="1" x14ac:dyDescent="0.2">
      <c r="A260" s="1"/>
      <c r="B260" s="2"/>
      <c r="C260" s="2"/>
      <c r="D260" s="2"/>
      <c r="F260" s="1"/>
      <c r="G260" s="1"/>
      <c r="H260" s="1"/>
      <c r="I260" s="1"/>
      <c r="J260" s="1"/>
      <c r="K260" s="1"/>
      <c r="L260" s="1"/>
    </row>
    <row r="261" spans="1:12" s="4" customFormat="1" x14ac:dyDescent="0.2">
      <c r="A261" s="1"/>
      <c r="B261" s="2"/>
      <c r="C261" s="2"/>
      <c r="D261" s="2"/>
      <c r="F261" s="1"/>
      <c r="G261" s="1"/>
      <c r="H261" s="1"/>
      <c r="I261" s="1"/>
      <c r="J261" s="1"/>
      <c r="K261" s="1"/>
      <c r="L261" s="1"/>
    </row>
    <row r="262" spans="1:12" s="4" customFormat="1" x14ac:dyDescent="0.2">
      <c r="A262" s="1"/>
      <c r="B262" s="2"/>
      <c r="C262" s="2"/>
      <c r="D262" s="2"/>
      <c r="F262" s="1"/>
      <c r="G262" s="1"/>
      <c r="H262" s="1"/>
      <c r="I262" s="1"/>
      <c r="J262" s="1"/>
      <c r="K262" s="1"/>
      <c r="L262" s="1"/>
    </row>
    <row r="263" spans="1:12" s="4" customFormat="1" x14ac:dyDescent="0.2">
      <c r="A263" s="1"/>
      <c r="B263" s="2"/>
      <c r="C263" s="2"/>
      <c r="D263" s="2"/>
      <c r="F263" s="1"/>
      <c r="G263" s="1"/>
      <c r="H263" s="1"/>
      <c r="I263" s="1"/>
      <c r="J263" s="1"/>
      <c r="K263" s="1"/>
      <c r="L263" s="1"/>
    </row>
    <row r="264" spans="1:12" s="4" customFormat="1" x14ac:dyDescent="0.2">
      <c r="A264" s="1"/>
      <c r="B264" s="2"/>
      <c r="C264" s="2"/>
      <c r="D264" s="2"/>
      <c r="F264" s="1"/>
      <c r="G264" s="1"/>
      <c r="H264" s="1"/>
      <c r="I264" s="1"/>
      <c r="J264" s="1"/>
      <c r="K264" s="1"/>
      <c r="L264" s="1"/>
    </row>
    <row r="265" spans="1:12" s="4" customFormat="1" x14ac:dyDescent="0.2">
      <c r="A265" s="1"/>
      <c r="B265" s="2"/>
      <c r="C265" s="2"/>
      <c r="D265" s="2"/>
      <c r="F265" s="1"/>
      <c r="G265" s="1"/>
      <c r="H265" s="1"/>
      <c r="I265" s="1"/>
      <c r="J265" s="1"/>
      <c r="K265" s="1"/>
      <c r="L265" s="1"/>
    </row>
    <row r="266" spans="1:12" s="4" customFormat="1" x14ac:dyDescent="0.2">
      <c r="A266" s="1"/>
      <c r="B266" s="2"/>
      <c r="C266" s="2"/>
      <c r="D266" s="2"/>
      <c r="F266" s="1"/>
      <c r="G266" s="1"/>
      <c r="H266" s="1"/>
      <c r="I266" s="1"/>
      <c r="J266" s="1"/>
      <c r="K266" s="1"/>
      <c r="L266" s="1"/>
    </row>
    <row r="267" spans="1:12" s="4" customFormat="1" x14ac:dyDescent="0.2">
      <c r="A267" s="1"/>
      <c r="B267" s="2"/>
      <c r="C267" s="2"/>
      <c r="D267" s="2"/>
      <c r="F267" s="1"/>
      <c r="G267" s="1"/>
      <c r="H267" s="1"/>
      <c r="I267" s="1"/>
      <c r="J267" s="1"/>
      <c r="K267" s="1"/>
      <c r="L267" s="1"/>
    </row>
    <row r="268" spans="1:12" s="4" customFormat="1" x14ac:dyDescent="0.2">
      <c r="A268" s="1"/>
      <c r="B268" s="2"/>
      <c r="C268" s="2"/>
      <c r="D268" s="2"/>
      <c r="F268" s="1"/>
      <c r="G268" s="1"/>
      <c r="H268" s="1"/>
      <c r="I268" s="1"/>
      <c r="J268" s="1"/>
      <c r="K268" s="1"/>
      <c r="L268" s="1"/>
    </row>
    <row r="269" spans="1:12" s="4" customFormat="1" x14ac:dyDescent="0.2">
      <c r="A269" s="1"/>
      <c r="B269" s="2"/>
      <c r="C269" s="2"/>
      <c r="D269" s="2"/>
      <c r="F269" s="1"/>
      <c r="G269" s="1"/>
      <c r="H269" s="1"/>
      <c r="I269" s="1"/>
      <c r="J269" s="1"/>
      <c r="K269" s="1"/>
      <c r="L269" s="1"/>
    </row>
    <row r="270" spans="1:12" s="4" customFormat="1" x14ac:dyDescent="0.2">
      <c r="A270" s="1"/>
      <c r="B270" s="2"/>
      <c r="C270" s="2"/>
      <c r="D270" s="2"/>
      <c r="F270" s="1"/>
      <c r="G270" s="1"/>
      <c r="H270" s="1"/>
      <c r="I270" s="1"/>
      <c r="J270" s="1"/>
      <c r="K270" s="1"/>
      <c r="L270" s="1"/>
    </row>
    <row r="271" spans="1:12" s="4" customFormat="1" x14ac:dyDescent="0.2">
      <c r="A271" s="1"/>
      <c r="B271" s="2"/>
      <c r="C271" s="2"/>
      <c r="D271" s="2"/>
      <c r="F271" s="1"/>
      <c r="G271" s="1"/>
      <c r="H271" s="1"/>
      <c r="I271" s="1"/>
      <c r="J271" s="1"/>
      <c r="K271" s="1"/>
      <c r="L271" s="1"/>
    </row>
    <row r="272" spans="1:12" s="4" customFormat="1" x14ac:dyDescent="0.2">
      <c r="A272" s="1"/>
      <c r="B272" s="2"/>
      <c r="C272" s="2"/>
      <c r="D272" s="2"/>
      <c r="F272" s="1"/>
      <c r="G272" s="1"/>
      <c r="H272" s="1"/>
      <c r="I272" s="1"/>
      <c r="J272" s="1"/>
      <c r="K272" s="1"/>
      <c r="L272" s="1"/>
    </row>
  </sheetData>
  <sortState ref="A3:L56">
    <sortCondition ref="B3:B56"/>
  </sortState>
  <pageMargins left="0.7" right="0.7" top="0.75" bottom="0.75" header="0.3" footer="0.3"/>
  <pageSetup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97ABAE-3705-4225-8894-E68C61D05482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26E1A80-1B17-4517-8FEC-88C8146542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3620EA-F712-4466-AE55-E520BB62E7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CY2016 Quarterly Payments</vt:lpstr>
      <vt:lpstr>Annual Calc w FFY16 FMAP</vt:lpstr>
      <vt:lpstr>Annual Calc w FFY17 FMAP</vt:lpstr>
    </vt:vector>
  </TitlesOfParts>
  <Company>State of Oklahoma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Morris</dc:creator>
  <cp:lastModifiedBy>Nelson Solomon</cp:lastModifiedBy>
  <dcterms:created xsi:type="dcterms:W3CDTF">2015-01-06T20:01:19Z</dcterms:created>
  <dcterms:modified xsi:type="dcterms:W3CDTF">2016-01-05T20:59:45Z</dcterms:modified>
</cp:coreProperties>
</file>