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https://officemgmtentserv.sharepoint.com/sites/extranet/309-ODEMHSHazardMitigation/HMA_Grants/Shared Documents/Mitigation Projects/ICF/02_Subapp Intake Process/FINAL Documents for OEM Website/Templates/"/>
    </mc:Choice>
  </mc:AlternateContent>
  <xr:revisionPtr revIDLastSave="4700" documentId="8_{7CF0D1AF-B716-4B51-A3A9-80C16638A4DE}" xr6:coauthVersionLast="47" xr6:coauthVersionMax="47" xr10:uidLastSave="{96343D0F-A0F0-425C-BC35-FDD575B616FF}"/>
  <workbookProtection lockStructure="1"/>
  <bookViews>
    <workbookView xWindow="-110" yWindow="-110" windowWidth="22780" windowHeight="14540" firstSheet="2" activeTab="4" xr2:uid="{B66C4F60-66B9-4265-83C0-77AAB45B2733}"/>
  </bookViews>
  <sheets>
    <sheet name="Workbook Guidance" sheetId="1" r:id="rId1"/>
    <sheet name="SR Mgmt Costs" sheetId="3" r:id="rId2"/>
    <sheet name="Non-Construction Budget" sheetId="7" r:id="rId3"/>
    <sheet name="Non-Construction Summary" sheetId="9" r:id="rId4"/>
    <sheet name="Non-Phased Construction Budget" sheetId="6" r:id="rId5"/>
    <sheet name="Non-Phased Construction Summary" sheetId="8" r:id="rId6"/>
    <sheet name="Phased Construction Budget" sheetId="2" r:id="rId7"/>
    <sheet name="Phased Construction Summary" sheetId="4" r:id="rId8"/>
  </sheet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5" i="9" l="1"/>
  <c r="B25" i="9"/>
  <c r="B27" i="9"/>
  <c r="B18" i="9"/>
  <c r="C18" i="9"/>
  <c r="D18" i="9"/>
  <c r="E104" i="7"/>
  <c r="E101" i="7"/>
  <c r="E91" i="7"/>
  <c r="F78" i="7"/>
  <c r="G78" i="7"/>
  <c r="H78" i="7"/>
  <c r="E78" i="7"/>
  <c r="C27" i="9"/>
  <c r="B4" i="9"/>
  <c r="B5" i="9"/>
  <c r="B6" i="9"/>
  <c r="B7" i="9"/>
  <c r="B8" i="9"/>
  <c r="B9" i="9"/>
  <c r="B10" i="9"/>
  <c r="B11" i="9"/>
  <c r="B3" i="9"/>
  <c r="C15" i="8"/>
  <c r="D15" i="8"/>
  <c r="C16" i="8"/>
  <c r="D16" i="8"/>
  <c r="C17" i="8"/>
  <c r="D17" i="8"/>
  <c r="C18" i="8"/>
  <c r="D18" i="8"/>
  <c r="C19" i="8"/>
  <c r="D19" i="8"/>
  <c r="C20" i="8"/>
  <c r="D20" i="8"/>
  <c r="C21" i="8"/>
  <c r="D21" i="8"/>
  <c r="C22" i="8"/>
  <c r="D22" i="8"/>
  <c r="C23" i="8"/>
  <c r="D23" i="8"/>
  <c r="C24" i="8"/>
  <c r="D24" i="8"/>
  <c r="C25" i="8"/>
  <c r="D25" i="8"/>
  <c r="C26" i="8"/>
  <c r="D26" i="8"/>
  <c r="C27" i="8"/>
  <c r="D27" i="8"/>
  <c r="C28" i="8"/>
  <c r="D28" i="8"/>
  <c r="C29" i="8"/>
  <c r="D29" i="8"/>
  <c r="C30" i="8"/>
  <c r="C34" i="8" s="1"/>
  <c r="D30" i="8"/>
  <c r="B30" i="8"/>
  <c r="B34" i="8" s="1"/>
  <c r="B29" i="8"/>
  <c r="B28" i="8"/>
  <c r="B27" i="8"/>
  <c r="B26" i="8"/>
  <c r="B25" i="8"/>
  <c r="B24" i="8"/>
  <c r="B23" i="8"/>
  <c r="B22" i="8"/>
  <c r="B21" i="8"/>
  <c r="B20" i="8"/>
  <c r="B19" i="8"/>
  <c r="B18" i="8"/>
  <c r="B17" i="8"/>
  <c r="B16" i="8"/>
  <c r="B15" i="8"/>
  <c r="D34" i="8"/>
  <c r="B32" i="8"/>
  <c r="B4" i="8"/>
  <c r="B5" i="8"/>
  <c r="B6" i="8"/>
  <c r="B7" i="8"/>
  <c r="B8" i="8"/>
  <c r="B9" i="8"/>
  <c r="B10" i="8"/>
  <c r="B11" i="8"/>
  <c r="B3" i="8"/>
  <c r="D81" i="4"/>
  <c r="C81" i="4"/>
  <c r="B81" i="4"/>
  <c r="C77" i="4"/>
  <c r="D77" i="4"/>
  <c r="C76" i="4"/>
  <c r="D76" i="4"/>
  <c r="C75" i="4"/>
  <c r="D75" i="4"/>
  <c r="B77" i="4"/>
  <c r="B76" i="4"/>
  <c r="B75" i="4"/>
  <c r="C73" i="4"/>
  <c r="D73" i="4"/>
  <c r="C72" i="4"/>
  <c r="D72" i="4"/>
  <c r="C71" i="4"/>
  <c r="D71" i="4"/>
  <c r="B73" i="4"/>
  <c r="B72" i="4"/>
  <c r="B71" i="4"/>
  <c r="B67" i="4"/>
  <c r="C69" i="4"/>
  <c r="D69" i="4"/>
  <c r="C68" i="4"/>
  <c r="D68" i="4"/>
  <c r="C67" i="4"/>
  <c r="D67" i="4"/>
  <c r="C65" i="4"/>
  <c r="D65" i="4"/>
  <c r="C64" i="4"/>
  <c r="D64" i="4"/>
  <c r="C63" i="4"/>
  <c r="D63" i="4"/>
  <c r="C61" i="4"/>
  <c r="D61" i="4"/>
  <c r="C60" i="4"/>
  <c r="D60" i="4"/>
  <c r="C59" i="4"/>
  <c r="D59" i="4"/>
  <c r="B69" i="4"/>
  <c r="B68" i="4"/>
  <c r="B65" i="4"/>
  <c r="B64" i="4"/>
  <c r="B63" i="4"/>
  <c r="B61" i="4"/>
  <c r="B60" i="4"/>
  <c r="B59" i="4"/>
  <c r="C55" i="4"/>
  <c r="D55" i="4"/>
  <c r="C56" i="4"/>
  <c r="D56" i="4"/>
  <c r="B56" i="4"/>
  <c r="B55" i="4"/>
  <c r="C52" i="4"/>
  <c r="D52" i="4"/>
  <c r="B52" i="4"/>
  <c r="C51" i="4"/>
  <c r="D51" i="4"/>
  <c r="B51" i="4"/>
  <c r="C49" i="4"/>
  <c r="D49" i="4"/>
  <c r="C48" i="4"/>
  <c r="D48" i="4"/>
  <c r="D47" i="4"/>
  <c r="C47" i="4"/>
  <c r="B48" i="4"/>
  <c r="B47" i="4"/>
  <c r="C43" i="4"/>
  <c r="D43" i="4"/>
  <c r="C44" i="4"/>
  <c r="D44" i="4"/>
  <c r="B44" i="4"/>
  <c r="B43" i="4"/>
  <c r="C39" i="4"/>
  <c r="D39" i="4"/>
  <c r="C40" i="4"/>
  <c r="D40" i="4"/>
  <c r="B40" i="4"/>
  <c r="B39" i="4"/>
  <c r="C36" i="4"/>
  <c r="D36" i="4"/>
  <c r="C35" i="4"/>
  <c r="D35" i="4"/>
  <c r="B37" i="4"/>
  <c r="B36" i="4"/>
  <c r="B35" i="4"/>
  <c r="B33" i="4"/>
  <c r="C31" i="4"/>
  <c r="D31" i="4"/>
  <c r="C32" i="4"/>
  <c r="D32" i="4"/>
  <c r="B32" i="4"/>
  <c r="B31" i="4"/>
  <c r="C29" i="4"/>
  <c r="D29" i="4"/>
  <c r="C28" i="4"/>
  <c r="D28" i="4"/>
  <c r="C27" i="4"/>
  <c r="D27" i="4"/>
  <c r="B29" i="4"/>
  <c r="B28" i="4"/>
  <c r="B27" i="4"/>
  <c r="D25" i="4"/>
  <c r="C25" i="4"/>
  <c r="C24" i="4"/>
  <c r="D24" i="4"/>
  <c r="C23" i="4"/>
  <c r="D23" i="4"/>
  <c r="B25" i="4"/>
  <c r="B24" i="4"/>
  <c r="B23" i="4"/>
  <c r="D21" i="4"/>
  <c r="C21" i="4"/>
  <c r="C20" i="4"/>
  <c r="D20" i="4"/>
  <c r="C19" i="4"/>
  <c r="D19" i="4"/>
  <c r="B21" i="4"/>
  <c r="B20" i="4"/>
  <c r="B19" i="4"/>
  <c r="C15" i="4"/>
  <c r="C16" i="4"/>
  <c r="D16" i="4"/>
  <c r="D15" i="4"/>
  <c r="D17" i="4"/>
  <c r="C17" i="4"/>
  <c r="B15" i="4"/>
  <c r="B17" i="4"/>
  <c r="B16" i="4"/>
  <c r="B9" i="4"/>
  <c r="B3" i="4"/>
  <c r="H262" i="2"/>
  <c r="G263" i="2"/>
  <c r="H263" i="2"/>
  <c r="H264" i="2"/>
  <c r="G264" i="2"/>
  <c r="F264" i="2"/>
  <c r="E264" i="2"/>
  <c r="F263" i="2"/>
  <c r="E263" i="2"/>
  <c r="F262" i="2"/>
  <c r="G262" i="2"/>
  <c r="E262" i="2"/>
  <c r="H241" i="2"/>
  <c r="G241" i="2"/>
  <c r="F241" i="2"/>
  <c r="E241" i="2"/>
  <c r="F240" i="2"/>
  <c r="G240" i="2"/>
  <c r="H240" i="2"/>
  <c r="E240" i="2"/>
  <c r="H239" i="2"/>
  <c r="G239" i="2"/>
  <c r="F239" i="2"/>
  <c r="E239" i="2"/>
  <c r="E228" i="2"/>
  <c r="H216" i="2"/>
  <c r="G216" i="2"/>
  <c r="F216" i="2"/>
  <c r="E216" i="2"/>
  <c r="H217" i="2"/>
  <c r="G217" i="2"/>
  <c r="F217" i="2"/>
  <c r="E217" i="2"/>
  <c r="H218" i="2"/>
  <c r="G218" i="2"/>
  <c r="F218" i="2"/>
  <c r="E218" i="2"/>
  <c r="H105" i="2"/>
  <c r="G105" i="2"/>
  <c r="F105" i="2"/>
  <c r="E105" i="2"/>
  <c r="H104" i="2"/>
  <c r="G104" i="2"/>
  <c r="F104" i="2"/>
  <c r="E104" i="2"/>
  <c r="H97" i="2"/>
  <c r="G97" i="2"/>
  <c r="F97" i="2"/>
  <c r="E97" i="2"/>
  <c r="H123" i="2"/>
  <c r="E123" i="2"/>
  <c r="E122" i="2"/>
  <c r="H122" i="2"/>
  <c r="H115" i="2"/>
  <c r="E115" i="2"/>
  <c r="H141" i="2"/>
  <c r="E141" i="2"/>
  <c r="E140" i="2"/>
  <c r="H140" i="2"/>
  <c r="H133" i="2"/>
  <c r="E133" i="2"/>
  <c r="H159" i="2"/>
  <c r="E159" i="2"/>
  <c r="E158" i="2"/>
  <c r="H158" i="2"/>
  <c r="H151" i="2"/>
  <c r="E151" i="2"/>
  <c r="E177" i="2"/>
  <c r="H177" i="2"/>
  <c r="H176" i="2"/>
  <c r="E176" i="2"/>
  <c r="H169" i="2"/>
  <c r="E169" i="2"/>
  <c r="H195" i="2"/>
  <c r="E195" i="2"/>
  <c r="E194" i="2"/>
  <c r="H194" i="2"/>
  <c r="H187" i="2"/>
  <c r="E187" i="2"/>
  <c r="H213" i="2"/>
  <c r="E213" i="2"/>
  <c r="E212" i="2"/>
  <c r="H212" i="2"/>
  <c r="H205" i="2"/>
  <c r="E205" i="2"/>
  <c r="G235" i="2"/>
  <c r="F235" i="2"/>
  <c r="H235" i="2"/>
  <c r="H228" i="2"/>
  <c r="G228" i="2"/>
  <c r="F228" i="2"/>
  <c r="F258" i="2"/>
  <c r="G258" i="2"/>
  <c r="H258" i="2"/>
  <c r="H251" i="2"/>
  <c r="H259" i="2" s="1"/>
  <c r="F251" i="2"/>
  <c r="E257" i="2"/>
  <c r="E256" i="2"/>
  <c r="E255" i="2"/>
  <c r="E254" i="2"/>
  <c r="E253" i="2"/>
  <c r="E252" i="2"/>
  <c r="E245" i="2"/>
  <c r="E251" i="2" s="1"/>
  <c r="E234" i="2"/>
  <c r="E233" i="2"/>
  <c r="E232" i="2"/>
  <c r="E231" i="2"/>
  <c r="E230" i="2"/>
  <c r="E229" i="2"/>
  <c r="E222" i="2"/>
  <c r="E211" i="2"/>
  <c r="E210" i="2"/>
  <c r="E209" i="2"/>
  <c r="E208" i="2"/>
  <c r="E207" i="2"/>
  <c r="E206" i="2"/>
  <c r="E199" i="2"/>
  <c r="E193" i="2"/>
  <c r="E192" i="2"/>
  <c r="E191" i="2"/>
  <c r="E190" i="2"/>
  <c r="E189" i="2"/>
  <c r="E188" i="2"/>
  <c r="E181" i="2"/>
  <c r="E175" i="2"/>
  <c r="E174" i="2"/>
  <c r="E173" i="2"/>
  <c r="E172" i="2"/>
  <c r="E171" i="2"/>
  <c r="E170" i="2"/>
  <c r="E163" i="2"/>
  <c r="E157" i="2"/>
  <c r="E156" i="2"/>
  <c r="E155" i="2"/>
  <c r="E154" i="2"/>
  <c r="E153" i="2"/>
  <c r="E152" i="2"/>
  <c r="E145" i="2"/>
  <c r="E139" i="2"/>
  <c r="E138" i="2"/>
  <c r="E137" i="2"/>
  <c r="E136" i="2"/>
  <c r="E135" i="2"/>
  <c r="E134" i="2"/>
  <c r="E127" i="2"/>
  <c r="E121" i="2"/>
  <c r="E120" i="2"/>
  <c r="E119" i="2"/>
  <c r="E118" i="2"/>
  <c r="E117" i="2"/>
  <c r="E116" i="2"/>
  <c r="E109" i="2"/>
  <c r="E103" i="2"/>
  <c r="E102" i="2"/>
  <c r="E101" i="2"/>
  <c r="E100" i="2"/>
  <c r="E99" i="2"/>
  <c r="E98" i="2"/>
  <c r="E91" i="2"/>
  <c r="H86" i="2"/>
  <c r="H79" i="2"/>
  <c r="E85" i="2"/>
  <c r="E84" i="2"/>
  <c r="E83" i="2"/>
  <c r="E82" i="2"/>
  <c r="E81" i="2"/>
  <c r="E80" i="2"/>
  <c r="E73" i="2"/>
  <c r="E79" i="2" s="1"/>
  <c r="H68" i="2"/>
  <c r="H61" i="2"/>
  <c r="E67" i="2"/>
  <c r="E66" i="2"/>
  <c r="E65" i="2"/>
  <c r="E64" i="2"/>
  <c r="E63" i="2"/>
  <c r="E62" i="2"/>
  <c r="E55" i="2"/>
  <c r="E61" i="2" s="1"/>
  <c r="H50" i="2"/>
  <c r="H43" i="2"/>
  <c r="H32" i="2"/>
  <c r="H25" i="2"/>
  <c r="E49" i="2"/>
  <c r="E48" i="2"/>
  <c r="E47" i="2"/>
  <c r="E46" i="2"/>
  <c r="E45" i="2"/>
  <c r="E44" i="2"/>
  <c r="E37" i="2"/>
  <c r="E43" i="2" s="1"/>
  <c r="D13" i="9"/>
  <c r="C13" i="9"/>
  <c r="C32" i="8"/>
  <c r="D13" i="8"/>
  <c r="C13" i="8"/>
  <c r="H25" i="6"/>
  <c r="G25" i="6"/>
  <c r="F25" i="6"/>
  <c r="E25" i="6"/>
  <c r="H101" i="7"/>
  <c r="F101" i="7"/>
  <c r="C24" i="9" s="1"/>
  <c r="E100" i="7"/>
  <c r="G100" i="7" s="1"/>
  <c r="E99" i="7"/>
  <c r="G99" i="7" s="1"/>
  <c r="E98" i="7"/>
  <c r="G98" i="7" s="1"/>
  <c r="E97" i="7"/>
  <c r="G97" i="7" s="1"/>
  <c r="E96" i="7"/>
  <c r="G96" i="7" s="1"/>
  <c r="E95" i="7"/>
  <c r="G95" i="7" s="1"/>
  <c r="E94" i="7"/>
  <c r="G94" i="7" s="1"/>
  <c r="H88" i="7"/>
  <c r="E87" i="7"/>
  <c r="F87" i="7" s="1"/>
  <c r="G87" i="7" s="1"/>
  <c r="E86" i="7"/>
  <c r="E85" i="7"/>
  <c r="E84" i="7"/>
  <c r="E83" i="7"/>
  <c r="F83" i="7" s="1"/>
  <c r="E82" i="7"/>
  <c r="F82" i="7" s="1"/>
  <c r="E81" i="7"/>
  <c r="F81" i="7" s="1"/>
  <c r="G81" i="7" s="1"/>
  <c r="H75" i="7"/>
  <c r="E74" i="7"/>
  <c r="E73" i="7"/>
  <c r="F73" i="7" s="1"/>
  <c r="G73" i="7" s="1"/>
  <c r="E72" i="7"/>
  <c r="E71" i="7"/>
  <c r="F71" i="7" s="1"/>
  <c r="E70" i="7"/>
  <c r="F70" i="7" s="1"/>
  <c r="G70" i="7" s="1"/>
  <c r="E69" i="7"/>
  <c r="E68" i="7"/>
  <c r="F68" i="7" s="1"/>
  <c r="H65" i="7"/>
  <c r="E64" i="7"/>
  <c r="E63" i="7"/>
  <c r="E62" i="7"/>
  <c r="E61" i="7"/>
  <c r="E60" i="7"/>
  <c r="F60" i="7" s="1"/>
  <c r="G60" i="7" s="1"/>
  <c r="E59" i="7"/>
  <c r="E58" i="7"/>
  <c r="F58" i="7" s="1"/>
  <c r="G58" i="7" s="1"/>
  <c r="H55" i="7"/>
  <c r="E54" i="7"/>
  <c r="F54" i="7" s="1"/>
  <c r="G54" i="7" s="1"/>
  <c r="E53" i="7"/>
  <c r="E52" i="7"/>
  <c r="F52" i="7" s="1"/>
  <c r="G52" i="7" s="1"/>
  <c r="E51" i="7"/>
  <c r="E50" i="7"/>
  <c r="E49" i="7"/>
  <c r="E48" i="7"/>
  <c r="H45" i="7"/>
  <c r="E44" i="7"/>
  <c r="E43" i="7"/>
  <c r="E42" i="7"/>
  <c r="F42" i="7" s="1"/>
  <c r="G42" i="7" s="1"/>
  <c r="E41" i="7"/>
  <c r="E40" i="7"/>
  <c r="E39" i="7"/>
  <c r="F39" i="7" s="1"/>
  <c r="G39" i="7" s="1"/>
  <c r="E38" i="7"/>
  <c r="H35" i="7"/>
  <c r="E34" i="7"/>
  <c r="E33" i="7"/>
  <c r="E32" i="7"/>
  <c r="F32" i="7" s="1"/>
  <c r="E31" i="7"/>
  <c r="F31" i="7" s="1"/>
  <c r="E30" i="7"/>
  <c r="F30" i="7" s="1"/>
  <c r="G30" i="7" s="1"/>
  <c r="E29" i="7"/>
  <c r="E28" i="7"/>
  <c r="E24" i="7"/>
  <c r="E23" i="7"/>
  <c r="F23" i="7" s="1"/>
  <c r="G23" i="7" s="1"/>
  <c r="E22" i="7"/>
  <c r="E21" i="7"/>
  <c r="F21" i="7" s="1"/>
  <c r="G21" i="7" s="1"/>
  <c r="E20" i="7"/>
  <c r="E19" i="7"/>
  <c r="H25" i="7"/>
  <c r="E18" i="7"/>
  <c r="F18" i="7" s="1"/>
  <c r="G18" i="7" s="1"/>
  <c r="E15" i="7"/>
  <c r="H151" i="6"/>
  <c r="F151" i="6"/>
  <c r="E150" i="6"/>
  <c r="G150" i="6" s="1"/>
  <c r="G149" i="6"/>
  <c r="E149" i="6"/>
  <c r="E148" i="6"/>
  <c r="G148" i="6" s="1"/>
  <c r="E147" i="6"/>
  <c r="G147" i="6" s="1"/>
  <c r="E146" i="6"/>
  <c r="G146" i="6" s="1"/>
  <c r="E145" i="6"/>
  <c r="G145" i="6" s="1"/>
  <c r="G151" i="6" s="1"/>
  <c r="E144" i="6"/>
  <c r="G144" i="6" s="1"/>
  <c r="H138" i="6"/>
  <c r="F137" i="6"/>
  <c r="G137" i="6" s="1"/>
  <c r="E137" i="6"/>
  <c r="E136" i="6"/>
  <c r="E135" i="6"/>
  <c r="E134" i="6"/>
  <c r="F134" i="6" s="1"/>
  <c r="G134" i="6" s="1"/>
  <c r="F133" i="6"/>
  <c r="E133" i="6"/>
  <c r="G133" i="6" s="1"/>
  <c r="E132" i="6"/>
  <c r="E131" i="6"/>
  <c r="H125" i="6"/>
  <c r="E124" i="6"/>
  <c r="F123" i="6"/>
  <c r="G123" i="6" s="1"/>
  <c r="E123" i="6"/>
  <c r="F122" i="6"/>
  <c r="E122" i="6"/>
  <c r="E121" i="6"/>
  <c r="E120" i="6"/>
  <c r="F120" i="6" s="1"/>
  <c r="G120" i="6" s="1"/>
  <c r="E119" i="6"/>
  <c r="E118" i="6"/>
  <c r="H115" i="6"/>
  <c r="E114" i="6"/>
  <c r="E113" i="6"/>
  <c r="F113" i="6" s="1"/>
  <c r="G113" i="6" s="1"/>
  <c r="E112" i="6"/>
  <c r="F112" i="6" s="1"/>
  <c r="G112" i="6" s="1"/>
  <c r="E111" i="6"/>
  <c r="F111" i="6" s="1"/>
  <c r="E110" i="6"/>
  <c r="E109" i="6"/>
  <c r="E115" i="6" s="1"/>
  <c r="F108" i="6"/>
  <c r="G108" i="6" s="1"/>
  <c r="E108" i="6"/>
  <c r="H105" i="6"/>
  <c r="E104" i="6"/>
  <c r="E103" i="6"/>
  <c r="E102" i="6"/>
  <c r="E101" i="6"/>
  <c r="F101" i="6" s="1"/>
  <c r="G101" i="6" s="1"/>
  <c r="F100" i="6"/>
  <c r="E100" i="6"/>
  <c r="E99" i="6"/>
  <c r="E98" i="6"/>
  <c r="F98" i="6" s="1"/>
  <c r="G98" i="6" s="1"/>
  <c r="H95" i="6"/>
  <c r="F94" i="6"/>
  <c r="G94" i="6" s="1"/>
  <c r="E94" i="6"/>
  <c r="F93" i="6"/>
  <c r="E93" i="6"/>
  <c r="E92" i="6"/>
  <c r="E91" i="6"/>
  <c r="F91" i="6" s="1"/>
  <c r="G91" i="6" s="1"/>
  <c r="E90" i="6"/>
  <c r="E89" i="6"/>
  <c r="E88" i="6"/>
  <c r="H85" i="6"/>
  <c r="E84" i="6"/>
  <c r="F84" i="6" s="1"/>
  <c r="G84" i="6" s="1"/>
  <c r="F83" i="6"/>
  <c r="G83" i="6" s="1"/>
  <c r="E83" i="6"/>
  <c r="E82" i="6"/>
  <c r="F82" i="6" s="1"/>
  <c r="E81" i="6"/>
  <c r="E80" i="6"/>
  <c r="F79" i="6"/>
  <c r="E79" i="6"/>
  <c r="E78" i="6"/>
  <c r="H75" i="6"/>
  <c r="E74" i="6"/>
  <c r="E73" i="6"/>
  <c r="F72" i="6"/>
  <c r="G72" i="6" s="1"/>
  <c r="E72" i="6"/>
  <c r="E71" i="6"/>
  <c r="E70" i="6"/>
  <c r="F70" i="6" s="1"/>
  <c r="E69" i="6"/>
  <c r="F69" i="6" s="1"/>
  <c r="F68" i="6"/>
  <c r="E68" i="6"/>
  <c r="G68" i="6" s="1"/>
  <c r="H65" i="6"/>
  <c r="E64" i="6"/>
  <c r="E63" i="6"/>
  <c r="F63" i="6" s="1"/>
  <c r="E62" i="6"/>
  <c r="F62" i="6" s="1"/>
  <c r="G62" i="6" s="1"/>
  <c r="F61" i="6"/>
  <c r="E61" i="6"/>
  <c r="G61" i="6" s="1"/>
  <c r="E60" i="6"/>
  <c r="F60" i="6" s="1"/>
  <c r="E59" i="6"/>
  <c r="E58" i="6"/>
  <c r="H55" i="6"/>
  <c r="E54" i="6"/>
  <c r="E53" i="6"/>
  <c r="F53" i="6" s="1"/>
  <c r="E52" i="6"/>
  <c r="E51" i="6"/>
  <c r="E50" i="6"/>
  <c r="F50" i="6" s="1"/>
  <c r="G50" i="6" s="1"/>
  <c r="F49" i="6"/>
  <c r="E49" i="6"/>
  <c r="E48" i="6"/>
  <c r="H45" i="6"/>
  <c r="E44" i="6"/>
  <c r="E43" i="6"/>
  <c r="F43" i="6" s="1"/>
  <c r="G43" i="6" s="1"/>
  <c r="E42" i="6"/>
  <c r="F42" i="6" s="1"/>
  <c r="E41" i="6"/>
  <c r="G40" i="6"/>
  <c r="F40" i="6"/>
  <c r="E40" i="6"/>
  <c r="E39" i="6"/>
  <c r="E38" i="6"/>
  <c r="F38" i="6" s="1"/>
  <c r="H35" i="6"/>
  <c r="E34" i="6"/>
  <c r="F34" i="6" s="1"/>
  <c r="E33" i="6"/>
  <c r="F33" i="6" s="1"/>
  <c r="G33" i="6" s="1"/>
  <c r="E32" i="6"/>
  <c r="F32" i="6" s="1"/>
  <c r="E31" i="6"/>
  <c r="E30" i="6"/>
  <c r="E29" i="6"/>
  <c r="E28" i="6"/>
  <c r="F28" i="6" s="1"/>
  <c r="G28" i="6" s="1"/>
  <c r="E24" i="6"/>
  <c r="F24" i="6" s="1"/>
  <c r="E23" i="6"/>
  <c r="E22" i="6"/>
  <c r="E21" i="6"/>
  <c r="F21" i="6" s="1"/>
  <c r="G21" i="6" s="1"/>
  <c r="F20" i="6"/>
  <c r="E20" i="6"/>
  <c r="E19" i="6"/>
  <c r="E18" i="6"/>
  <c r="F18" i="6" s="1"/>
  <c r="G18" i="6" s="1"/>
  <c r="E15" i="6"/>
  <c r="E26" i="2"/>
  <c r="F26" i="2" s="1"/>
  <c r="E27" i="2"/>
  <c r="F27" i="2" s="1"/>
  <c r="G27" i="2" s="1"/>
  <c r="E28" i="2"/>
  <c r="G101" i="7" l="1"/>
  <c r="D24" i="9" s="1"/>
  <c r="F63" i="7"/>
  <c r="G63" i="7" s="1"/>
  <c r="E75" i="7"/>
  <c r="B20" i="9" s="1"/>
  <c r="F84" i="7"/>
  <c r="G84" i="7" s="1"/>
  <c r="G32" i="7"/>
  <c r="F49" i="7"/>
  <c r="G49" i="7" s="1"/>
  <c r="E55" i="7"/>
  <c r="E65" i="7"/>
  <c r="B19" i="9" s="1"/>
  <c r="H91" i="7"/>
  <c r="H104" i="7" s="1"/>
  <c r="G236" i="2"/>
  <c r="F259" i="2"/>
  <c r="F236" i="2"/>
  <c r="E235" i="2"/>
  <c r="E236" i="2" s="1"/>
  <c r="H236" i="2"/>
  <c r="E258" i="2"/>
  <c r="E259" i="2" s="1"/>
  <c r="G245" i="2"/>
  <c r="G251" i="2" s="1"/>
  <c r="G259" i="2" s="1"/>
  <c r="H87" i="2"/>
  <c r="E86" i="2"/>
  <c r="E87" i="2" s="1"/>
  <c r="H69" i="2"/>
  <c r="E68" i="2"/>
  <c r="E69" i="2" s="1"/>
  <c r="E50" i="2"/>
  <c r="E51" i="2" s="1"/>
  <c r="H51" i="2"/>
  <c r="H33" i="2"/>
  <c r="G26" i="2"/>
  <c r="E45" i="6"/>
  <c r="E55" i="6"/>
  <c r="F54" i="6"/>
  <c r="G54" i="6" s="1"/>
  <c r="E95" i="6"/>
  <c r="E75" i="6"/>
  <c r="F90" i="6"/>
  <c r="G90" i="6" s="1"/>
  <c r="F119" i="6"/>
  <c r="G119" i="6" s="1"/>
  <c r="G42" i="6"/>
  <c r="H128" i="6"/>
  <c r="H141" i="6" s="1"/>
  <c r="H154" i="6" s="1"/>
  <c r="G32" i="6"/>
  <c r="F39" i="6"/>
  <c r="G39" i="6" s="1"/>
  <c r="G64" i="6"/>
  <c r="G136" i="6"/>
  <c r="E65" i="6"/>
  <c r="F64" i="6"/>
  <c r="F71" i="6"/>
  <c r="G71" i="6" s="1"/>
  <c r="F78" i="6"/>
  <c r="G78" i="6" s="1"/>
  <c r="E105" i="6"/>
  <c r="F136" i="6"/>
  <c r="G20" i="6"/>
  <c r="G100" i="6"/>
  <c r="E125" i="6"/>
  <c r="E35" i="6"/>
  <c r="G93" i="6"/>
  <c r="G122" i="6"/>
  <c r="E25" i="7"/>
  <c r="B15" i="9" s="1"/>
  <c r="F33" i="7"/>
  <c r="G33" i="7" s="1"/>
  <c r="E35" i="7"/>
  <c r="B16" i="9" s="1"/>
  <c r="E45" i="7"/>
  <c r="B17" i="9" s="1"/>
  <c r="F40" i="7"/>
  <c r="G40" i="7" s="1"/>
  <c r="F24" i="7"/>
  <c r="G24" i="7" s="1"/>
  <c r="B24" i="9"/>
  <c r="F28" i="7"/>
  <c r="G28" i="7" s="1"/>
  <c r="G68" i="7"/>
  <c r="G82" i="7"/>
  <c r="E88" i="7"/>
  <c r="B22" i="9" s="1"/>
  <c r="F22" i="7"/>
  <c r="G22" i="7" s="1"/>
  <c r="F53" i="7"/>
  <c r="G53" i="7" s="1"/>
  <c r="G71" i="7"/>
  <c r="F34" i="7"/>
  <c r="G34" i="7" s="1"/>
  <c r="F41" i="7"/>
  <c r="G41" i="7" s="1"/>
  <c r="F48" i="7"/>
  <c r="G48" i="7" s="1"/>
  <c r="F62" i="7"/>
  <c r="G62" i="7" s="1"/>
  <c r="F69" i="7"/>
  <c r="F20" i="7"/>
  <c r="G20" i="7" s="1"/>
  <c r="F29" i="7"/>
  <c r="G29" i="7" s="1"/>
  <c r="F44" i="7"/>
  <c r="G44" i="7" s="1"/>
  <c r="F51" i="7"/>
  <c r="G51" i="7" s="1"/>
  <c r="F72" i="7"/>
  <c r="G72" i="7" s="1"/>
  <c r="G83" i="7"/>
  <c r="F86" i="7"/>
  <c r="G86" i="7" s="1"/>
  <c r="F61" i="7"/>
  <c r="G61" i="7" s="1"/>
  <c r="F19" i="7"/>
  <c r="G19" i="7" s="1"/>
  <c r="F43" i="7"/>
  <c r="G43" i="7" s="1"/>
  <c r="F50" i="7"/>
  <c r="F64" i="7"/>
  <c r="G64" i="7" s="1"/>
  <c r="F85" i="7"/>
  <c r="F38" i="7"/>
  <c r="G38" i="7" s="1"/>
  <c r="F59" i="7"/>
  <c r="G59" i="7" s="1"/>
  <c r="F74" i="7"/>
  <c r="G74" i="7" s="1"/>
  <c r="G31" i="7"/>
  <c r="G69" i="6"/>
  <c r="G51" i="6"/>
  <c r="G30" i="6"/>
  <c r="F31" i="6"/>
  <c r="G31" i="6" s="1"/>
  <c r="G79" i="6"/>
  <c r="F89" i="6"/>
  <c r="F104" i="6"/>
  <c r="G104" i="6" s="1"/>
  <c r="F118" i="6"/>
  <c r="G118" i="6" s="1"/>
  <c r="F132" i="6"/>
  <c r="G132" i="6" s="1"/>
  <c r="F19" i="6"/>
  <c r="G19" i="6" s="1"/>
  <c r="G24" i="6"/>
  <c r="G38" i="6"/>
  <c r="F48" i="6"/>
  <c r="G48" i="6" s="1"/>
  <c r="G53" i="6"/>
  <c r="G60" i="6"/>
  <c r="F92" i="6"/>
  <c r="G92" i="6" s="1"/>
  <c r="F99" i="6"/>
  <c r="G99" i="6" s="1"/>
  <c r="G105" i="6" s="1"/>
  <c r="F114" i="6"/>
  <c r="G114" i="6" s="1"/>
  <c r="F121" i="6"/>
  <c r="F135" i="6"/>
  <c r="G135" i="6" s="1"/>
  <c r="E138" i="6"/>
  <c r="F22" i="6"/>
  <c r="G22" i="6" s="1"/>
  <c r="F29" i="6"/>
  <c r="G29" i="6" s="1"/>
  <c r="G34" i="6"/>
  <c r="F44" i="6"/>
  <c r="G44" i="6" s="1"/>
  <c r="F51" i="6"/>
  <c r="F58" i="6"/>
  <c r="G58" i="6" s="1"/>
  <c r="G63" i="6"/>
  <c r="G70" i="6"/>
  <c r="F73" i="6"/>
  <c r="F80" i="6"/>
  <c r="G80" i="6" s="1"/>
  <c r="F102" i="6"/>
  <c r="G102" i="6" s="1"/>
  <c r="F109" i="6"/>
  <c r="G109" i="6" s="1"/>
  <c r="G121" i="6"/>
  <c r="F124" i="6"/>
  <c r="F125" i="6" s="1"/>
  <c r="E151" i="6"/>
  <c r="E85" i="6"/>
  <c r="F41" i="6"/>
  <c r="G82" i="6"/>
  <c r="G89" i="6"/>
  <c r="G111" i="6"/>
  <c r="F23" i="6"/>
  <c r="G23" i="6" s="1"/>
  <c r="F30" i="6"/>
  <c r="G49" i="6"/>
  <c r="F52" i="6"/>
  <c r="G52" i="6" s="1"/>
  <c r="F59" i="6"/>
  <c r="F65" i="6" s="1"/>
  <c r="F74" i="6"/>
  <c r="G74" i="6" s="1"/>
  <c r="F81" i="6"/>
  <c r="G81" i="6" s="1"/>
  <c r="F88" i="6"/>
  <c r="G88" i="6" s="1"/>
  <c r="F103" i="6"/>
  <c r="G103" i="6" s="1"/>
  <c r="F110" i="6"/>
  <c r="G110" i="6" s="1"/>
  <c r="F131" i="6"/>
  <c r="G131" i="6" s="1"/>
  <c r="E27" i="3"/>
  <c r="E17" i="3"/>
  <c r="E244" i="2"/>
  <c r="G244" i="2" s="1"/>
  <c r="E221" i="2"/>
  <c r="F221" i="2" s="1"/>
  <c r="G221" i="2" s="1"/>
  <c r="E180" i="2"/>
  <c r="E162" i="2"/>
  <c r="E144" i="2"/>
  <c r="E126" i="2"/>
  <c r="F126" i="2" s="1"/>
  <c r="G126" i="2" s="1"/>
  <c r="E108" i="2"/>
  <c r="F108" i="2" s="1"/>
  <c r="G108" i="2" s="1"/>
  <c r="E90" i="2"/>
  <c r="F90" i="2" s="1"/>
  <c r="E72" i="2"/>
  <c r="E54" i="2"/>
  <c r="F54" i="2" s="1"/>
  <c r="G54" i="2" s="1"/>
  <c r="E36" i="2"/>
  <c r="F36" i="2" s="1"/>
  <c r="G36" i="2" s="1"/>
  <c r="E18" i="2"/>
  <c r="E19" i="2"/>
  <c r="E25" i="2" s="1"/>
  <c r="E198" i="2"/>
  <c r="B4" i="4"/>
  <c r="B5" i="4"/>
  <c r="B6" i="4"/>
  <c r="B7" i="4"/>
  <c r="B8" i="4"/>
  <c r="B10" i="4"/>
  <c r="B11" i="4"/>
  <c r="E29" i="2"/>
  <c r="F29" i="2" s="1"/>
  <c r="G29" i="2" s="1"/>
  <c r="D13" i="4"/>
  <c r="C13" i="4"/>
  <c r="E30" i="3"/>
  <c r="E29" i="3"/>
  <c r="E28" i="3"/>
  <c r="E34" i="3" s="1"/>
  <c r="E23" i="3"/>
  <c r="E22" i="3"/>
  <c r="E21" i="3"/>
  <c r="E20" i="3"/>
  <c r="E19" i="3"/>
  <c r="E18" i="3"/>
  <c r="E33" i="3"/>
  <c r="E32" i="3"/>
  <c r="E31" i="3"/>
  <c r="E31" i="2"/>
  <c r="F31" i="2" s="1"/>
  <c r="G31" i="2" s="1"/>
  <c r="F28" i="2"/>
  <c r="G28" i="2" s="1"/>
  <c r="E30" i="2"/>
  <c r="F30" i="2" s="1"/>
  <c r="G30" i="2" s="1"/>
  <c r="E15" i="2"/>
  <c r="F88" i="7" l="1"/>
  <c r="C22" i="9" s="1"/>
  <c r="G85" i="7"/>
  <c r="G88" i="7" s="1"/>
  <c r="D22" i="9" s="1"/>
  <c r="G32" i="2"/>
  <c r="E32" i="2"/>
  <c r="E33" i="2" s="1"/>
  <c r="F32" i="2"/>
  <c r="B13" i="4"/>
  <c r="B13" i="8"/>
  <c r="B13" i="9"/>
  <c r="F45" i="6"/>
  <c r="F75" i="6"/>
  <c r="F85" i="6"/>
  <c r="E128" i="6"/>
  <c r="E141" i="6" s="1"/>
  <c r="E154" i="6" s="1"/>
  <c r="F55" i="6"/>
  <c r="G45" i="7"/>
  <c r="D17" i="9" s="1"/>
  <c r="F75" i="7"/>
  <c r="C20" i="9" s="1"/>
  <c r="F45" i="7"/>
  <c r="C17" i="9" s="1"/>
  <c r="G25" i="7"/>
  <c r="D15" i="9" s="1"/>
  <c r="G35" i="7"/>
  <c r="D16" i="9" s="1"/>
  <c r="F35" i="7"/>
  <c r="C16" i="9" s="1"/>
  <c r="G65" i="7"/>
  <c r="D19" i="9" s="1"/>
  <c r="F55" i="7"/>
  <c r="G69" i="7"/>
  <c r="G75" i="7" s="1"/>
  <c r="D20" i="9" s="1"/>
  <c r="G50" i="7"/>
  <c r="G55" i="7" s="1"/>
  <c r="F65" i="7"/>
  <c r="C19" i="9" s="1"/>
  <c r="F25" i="7"/>
  <c r="C15" i="9" s="1"/>
  <c r="G125" i="6"/>
  <c r="G124" i="6"/>
  <c r="G35" i="6"/>
  <c r="F95" i="6"/>
  <c r="F115" i="6"/>
  <c r="G85" i="6"/>
  <c r="G115" i="6"/>
  <c r="G138" i="6"/>
  <c r="G95" i="6"/>
  <c r="G59" i="6"/>
  <c r="G65" i="6" s="1"/>
  <c r="G41" i="6"/>
  <c r="G45" i="6" s="1"/>
  <c r="G55" i="6"/>
  <c r="G73" i="6"/>
  <c r="G75" i="6" s="1"/>
  <c r="F35" i="6"/>
  <c r="F105" i="6"/>
  <c r="F138" i="6"/>
  <c r="F19" i="2"/>
  <c r="F25" i="2" s="1"/>
  <c r="F18" i="2"/>
  <c r="G18" i="2" s="1"/>
  <c r="G90" i="2"/>
  <c r="F72" i="2"/>
  <c r="G72" i="2" s="1"/>
  <c r="F144" i="2"/>
  <c r="G144" i="2" s="1"/>
  <c r="F162" i="2"/>
  <c r="G162" i="2" s="1"/>
  <c r="F180" i="2"/>
  <c r="G180" i="2" s="1"/>
  <c r="E24" i="3"/>
  <c r="E37" i="3" s="1"/>
  <c r="F198" i="2"/>
  <c r="G198" i="2" s="1"/>
  <c r="B21" i="9" l="1"/>
  <c r="F33" i="2"/>
  <c r="F45" i="2"/>
  <c r="G45" i="2" s="1"/>
  <c r="F48" i="2"/>
  <c r="G48" i="2" s="1"/>
  <c r="F49" i="2"/>
  <c r="G49" i="2" s="1"/>
  <c r="F46" i="2"/>
  <c r="G46" i="2" s="1"/>
  <c r="F47" i="2"/>
  <c r="G47" i="2" s="1"/>
  <c r="F44" i="2"/>
  <c r="F37" i="2"/>
  <c r="F43" i="2" s="1"/>
  <c r="B41" i="4"/>
  <c r="B49" i="4"/>
  <c r="B45" i="4"/>
  <c r="B53" i="4"/>
  <c r="B57" i="4"/>
  <c r="F128" i="6"/>
  <c r="F141" i="6" s="1"/>
  <c r="F154" i="6" s="1"/>
  <c r="G128" i="6"/>
  <c r="G141" i="6" s="1"/>
  <c r="G154" i="6" s="1"/>
  <c r="G19" i="2"/>
  <c r="G25" i="2" s="1"/>
  <c r="G33" i="2" s="1"/>
  <c r="G91" i="7" l="1"/>
  <c r="D21" i="9"/>
  <c r="F91" i="7"/>
  <c r="C21" i="9"/>
  <c r="B29" i="9"/>
  <c r="B23" i="9"/>
  <c r="G44" i="2"/>
  <c r="G50" i="2" s="1"/>
  <c r="F50" i="2"/>
  <c r="G37" i="2"/>
  <c r="G43" i="2" s="1"/>
  <c r="B79" i="4"/>
  <c r="C79" i="4"/>
  <c r="F104" i="7" l="1"/>
  <c r="C29" i="9" s="1"/>
  <c r="C23" i="9"/>
  <c r="G104" i="7"/>
  <c r="D25" i="9" s="1"/>
  <c r="D29" i="9" s="1"/>
  <c r="D23" i="9"/>
  <c r="F51" i="2"/>
  <c r="F67" i="2"/>
  <c r="G67" i="2" s="1"/>
  <c r="F65" i="2"/>
  <c r="G65" i="2" s="1"/>
  <c r="F63" i="2"/>
  <c r="G63" i="2" s="1"/>
  <c r="F64" i="2"/>
  <c r="G64" i="2" s="1"/>
  <c r="F55" i="2"/>
  <c r="F66" i="2"/>
  <c r="G66" i="2" s="1"/>
  <c r="F62" i="2"/>
  <c r="G51" i="2"/>
  <c r="F68" i="2" l="1"/>
  <c r="G62" i="2"/>
  <c r="G68" i="2" s="1"/>
  <c r="F61" i="2"/>
  <c r="G55" i="2"/>
  <c r="G61" i="2" s="1"/>
  <c r="G69" i="2" l="1"/>
  <c r="F69" i="2"/>
  <c r="F81" i="2"/>
  <c r="G81" i="2" s="1"/>
  <c r="F80" i="2"/>
  <c r="F85" i="2"/>
  <c r="G85" i="2" s="1"/>
  <c r="F83" i="2"/>
  <c r="G83" i="2" s="1"/>
  <c r="F84" i="2"/>
  <c r="G84" i="2" s="1"/>
  <c r="F73" i="2"/>
  <c r="F82" i="2"/>
  <c r="G82" i="2" s="1"/>
  <c r="F79" i="2" l="1"/>
  <c r="G73" i="2"/>
  <c r="G79" i="2" s="1"/>
  <c r="F86" i="2"/>
  <c r="G80" i="2"/>
  <c r="G86" i="2" s="1"/>
  <c r="F91" i="2" l="1"/>
  <c r="F101" i="2"/>
  <c r="G101" i="2" s="1"/>
  <c r="F99" i="2"/>
  <c r="G99" i="2" s="1"/>
  <c r="F100" i="2"/>
  <c r="G100" i="2" s="1"/>
  <c r="F103" i="2"/>
  <c r="F98" i="2"/>
  <c r="G98" i="2" s="1"/>
  <c r="F102" i="2"/>
  <c r="G102" i="2" s="1"/>
  <c r="F87" i="2"/>
  <c r="G87" i="2"/>
  <c r="G103" i="2" l="1"/>
  <c r="G91" i="2"/>
  <c r="F121" i="2" l="1"/>
  <c r="G121" i="2" s="1"/>
  <c r="F118" i="2"/>
  <c r="G118" i="2" s="1"/>
  <c r="F117" i="2"/>
  <c r="G117" i="2" s="1"/>
  <c r="F116" i="2"/>
  <c r="F109" i="2"/>
  <c r="F115" i="2" s="1"/>
  <c r="F119" i="2"/>
  <c r="G119" i="2" s="1"/>
  <c r="F120" i="2"/>
  <c r="G120" i="2" s="1"/>
  <c r="F122" i="2" l="1"/>
  <c r="F123" i="2"/>
  <c r="D33" i="4"/>
  <c r="C33" i="4"/>
  <c r="G109" i="2"/>
  <c r="G115" i="2" s="1"/>
  <c r="G123" i="2" s="1"/>
  <c r="G116" i="2"/>
  <c r="G122" i="2" s="1"/>
  <c r="F135" i="2" l="1"/>
  <c r="G135" i="2" s="1"/>
  <c r="F139" i="2"/>
  <c r="G139" i="2" s="1"/>
  <c r="F138" i="2"/>
  <c r="G138" i="2" s="1"/>
  <c r="F127" i="2"/>
  <c r="F133" i="2" s="1"/>
  <c r="F134" i="2"/>
  <c r="F140" i="2" s="1"/>
  <c r="F137" i="2"/>
  <c r="G137" i="2" s="1"/>
  <c r="F136" i="2"/>
  <c r="G136" i="2" s="1"/>
  <c r="F141" i="2" l="1"/>
  <c r="G134" i="2"/>
  <c r="G140" i="2" s="1"/>
  <c r="G127" i="2"/>
  <c r="G133" i="2" s="1"/>
  <c r="G141" i="2" s="1"/>
  <c r="D37" i="4"/>
  <c r="C37" i="4"/>
  <c r="D41" i="4" l="1"/>
  <c r="F145" i="2"/>
  <c r="F151" i="2" s="1"/>
  <c r="F157" i="2"/>
  <c r="G157" i="2" s="1"/>
  <c r="F153" i="2"/>
  <c r="G153" i="2" s="1"/>
  <c r="F154" i="2"/>
  <c r="G154" i="2" s="1"/>
  <c r="F156" i="2"/>
  <c r="G156" i="2" s="1"/>
  <c r="F152" i="2"/>
  <c r="F158" i="2" s="1"/>
  <c r="F155" i="2"/>
  <c r="G155" i="2" s="1"/>
  <c r="F159" i="2" l="1"/>
  <c r="C41" i="4"/>
  <c r="G145" i="2"/>
  <c r="G151" i="2" s="1"/>
  <c r="G152" i="2"/>
  <c r="G158" i="2" s="1"/>
  <c r="G159" i="2" l="1"/>
  <c r="F163" i="2"/>
  <c r="F169" i="2" s="1"/>
  <c r="F175" i="2"/>
  <c r="G175" i="2" s="1"/>
  <c r="F174" i="2"/>
  <c r="G174" i="2" s="1"/>
  <c r="F170" i="2"/>
  <c r="F173" i="2"/>
  <c r="F172" i="2"/>
  <c r="G172" i="2" s="1"/>
  <c r="F171" i="2"/>
  <c r="G171" i="2" s="1"/>
  <c r="G170" i="2" l="1"/>
  <c r="F176" i="2"/>
  <c r="F177" i="2" s="1"/>
  <c r="D45" i="4"/>
  <c r="G163" i="2"/>
  <c r="G169" i="2" s="1"/>
  <c r="C45" i="4"/>
  <c r="G173" i="2"/>
  <c r="G176" i="2" l="1"/>
  <c r="G177" i="2" s="1"/>
  <c r="F189" i="2"/>
  <c r="G189" i="2" s="1"/>
  <c r="F192" i="2"/>
  <c r="G192" i="2" s="1"/>
  <c r="F193" i="2"/>
  <c r="G193" i="2" s="1"/>
  <c r="F191" i="2"/>
  <c r="G191" i="2" s="1"/>
  <c r="F188" i="2"/>
  <c r="F190" i="2"/>
  <c r="G190" i="2" s="1"/>
  <c r="F181" i="2"/>
  <c r="F187" i="2" s="1"/>
  <c r="F194" i="2" l="1"/>
  <c r="F195" i="2" s="1"/>
  <c r="G181" i="2"/>
  <c r="G187" i="2" s="1"/>
  <c r="G188" i="2"/>
  <c r="G194" i="2" s="1"/>
  <c r="G195" i="2" l="1"/>
  <c r="F206" i="2"/>
  <c r="F199" i="2"/>
  <c r="F205" i="2" s="1"/>
  <c r="F211" i="2"/>
  <c r="G211" i="2" s="1"/>
  <c r="F207" i="2"/>
  <c r="G207" i="2" s="1"/>
  <c r="F209" i="2"/>
  <c r="G209" i="2" s="1"/>
  <c r="F208" i="2"/>
  <c r="G208" i="2" s="1"/>
  <c r="F210" i="2"/>
  <c r="G210" i="2" s="1"/>
  <c r="F212" i="2" l="1"/>
  <c r="F213" i="2" s="1"/>
  <c r="G199" i="2"/>
  <c r="G205" i="2" s="1"/>
  <c r="G206" i="2"/>
  <c r="G212" i="2" s="1"/>
  <c r="D53" i="4"/>
  <c r="C53" i="4"/>
  <c r="G213" i="2" l="1"/>
  <c r="C57" i="4" l="1"/>
  <c r="D57" i="4"/>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<sst xmlns="http://schemas.openxmlformats.org/spreadsheetml/2006/main" count="958" uniqueCount="280">
  <si>
    <t>Hazard Mitigation Assistance (HMA) Programs
Budget Workbook Guidance</t>
  </si>
  <si>
    <t xml:space="preserve">In order to assist sub-applicants with providing budgetary information for their Hazard Mitigation Assistance (HMA) grant applications, we have provided the following instructions for your convenience. </t>
  </si>
  <si>
    <t>All Federal costs are rounded down to two decimal places to accurately represent that 75% of the project costs will be covered by the Federal government, if awarded.</t>
  </si>
  <si>
    <r>
      <t xml:space="preserve">Complete the </t>
    </r>
    <r>
      <rPr>
        <i/>
        <sz val="11"/>
        <color theme="1"/>
        <rFont val="Aptos Narrow"/>
        <family val="2"/>
        <scheme val="minor"/>
      </rPr>
      <t xml:space="preserve">Non-Construction Budget, Non-Phased Construction Budget </t>
    </r>
    <r>
      <rPr>
        <sz val="11"/>
        <color theme="1"/>
        <rFont val="Aptos Narrow"/>
        <family val="2"/>
        <scheme val="minor"/>
      </rPr>
      <t>OR</t>
    </r>
    <r>
      <rPr>
        <i/>
        <sz val="11"/>
        <color theme="1"/>
        <rFont val="Aptos Narrow"/>
        <family val="2"/>
        <scheme val="minor"/>
      </rPr>
      <t xml:space="preserve"> Phased Construction Budget </t>
    </r>
    <r>
      <rPr>
        <sz val="11"/>
        <color theme="1"/>
        <rFont val="Aptos Narrow"/>
        <family val="2"/>
        <scheme val="minor"/>
      </rPr>
      <t xml:space="preserve">AND </t>
    </r>
    <r>
      <rPr>
        <i/>
        <sz val="11"/>
        <color theme="1"/>
        <rFont val="Aptos Narrow"/>
        <family val="2"/>
        <scheme val="minor"/>
      </rPr>
      <t>SR Mgmt Costs</t>
    </r>
    <r>
      <rPr>
        <sz val="11"/>
        <color theme="1"/>
        <rFont val="Aptos Narrow"/>
        <family val="2"/>
        <scheme val="minor"/>
      </rPr>
      <t xml:space="preserve"> tabs and the </t>
    </r>
    <r>
      <rPr>
        <i/>
        <sz val="11"/>
        <color theme="1"/>
        <rFont val="Aptos Narrow"/>
        <family val="2"/>
        <scheme val="minor"/>
      </rPr>
      <t>Summary</t>
    </r>
    <r>
      <rPr>
        <sz val="11"/>
        <color theme="1"/>
        <rFont val="Aptos Narrow"/>
        <family val="2"/>
        <scheme val="minor"/>
      </rPr>
      <t xml:space="preserve"> tab will auto-populate. </t>
    </r>
  </si>
  <si>
    <t>When entering in costs, please consider:</t>
  </si>
  <si>
    <t>Supporting documentation is required when receiving quotes that shows a breakdown of costs. Please attach the appropriate documentation to your application to ensure compliance. Make sure to obtain itemized budgets.</t>
  </si>
  <si>
    <t>OEM recommends sharing this template when requesting quotes from vendors.</t>
  </si>
  <si>
    <t>Any sub-total and total cells will auto-populate with information from their respective sections.</t>
  </si>
  <si>
    <r>
      <t xml:space="preserve">The </t>
    </r>
    <r>
      <rPr>
        <b/>
        <sz val="11"/>
        <color theme="1"/>
        <rFont val="Aptos Narrow"/>
        <family val="2"/>
        <scheme val="minor"/>
      </rPr>
      <t xml:space="preserve">Federal and Non-Federal Costs </t>
    </r>
    <r>
      <rPr>
        <sz val="11"/>
        <color theme="1"/>
        <rFont val="Aptos Narrow"/>
        <family val="2"/>
        <scheme val="minor"/>
      </rPr>
      <t>will auto-populate with the costs added to the cost calculations column.</t>
    </r>
  </si>
  <si>
    <t>The standard Federal cost share is 75% and the standard local cost share is 25%.</t>
  </si>
  <si>
    <r>
      <t xml:space="preserve">If the Federal and Non-Federal cost shares need to be updated, please update the percentages in the </t>
    </r>
    <r>
      <rPr>
        <i/>
        <sz val="11"/>
        <color theme="1"/>
        <rFont val="Aptos Narrow"/>
        <family val="2"/>
        <scheme val="minor"/>
      </rPr>
      <t>Non-Construction</t>
    </r>
    <r>
      <rPr>
        <sz val="11"/>
        <color theme="1"/>
        <rFont val="Aptos Narrow"/>
        <family val="2"/>
        <scheme val="minor"/>
      </rPr>
      <t xml:space="preserve"> </t>
    </r>
    <r>
      <rPr>
        <i/>
        <sz val="11"/>
        <color theme="1"/>
        <rFont val="Aptos Narrow"/>
        <family val="2"/>
        <scheme val="minor"/>
      </rPr>
      <t xml:space="preserve">Budget, Non-Phased Construction Budget </t>
    </r>
    <r>
      <rPr>
        <sz val="11"/>
        <color theme="1"/>
        <rFont val="Aptos Narrow"/>
        <family val="2"/>
        <scheme val="minor"/>
      </rPr>
      <t xml:space="preserve">or </t>
    </r>
    <r>
      <rPr>
        <i/>
        <sz val="11"/>
        <color theme="1"/>
        <rFont val="Aptos Narrow"/>
        <family val="2"/>
        <scheme val="minor"/>
      </rPr>
      <t>Phased</t>
    </r>
    <r>
      <rPr>
        <sz val="11"/>
        <color theme="1"/>
        <rFont val="Aptos Narrow"/>
        <family val="2"/>
        <scheme val="minor"/>
      </rPr>
      <t xml:space="preserve"> </t>
    </r>
    <r>
      <rPr>
        <i/>
        <sz val="11"/>
        <color theme="1"/>
        <rFont val="Aptos Narrow"/>
        <family val="2"/>
        <scheme val="minor"/>
      </rPr>
      <t xml:space="preserve">Construction Budget </t>
    </r>
    <r>
      <rPr>
        <sz val="11"/>
        <color theme="1"/>
        <rFont val="Aptos Narrow"/>
        <family val="2"/>
        <scheme val="minor"/>
      </rPr>
      <t>(whichever is applicable for your project type) tab with the correct percentages. All other items should update accordingly.</t>
    </r>
  </si>
  <si>
    <r>
      <t xml:space="preserve">Do not factor Sub-Recipient Management Costs (SRMC) into the Budget tab. If SRMC are being requested, please fill out the </t>
    </r>
    <r>
      <rPr>
        <i/>
        <sz val="11"/>
        <color theme="1"/>
        <rFont val="Aptos Narrow"/>
        <family val="2"/>
        <scheme val="minor"/>
      </rPr>
      <t xml:space="preserve">SR Mgmt Costs </t>
    </r>
    <r>
      <rPr>
        <sz val="11"/>
        <color theme="1"/>
        <rFont val="Aptos Narrow"/>
        <family val="2"/>
        <scheme val="minor"/>
      </rPr>
      <t>tab.</t>
    </r>
  </si>
  <si>
    <r>
      <rPr>
        <b/>
        <sz val="11"/>
        <color theme="1"/>
        <rFont val="Aptos Narrow"/>
        <family val="2"/>
        <scheme val="minor"/>
      </rPr>
      <t xml:space="preserve">Contingency costs </t>
    </r>
    <r>
      <rPr>
        <sz val="11"/>
        <color theme="1"/>
        <rFont val="Aptos Narrow"/>
        <family val="2"/>
        <scheme val="minor"/>
      </rPr>
      <t xml:space="preserve">need to be justified and reported as separate line items in the </t>
    </r>
    <r>
      <rPr>
        <i/>
        <sz val="11"/>
        <color theme="1"/>
        <rFont val="Aptos Narrow"/>
        <family val="2"/>
        <scheme val="minor"/>
      </rPr>
      <t xml:space="preserve">Non-Construction Budget, Non-Phased Construction Budget </t>
    </r>
    <r>
      <rPr>
        <sz val="11"/>
        <color theme="1"/>
        <rFont val="Aptos Narrow"/>
        <family val="2"/>
        <scheme val="minor"/>
      </rPr>
      <t>or</t>
    </r>
    <r>
      <rPr>
        <i/>
        <sz val="11"/>
        <color theme="1"/>
        <rFont val="Aptos Narrow"/>
        <family val="2"/>
        <scheme val="minor"/>
      </rPr>
      <t xml:space="preserve"> Phased Construction Budget (whichever is applicable for your project type) </t>
    </r>
    <r>
      <rPr>
        <sz val="11"/>
        <color theme="1"/>
        <rFont val="Aptos Narrow"/>
        <family val="2"/>
        <scheme val="minor"/>
      </rPr>
      <t>tab.</t>
    </r>
  </si>
  <si>
    <t>According to HMA guidance from FY24, the recommended total contingency range is 1% to 5%. Contingency costs may be raised to 7% for historic properties as defined under the National Historic Preservation Act. When requesting contingencies, include a cost analysis that documents the percentage is reasonable.</t>
  </si>
  <si>
    <r>
      <rPr>
        <b/>
        <sz val="11"/>
        <color theme="1"/>
        <rFont val="Aptos Narrow"/>
        <family val="2"/>
        <scheme val="minor"/>
      </rPr>
      <t>Pre-award Costs</t>
    </r>
    <r>
      <rPr>
        <sz val="11"/>
        <color theme="1"/>
        <rFont val="Aptos Narrow"/>
        <family val="2"/>
        <scheme val="minor"/>
      </rPr>
      <t xml:space="preserve"> must be identified as a separate line item.</t>
    </r>
  </si>
  <si>
    <t>If additional rows are needed, please ensure that the correct Excel calculations are being used.</t>
  </si>
  <si>
    <t>Not all sections of the budget will be used for each project type. Sections can remain blank, if there are no applicable costs.</t>
  </si>
  <si>
    <t>All cells that are greyed out are locked to protect the formulas so that they can properly automate costs.</t>
  </si>
  <si>
    <t>Hazard Mitigation Assistance (HMA) Programs
Subrecipient Management Costs (SMRC) Template - 100% Federally Funded</t>
  </si>
  <si>
    <t>Project ID Number, HMA or FMAG Disaster Number:</t>
  </si>
  <si>
    <t>Sub-applicant:</t>
  </si>
  <si>
    <t>Project Title:</t>
  </si>
  <si>
    <t>Point of Contact</t>
  </si>
  <si>
    <t>Name:</t>
  </si>
  <si>
    <t>Title and Agency:</t>
  </si>
  <si>
    <t>Address:</t>
  </si>
  <si>
    <t>Phone:</t>
  </si>
  <si>
    <t>Email:</t>
  </si>
  <si>
    <t>Budget Cost Classifications</t>
  </si>
  <si>
    <t>Cost Type</t>
  </si>
  <si>
    <t>Quantity</t>
  </si>
  <si>
    <t>Cost/Unit</t>
  </si>
  <si>
    <t>Total Federal Costs</t>
  </si>
  <si>
    <t>Cost Details/Justification</t>
  </si>
  <si>
    <t>Item name.</t>
  </si>
  <si>
    <t>Use dropdown options.</t>
  </si>
  <si>
    <t>Enter quantity.</t>
  </si>
  <si>
    <t>Enter the cost per unit.</t>
  </si>
  <si>
    <t>Costs will auto-populate based on the quantity and cost per unit.</t>
  </si>
  <si>
    <t>Include hourly and percentage costs, total hours, and duties to be performed for each line item. This is the justification of 'how' and/or 'why' a line item helps to meet the program deliverables.</t>
  </si>
  <si>
    <t>1. Personnel and Fringe Benefits</t>
  </si>
  <si>
    <t>Federal Costs 
Auto-populated</t>
  </si>
  <si>
    <t>Include the estimated hours worked and hourly rate for each position title, do not include names, included in the budget.
Percentages of annual salaries are acceptable.</t>
  </si>
  <si>
    <t>Example: Grant management (internal, Grant Manager)</t>
  </si>
  <si>
    <t>In-House Labor</t>
  </si>
  <si>
    <t>Sub-application grant manager with a rate of $100 per hour with fringe rates. Fringe rates are 40% of the hourly rate at $40 per hour.</t>
  </si>
  <si>
    <t>Personnel Total</t>
  </si>
  <si>
    <t>2. Indirect Costs</t>
  </si>
  <si>
    <t>Federal Costs
Auto-populated</t>
  </si>
  <si>
    <t>Include any negotiated indirect cost rate agreement letters.
Indirect cost rate for the Federal Award Administration cost limitation is 15%.</t>
  </si>
  <si>
    <t>Example: Other</t>
  </si>
  <si>
    <t>Other can consist of travel, lease, office supplies and equipment, and facility costs.</t>
  </si>
  <si>
    <t>Indirect Costs Total</t>
  </si>
  <si>
    <t>Sub-Recipient Management Costs Total</t>
  </si>
  <si>
    <t>Please note that the Sub-Recipient Management Costs may not exceed 5% of the total project costs.</t>
  </si>
  <si>
    <t>Sum of cost classifications for Personnel and Fringe Benefits and Indirect Charges.</t>
  </si>
  <si>
    <t>Hazard Mitigation Assistance (HMA) Programs
Non-Construction Budget Template</t>
  </si>
  <si>
    <t>Total Costs</t>
  </si>
  <si>
    <t>Federal Cost</t>
  </si>
  <si>
    <t>Non-Federal Cost</t>
  </si>
  <si>
    <t>FEMA Unallowable Costs</t>
  </si>
  <si>
    <t>Costs will auto-populate based on the quantity and cost per unit.
This must equal 100%.</t>
  </si>
  <si>
    <t>Federal costs should auto-populate at 75% of the total costs. If this needs to be updated, please change the numbers in C4 to better reflect the Federal costs.</t>
  </si>
  <si>
    <t>Non-Federal costs should auto-populate at 25% of the total costs.  If this needs to be updated, please change the numbers in D4 to better reflect the non-Federal costs.</t>
  </si>
  <si>
    <t>For any costs that are not allowable, include them in this column so that the costs can be accounted for, but not included in the final costs.</t>
  </si>
  <si>
    <t>Include hourly and percentage costs, total hours, and duties to be performed for each line item. This is the justification of 'how' and/or 'why' a line item helps to meet the program deliverables.
If the Cost Type is In-House Labor, please provide position titles, salaries, and hours worked are requested. If the Cost Type is Contractual, please list data sources and assumptions.</t>
  </si>
  <si>
    <t>1. Administrative and Legal Expenses</t>
  </si>
  <si>
    <t>Cost Calculations
Auto-populated</t>
  </si>
  <si>
    <t>Non-Federal Costs
Auto-populated</t>
  </si>
  <si>
    <t>Include the estimated hours worked and hourly rates, including fringe rates.
Provide position titles, not names.
Percentages of annual salaries can be provided as an alternative.</t>
  </si>
  <si>
    <t>Example: Pre-award grant application internal labor (Grant Manager)</t>
  </si>
  <si>
    <t>Administrative and Legal Expenses Total</t>
  </si>
  <si>
    <t>2. Architectural and Engineering Fees</t>
  </si>
  <si>
    <t>Design each service that will be rendered and the alignment with the scope of work. Include any contractual services/purchases and provide descriptions and/or justification. Provide estimates of costs by unit, monthly and/or yearly cycles, or previous invoices. Ensure federal procurement policies are followed.</t>
  </si>
  <si>
    <t>Example: Engineering and design fees</t>
  </si>
  <si>
    <t>Contractual</t>
  </si>
  <si>
    <t>Based on engineers cost estimated, provided in attachments.</t>
  </si>
  <si>
    <t>Architectural and Engineering Fees Total</t>
  </si>
  <si>
    <t>3. Other Architectural and Engineering Fees</t>
  </si>
  <si>
    <t>Example: Environmental, geotech, and other surveying</t>
  </si>
  <si>
    <t>Based on cost estimates provided by previous, similar projects and sub-applicant experience.</t>
  </si>
  <si>
    <t>Other Architectural and Engineering Fees Total</t>
  </si>
  <si>
    <t>4. Project Inspection Fees</t>
  </si>
  <si>
    <t>Example: Quality control for verifying GIS data layers</t>
  </si>
  <si>
    <t>Quality control will be completed verifying GIS data layers in a flood risk map for the subapplicant. This cost is estimated based on previous, similar projects and sub-applicant experience. A GIS Analyst will be contracted for $75/hour for 40 hours.</t>
  </si>
  <si>
    <t>Project Inspection Fees Total</t>
  </si>
  <si>
    <t>5. Equipment</t>
  </si>
  <si>
    <t>Provide details to determine costs is in alignment with the scope of work.
Ensure internal policies are followed for equipment exceeding $5,000. Determine if equipment should be purchased instead of rented.</t>
  </si>
  <si>
    <t>Example: Laptop Computers</t>
  </si>
  <si>
    <t>Estimate based on the current prices of laptops at $1,500/laptop.</t>
  </si>
  <si>
    <t>Equipment Total</t>
  </si>
  <si>
    <t>6. Miscellaneous</t>
  </si>
  <si>
    <t>Provide details to determine costs is in alignment with the scope of work. Ensure that FEMA program standards are being met, including codes and standards. This can include training costs, travel costs, and items that do not align with other cost classifications.</t>
  </si>
  <si>
    <t>Example: Stakeholder Meeting Venue Rental Expenses</t>
  </si>
  <si>
    <t>This consists of a venue rental for an in-person stakeholder meeting for $450/day.</t>
  </si>
  <si>
    <t>Miscellaneous Total</t>
  </si>
  <si>
    <t>7. Subtotal (before contingencies)</t>
  </si>
  <si>
    <t>Total Costs
Auto-populated</t>
  </si>
  <si>
    <t>Sum of cost classifications 1-6.</t>
  </si>
  <si>
    <t>8. Contingencies</t>
  </si>
  <si>
    <t>HMA Guidance FY24: The recommended total contingency range is 1% to 5%. Contingency costs may be raised to 7% for historic properties as defined under the National Historic Preservation Act. When requesting contingencies, include a cost analysis that documents the percentage is reasonable.</t>
  </si>
  <si>
    <t>Example: 5% contingency</t>
  </si>
  <si>
    <t>This contingency is based on an estimated increase in costs due to time lag on award and increase on demand for materials and labor for the project. This contingency is based on 5% of the total project costs (12. Subtotal) before the contingency.</t>
  </si>
  <si>
    <t>Contingencies Total</t>
  </si>
  <si>
    <t>9. Subtotal</t>
  </si>
  <si>
    <t>Sum of cost classifications 1-11 with contingencies.</t>
  </si>
  <si>
    <t>10. In-Kind Donations</t>
  </si>
  <si>
    <t>In-Kind Donations
Cost Calculations
Auto-populated</t>
  </si>
  <si>
    <t>N/A for In-Kind Donations
Federal Costs
Auto-populated</t>
  </si>
  <si>
    <t>In-Kind Donations
Non-Federal Costs
Auto-populated</t>
  </si>
  <si>
    <t xml:space="preserve">Third-party in-kind contributions are all services and donations made to the project that do not involve a payment or reimbursement and represent donated items or services that are necessary to the performance of the project. This includes services provided by project partners that will not be reimbursed, volunteer hours, donated equipment, donated existing supplies, etc. </t>
  </si>
  <si>
    <t>Example: Facility rental donation</t>
  </si>
  <si>
    <t>This is an estimate provided by a rental facility for public meetings that was donated by the facility for the day at $200/day for 1 day.</t>
  </si>
  <si>
    <t>In-Kind Donations Total</t>
  </si>
  <si>
    <t>TOTAL PROJECT COSTS</t>
  </si>
  <si>
    <t>Subtract 10. In-Kind Donations from 9. Subtotal</t>
  </si>
  <si>
    <t>Hazard Mitigation Assistance (HMA) Programs
Non-Construction Budget Summary</t>
  </si>
  <si>
    <t>Percentages</t>
  </si>
  <si>
    <t>7. Subtotal (1-6)</t>
  </si>
  <si>
    <t>9. Subtotal (1-6 with contingencies)</t>
  </si>
  <si>
    <t>TOTAL PROJECT COSTS (subtract 10 from 9)</t>
  </si>
  <si>
    <t>GRAND TOTAL (Sum of Total Project Costs and SRMC)</t>
  </si>
  <si>
    <t>Hazard Mitigation Assistance (HMA) Programs
Non-Phased Construction Budget Template</t>
  </si>
  <si>
    <t>2. Land, Structures, Right-of-Way, Appraisals, etc.</t>
  </si>
  <si>
    <t>Provide details to determine costs is in alignment with the scope of work.
Ensure that FEMA program standards are being met, including codes and standards.</t>
  </si>
  <si>
    <t>Example: Right-of-way trimming</t>
  </si>
  <si>
    <t>Attached document provides previous documentation of costs for Right-of-Way trimming for 1 mile.</t>
  </si>
  <si>
    <t>Land, Structures, Right-of-Way, Appraisals, etc. Total</t>
  </si>
  <si>
    <t>3. Relocation Expenses and Payments</t>
  </si>
  <si>
    <t>Example: Costs of relocation expenses and payment</t>
  </si>
  <si>
    <t>Based on engineers cost estimate, provided in attachments.</t>
  </si>
  <si>
    <t>Relocation Expenses and Payments Total</t>
  </si>
  <si>
    <t>4. Architectural and Engineering Fees</t>
  </si>
  <si>
    <t>5. Other Architectural and Engineering Fees</t>
  </si>
  <si>
    <t>6. Project Inspection Fees</t>
  </si>
  <si>
    <t>Example: Quality control and as-builting</t>
  </si>
  <si>
    <t>Quality control will be completed throughout the project with daily inspection. Engineering as-builts will take place after construction. This cost is estimated based on previous, similar projects and sub-applicant experience.</t>
  </si>
  <si>
    <t>7. Site Work</t>
  </si>
  <si>
    <t>Example: Road management and access</t>
  </si>
  <si>
    <t>This work will allow for access and help managing road conditions. The cost estimate is based on a cost estimate from a contract, provided in attachments.</t>
  </si>
  <si>
    <t>Site Work Total</t>
  </si>
  <si>
    <t>8. Demolition and Removal</t>
  </si>
  <si>
    <t>Example: Demolition and removal of the existing distribution line</t>
  </si>
  <si>
    <t>A breakout of costs can be seen in the cost estimate attached. This line item consists of labor and equipment.</t>
  </si>
  <si>
    <t>Demolition and Removal Total</t>
  </si>
  <si>
    <t>9. Construction</t>
  </si>
  <si>
    <t>Example: Construction materials</t>
  </si>
  <si>
    <t>A breakout of costs can be seen in the cost estimate attached. This line item consists of materials for the project.</t>
  </si>
  <si>
    <t>Construction Total</t>
  </si>
  <si>
    <t>10. Equipment</t>
  </si>
  <si>
    <t>Example: Offroad machine</t>
  </si>
  <si>
    <t>Estimate based on a 6 month rental of an offroad machine. See previous documentation of costs.</t>
  </si>
  <si>
    <t>11. Miscellaneous</t>
  </si>
  <si>
    <t>Example: Flagging labor</t>
  </si>
  <si>
    <t>This will be contracted work for $1,000 per day for 80 days. This cost assumes 2 flaggers. See previous documentation of costs.</t>
  </si>
  <si>
    <t>12. Subtotal (before contingencies)</t>
  </si>
  <si>
    <t>Sum of cost classifications 1-11.</t>
  </si>
  <si>
    <t>13. Contingencies</t>
  </si>
  <si>
    <t>14. Subtotal</t>
  </si>
  <si>
    <t>15. In-Kind Donations</t>
  </si>
  <si>
    <t>Subtract 15. In-Kind Donations from 14. Subtotal</t>
  </si>
  <si>
    <t>Hazard Mitigation Assistance (HMA) Programs
Non-Phased Construction Budget Summary</t>
  </si>
  <si>
    <t>12. Subtotal (1-11)</t>
  </si>
  <si>
    <t>14. Subtotal (1-11 with contingencies)</t>
  </si>
  <si>
    <t>TOTAL PROJECT COSTS (subtract 15 from 14)</t>
  </si>
  <si>
    <t>Hazard Mitigation Assistance (HMA) Programs
Phased Construction Budget Template</t>
  </si>
  <si>
    <t>Example: Phase 1 - Pre-award grant application internal labor (Grant Manager)</t>
  </si>
  <si>
    <t>Phase 1 -</t>
  </si>
  <si>
    <t xml:space="preserve">Phase 1 - </t>
  </si>
  <si>
    <r>
      <rPr>
        <b/>
        <i/>
        <sz val="11"/>
        <color theme="1"/>
        <rFont val="Aptos Narrow"/>
        <family val="2"/>
        <scheme val="minor"/>
      </rPr>
      <t xml:space="preserve">Phase 1 </t>
    </r>
    <r>
      <rPr>
        <b/>
        <sz val="11"/>
        <color theme="1"/>
        <rFont val="Aptos Narrow"/>
        <family val="2"/>
        <scheme val="minor"/>
      </rPr>
      <t>- Administrative and Legal Expenses Subtotal</t>
    </r>
  </si>
  <si>
    <t xml:space="preserve">Phase 2 - </t>
  </si>
  <si>
    <r>
      <rPr>
        <b/>
        <i/>
        <sz val="11"/>
        <color theme="1"/>
        <rFont val="Aptos Narrow"/>
        <family val="2"/>
        <scheme val="minor"/>
      </rPr>
      <t>Phase 2</t>
    </r>
    <r>
      <rPr>
        <b/>
        <sz val="11"/>
        <color theme="1"/>
        <rFont val="Aptos Narrow"/>
        <family val="2"/>
        <scheme val="minor"/>
      </rPr>
      <t xml:space="preserve"> - Administrative and Legal Expenses Subtotal</t>
    </r>
  </si>
  <si>
    <r>
      <rPr>
        <b/>
        <i/>
        <sz val="11"/>
        <color theme="1"/>
        <rFont val="Aptos Narrow"/>
        <family val="2"/>
        <scheme val="minor"/>
      </rPr>
      <t>Phase 1 &amp; 2</t>
    </r>
    <r>
      <rPr>
        <b/>
        <sz val="11"/>
        <color theme="1"/>
        <rFont val="Aptos Narrow"/>
        <family val="2"/>
        <scheme val="minor"/>
      </rPr>
      <t xml:space="preserve"> - Administrative and Legal Expenses Total</t>
    </r>
  </si>
  <si>
    <t>Example: Phase 2 - Right-of-way trimming</t>
  </si>
  <si>
    <r>
      <rPr>
        <b/>
        <i/>
        <sz val="11"/>
        <color theme="1"/>
        <rFont val="Aptos Narrow"/>
        <family val="2"/>
        <scheme val="minor"/>
      </rPr>
      <t xml:space="preserve">Phase 1 </t>
    </r>
    <r>
      <rPr>
        <b/>
        <sz val="11"/>
        <color theme="1"/>
        <rFont val="Aptos Narrow"/>
        <family val="2"/>
        <scheme val="minor"/>
      </rPr>
      <t>- Land, Structures, Right-of-Way, Appraisals, etc. Subtotal</t>
    </r>
  </si>
  <si>
    <r>
      <rPr>
        <b/>
        <i/>
        <sz val="11"/>
        <color theme="1"/>
        <rFont val="Aptos Narrow"/>
        <family val="2"/>
        <scheme val="minor"/>
      </rPr>
      <t xml:space="preserve">Phase 2 - </t>
    </r>
    <r>
      <rPr>
        <b/>
        <sz val="11"/>
        <color theme="1"/>
        <rFont val="Aptos Narrow"/>
        <family val="2"/>
        <scheme val="minor"/>
      </rPr>
      <t>Land, Structures, Right-of-Way, Appraisals, etc. Subtotal</t>
    </r>
  </si>
  <si>
    <r>
      <rPr>
        <b/>
        <i/>
        <sz val="11"/>
        <color theme="1"/>
        <rFont val="Aptos Narrow"/>
        <family val="2"/>
        <scheme val="minor"/>
      </rPr>
      <t>Phase 1 &amp; 2</t>
    </r>
    <r>
      <rPr>
        <b/>
        <sz val="11"/>
        <color theme="1"/>
        <rFont val="Aptos Narrow"/>
        <family val="2"/>
        <scheme val="minor"/>
      </rPr>
      <t xml:space="preserve"> - Land, Structures, Right-of-Way, Appraisals, etc. Total</t>
    </r>
  </si>
  <si>
    <t>Example: Phase 2 -Costs of relocation expenses and payment</t>
  </si>
  <si>
    <r>
      <rPr>
        <b/>
        <i/>
        <sz val="11"/>
        <color theme="1"/>
        <rFont val="Aptos Narrow"/>
        <family val="2"/>
        <scheme val="minor"/>
      </rPr>
      <t xml:space="preserve">Phase 1 </t>
    </r>
    <r>
      <rPr>
        <b/>
        <sz val="11"/>
        <color theme="1"/>
        <rFont val="Aptos Narrow"/>
        <family val="2"/>
        <scheme val="minor"/>
      </rPr>
      <t>- Relocation Expenses and Payments Subtotal</t>
    </r>
  </si>
  <si>
    <r>
      <rPr>
        <b/>
        <i/>
        <sz val="11"/>
        <color theme="1"/>
        <rFont val="Aptos Narrow"/>
        <family val="2"/>
        <scheme val="minor"/>
      </rPr>
      <t xml:space="preserve">Phase 2 - </t>
    </r>
    <r>
      <rPr>
        <b/>
        <sz val="11"/>
        <color theme="1"/>
        <rFont val="Aptos Narrow"/>
        <family val="2"/>
        <scheme val="minor"/>
      </rPr>
      <t>Relocation Expenses and Payments Subtotal</t>
    </r>
  </si>
  <si>
    <r>
      <rPr>
        <b/>
        <i/>
        <sz val="11"/>
        <color theme="1"/>
        <rFont val="Aptos Narrow"/>
        <family val="2"/>
        <scheme val="minor"/>
      </rPr>
      <t>Phase 1 &amp; 2</t>
    </r>
    <r>
      <rPr>
        <b/>
        <sz val="11"/>
        <color theme="1"/>
        <rFont val="Aptos Narrow"/>
        <family val="2"/>
        <scheme val="minor"/>
      </rPr>
      <t xml:space="preserve"> - Relocation Expenses and Payments Total</t>
    </r>
  </si>
  <si>
    <t>Example: Phase 1 - Engineering and design fees</t>
  </si>
  <si>
    <r>
      <rPr>
        <b/>
        <i/>
        <sz val="11"/>
        <color theme="1"/>
        <rFont val="Aptos Narrow"/>
        <family val="2"/>
        <scheme val="minor"/>
      </rPr>
      <t xml:space="preserve">Phase 1 </t>
    </r>
    <r>
      <rPr>
        <b/>
        <sz val="11"/>
        <color theme="1"/>
        <rFont val="Aptos Narrow"/>
        <family val="2"/>
        <scheme val="minor"/>
      </rPr>
      <t>- Architectural and Engineering Fees Subtotal</t>
    </r>
  </si>
  <si>
    <r>
      <rPr>
        <b/>
        <i/>
        <sz val="11"/>
        <color theme="1"/>
        <rFont val="Aptos Narrow"/>
        <family val="2"/>
        <scheme val="minor"/>
      </rPr>
      <t xml:space="preserve">Phase 2 - </t>
    </r>
    <r>
      <rPr>
        <b/>
        <sz val="11"/>
        <color theme="1"/>
        <rFont val="Aptos Narrow"/>
        <family val="2"/>
        <scheme val="minor"/>
      </rPr>
      <t>Architectural and Engineering Fees Subtotal</t>
    </r>
  </si>
  <si>
    <r>
      <rPr>
        <b/>
        <i/>
        <sz val="11"/>
        <color theme="1"/>
        <rFont val="Aptos Narrow"/>
        <family val="2"/>
        <scheme val="minor"/>
      </rPr>
      <t>Phase 1 &amp; 2</t>
    </r>
    <r>
      <rPr>
        <b/>
        <sz val="11"/>
        <color theme="1"/>
        <rFont val="Aptos Narrow"/>
        <family val="2"/>
        <scheme val="minor"/>
      </rPr>
      <t xml:space="preserve"> - Architectural and Engineering Fees Total</t>
    </r>
  </si>
  <si>
    <t>Example: Phase 1 - Environmental, geotech, and other surveying</t>
  </si>
  <si>
    <r>
      <rPr>
        <b/>
        <i/>
        <sz val="11"/>
        <color theme="1"/>
        <rFont val="Aptos Narrow"/>
        <family val="2"/>
        <scheme val="minor"/>
      </rPr>
      <t xml:space="preserve">Phase 1 </t>
    </r>
    <r>
      <rPr>
        <b/>
        <sz val="11"/>
        <color theme="1"/>
        <rFont val="Aptos Narrow"/>
        <family val="2"/>
        <scheme val="minor"/>
      </rPr>
      <t>- Other Architectural and Engineering Fees Subtotal</t>
    </r>
  </si>
  <si>
    <r>
      <rPr>
        <b/>
        <i/>
        <sz val="11"/>
        <color theme="1"/>
        <rFont val="Aptos Narrow"/>
        <family val="2"/>
        <scheme val="minor"/>
      </rPr>
      <t xml:space="preserve">Phase 2 - </t>
    </r>
    <r>
      <rPr>
        <b/>
        <sz val="11"/>
        <color theme="1"/>
        <rFont val="Aptos Narrow"/>
        <family val="2"/>
        <scheme val="minor"/>
      </rPr>
      <t>Other Architectural and Engineering Fees Subtotal</t>
    </r>
  </si>
  <si>
    <r>
      <rPr>
        <b/>
        <i/>
        <sz val="11"/>
        <color theme="1"/>
        <rFont val="Aptos Narrow"/>
        <family val="2"/>
        <scheme val="minor"/>
      </rPr>
      <t>Phase 1 &amp; 2</t>
    </r>
    <r>
      <rPr>
        <b/>
        <sz val="11"/>
        <color theme="1"/>
        <rFont val="Aptos Narrow"/>
        <family val="2"/>
        <scheme val="minor"/>
      </rPr>
      <t xml:space="preserve"> - Other Architectural and Engineering Fees Total</t>
    </r>
  </si>
  <si>
    <t>Example: Phase 1 - Quality control and as-builting</t>
  </si>
  <si>
    <r>
      <rPr>
        <b/>
        <i/>
        <sz val="11"/>
        <color theme="1"/>
        <rFont val="Aptos Narrow"/>
        <family val="2"/>
        <scheme val="minor"/>
      </rPr>
      <t xml:space="preserve">Phase 1 </t>
    </r>
    <r>
      <rPr>
        <b/>
        <sz val="11"/>
        <color theme="1"/>
        <rFont val="Aptos Narrow"/>
        <family val="2"/>
        <scheme val="minor"/>
      </rPr>
      <t>- Project Inspection Fees Subtotal</t>
    </r>
  </si>
  <si>
    <r>
      <rPr>
        <b/>
        <i/>
        <sz val="11"/>
        <color theme="1"/>
        <rFont val="Aptos Narrow"/>
        <family val="2"/>
        <scheme val="minor"/>
      </rPr>
      <t xml:space="preserve">Phase 2 - </t>
    </r>
    <r>
      <rPr>
        <b/>
        <sz val="11"/>
        <color theme="1"/>
        <rFont val="Aptos Narrow"/>
        <family val="2"/>
        <scheme val="minor"/>
      </rPr>
      <t>Project Inspection Fees Subtotal</t>
    </r>
  </si>
  <si>
    <r>
      <rPr>
        <b/>
        <i/>
        <sz val="11"/>
        <color theme="1"/>
        <rFont val="Aptos Narrow"/>
        <family val="2"/>
        <scheme val="minor"/>
      </rPr>
      <t>Phase 1 &amp; 2</t>
    </r>
    <r>
      <rPr>
        <b/>
        <sz val="11"/>
        <color theme="1"/>
        <rFont val="Aptos Narrow"/>
        <family val="2"/>
        <scheme val="minor"/>
      </rPr>
      <t xml:space="preserve"> - Project Inspection Fees Total</t>
    </r>
  </si>
  <si>
    <t>Example: Phase 2 - Road management and access</t>
  </si>
  <si>
    <r>
      <rPr>
        <b/>
        <i/>
        <sz val="11"/>
        <color theme="1"/>
        <rFont val="Aptos Narrow"/>
        <family val="2"/>
        <scheme val="minor"/>
      </rPr>
      <t xml:space="preserve">Phase 1 </t>
    </r>
    <r>
      <rPr>
        <b/>
        <sz val="11"/>
        <color theme="1"/>
        <rFont val="Aptos Narrow"/>
        <family val="2"/>
        <scheme val="minor"/>
      </rPr>
      <t>- Site Work Subtotal</t>
    </r>
  </si>
  <si>
    <r>
      <rPr>
        <b/>
        <i/>
        <sz val="11"/>
        <color theme="1"/>
        <rFont val="Aptos Narrow"/>
        <family val="2"/>
        <scheme val="minor"/>
      </rPr>
      <t xml:space="preserve">Phase 2 - </t>
    </r>
    <r>
      <rPr>
        <b/>
        <sz val="11"/>
        <color theme="1"/>
        <rFont val="Aptos Narrow"/>
        <family val="2"/>
        <scheme val="minor"/>
      </rPr>
      <t>Site Work Subtotal</t>
    </r>
  </si>
  <si>
    <r>
      <rPr>
        <b/>
        <i/>
        <sz val="11"/>
        <color theme="1"/>
        <rFont val="Aptos Narrow"/>
        <family val="2"/>
        <scheme val="minor"/>
      </rPr>
      <t>Phase 1 &amp; 2</t>
    </r>
    <r>
      <rPr>
        <b/>
        <sz val="11"/>
        <color theme="1"/>
        <rFont val="Aptos Narrow"/>
        <family val="2"/>
        <scheme val="minor"/>
      </rPr>
      <t xml:space="preserve"> - Site Work Total</t>
    </r>
  </si>
  <si>
    <t>Example: Phase 2 - Demolition and removal of the existing distribution line</t>
  </si>
  <si>
    <r>
      <rPr>
        <b/>
        <i/>
        <sz val="11"/>
        <color theme="1"/>
        <rFont val="Aptos Narrow"/>
        <family val="2"/>
        <scheme val="minor"/>
      </rPr>
      <t xml:space="preserve">Phase 1 </t>
    </r>
    <r>
      <rPr>
        <b/>
        <sz val="11"/>
        <color theme="1"/>
        <rFont val="Aptos Narrow"/>
        <family val="2"/>
        <scheme val="minor"/>
      </rPr>
      <t>- Demolition and Removal Subtotal</t>
    </r>
  </si>
  <si>
    <r>
      <rPr>
        <b/>
        <i/>
        <sz val="11"/>
        <color theme="1"/>
        <rFont val="Aptos Narrow"/>
        <family val="2"/>
        <scheme val="minor"/>
      </rPr>
      <t xml:space="preserve">Phase 2 - </t>
    </r>
    <r>
      <rPr>
        <b/>
        <sz val="11"/>
        <color theme="1"/>
        <rFont val="Aptos Narrow"/>
        <family val="2"/>
        <scheme val="minor"/>
      </rPr>
      <t>Demolition and Removal Subtotal</t>
    </r>
  </si>
  <si>
    <r>
      <rPr>
        <b/>
        <i/>
        <sz val="11"/>
        <color theme="1"/>
        <rFont val="Aptos Narrow"/>
        <family val="2"/>
        <scheme val="minor"/>
      </rPr>
      <t>Phase 1 &amp; 2</t>
    </r>
    <r>
      <rPr>
        <b/>
        <sz val="11"/>
        <color theme="1"/>
        <rFont val="Aptos Narrow"/>
        <family val="2"/>
        <scheme val="minor"/>
      </rPr>
      <t xml:space="preserve"> - Demolition and Removal Total</t>
    </r>
  </si>
  <si>
    <t>Example: Phase 2 - Construction materials</t>
  </si>
  <si>
    <t>A breakout of costs can be seen in the cost estimate attached. This line item consists of materials for the project.
Likely, most of these costs will take place in Phase 2.</t>
  </si>
  <si>
    <r>
      <rPr>
        <b/>
        <i/>
        <sz val="11"/>
        <color theme="1"/>
        <rFont val="Aptos Narrow"/>
        <family val="2"/>
        <scheme val="minor"/>
      </rPr>
      <t xml:space="preserve">Phase 1 </t>
    </r>
    <r>
      <rPr>
        <b/>
        <sz val="11"/>
        <color theme="1"/>
        <rFont val="Aptos Narrow"/>
        <family val="2"/>
        <scheme val="minor"/>
      </rPr>
      <t>- Construction Subtotal</t>
    </r>
  </si>
  <si>
    <r>
      <rPr>
        <b/>
        <i/>
        <sz val="11"/>
        <color theme="1"/>
        <rFont val="Aptos Narrow"/>
        <family val="2"/>
        <scheme val="minor"/>
      </rPr>
      <t>Phase 2 - Construction</t>
    </r>
    <r>
      <rPr>
        <b/>
        <sz val="11"/>
        <color theme="1"/>
        <rFont val="Aptos Narrow"/>
        <family val="2"/>
        <scheme val="minor"/>
      </rPr>
      <t xml:space="preserve"> Subtotal</t>
    </r>
  </si>
  <si>
    <r>
      <rPr>
        <b/>
        <i/>
        <sz val="11"/>
        <color theme="1"/>
        <rFont val="Aptos Narrow"/>
        <family val="2"/>
        <scheme val="minor"/>
      </rPr>
      <t>Phase 1 &amp; 2</t>
    </r>
    <r>
      <rPr>
        <b/>
        <sz val="11"/>
        <color theme="1"/>
        <rFont val="Aptos Narrow"/>
        <family val="2"/>
        <scheme val="minor"/>
      </rPr>
      <t xml:space="preserve"> - Construction Total</t>
    </r>
  </si>
  <si>
    <t>Example: Phase 2 - Offroad machine</t>
  </si>
  <si>
    <r>
      <rPr>
        <b/>
        <i/>
        <sz val="11"/>
        <color theme="1"/>
        <rFont val="Aptos Narrow"/>
        <family val="2"/>
        <scheme val="minor"/>
      </rPr>
      <t xml:space="preserve">Phase 1 </t>
    </r>
    <r>
      <rPr>
        <b/>
        <sz val="11"/>
        <color theme="1"/>
        <rFont val="Aptos Narrow"/>
        <family val="2"/>
        <scheme val="minor"/>
      </rPr>
      <t>- Equipment Subtotal</t>
    </r>
  </si>
  <si>
    <r>
      <rPr>
        <b/>
        <i/>
        <sz val="11"/>
        <color theme="1"/>
        <rFont val="Aptos Narrow"/>
        <family val="2"/>
        <scheme val="minor"/>
      </rPr>
      <t xml:space="preserve">Phase 2 - </t>
    </r>
    <r>
      <rPr>
        <b/>
        <sz val="11"/>
        <color theme="1"/>
        <rFont val="Aptos Narrow"/>
        <family val="2"/>
        <scheme val="minor"/>
      </rPr>
      <t>Equipment Subtotal</t>
    </r>
  </si>
  <si>
    <r>
      <rPr>
        <b/>
        <i/>
        <sz val="11"/>
        <color theme="1"/>
        <rFont val="Aptos Narrow"/>
        <family val="2"/>
        <scheme val="minor"/>
      </rPr>
      <t>Phase 1 &amp; 2</t>
    </r>
    <r>
      <rPr>
        <b/>
        <sz val="11"/>
        <color theme="1"/>
        <rFont val="Aptos Narrow"/>
        <family val="2"/>
        <scheme val="minor"/>
      </rPr>
      <t xml:space="preserve"> - Equipment Total</t>
    </r>
  </si>
  <si>
    <t>Example: Phase 2 - Flagging labor</t>
  </si>
  <si>
    <r>
      <rPr>
        <b/>
        <i/>
        <sz val="11"/>
        <color theme="1"/>
        <rFont val="Aptos Narrow"/>
        <family val="2"/>
        <scheme val="minor"/>
      </rPr>
      <t xml:space="preserve">Phase 1 </t>
    </r>
    <r>
      <rPr>
        <b/>
        <sz val="11"/>
        <color theme="1"/>
        <rFont val="Aptos Narrow"/>
        <family val="2"/>
        <scheme val="minor"/>
      </rPr>
      <t>- Miscellaneous Subtotal</t>
    </r>
  </si>
  <si>
    <r>
      <rPr>
        <b/>
        <i/>
        <sz val="11"/>
        <color theme="1"/>
        <rFont val="Aptos Narrow"/>
        <family val="2"/>
        <scheme val="minor"/>
      </rPr>
      <t xml:space="preserve">Phase 2 - </t>
    </r>
    <r>
      <rPr>
        <b/>
        <sz val="11"/>
        <color theme="1"/>
        <rFont val="Aptos Narrow"/>
        <family val="2"/>
        <scheme val="minor"/>
      </rPr>
      <t>Miscellaneous Subtotal</t>
    </r>
  </si>
  <si>
    <r>
      <rPr>
        <b/>
        <i/>
        <sz val="11"/>
        <color theme="1"/>
        <rFont val="Aptos Narrow"/>
        <family val="2"/>
        <scheme val="minor"/>
      </rPr>
      <t>Phase 1 &amp; 2</t>
    </r>
    <r>
      <rPr>
        <b/>
        <sz val="11"/>
        <color theme="1"/>
        <rFont val="Aptos Narrow"/>
        <family val="2"/>
        <scheme val="minor"/>
      </rPr>
      <t xml:space="preserve"> - Miscellaneous Total</t>
    </r>
  </si>
  <si>
    <r>
      <rPr>
        <i/>
        <sz val="11"/>
        <color theme="1"/>
        <rFont val="Aptos Narrow"/>
        <family val="2"/>
        <scheme val="minor"/>
      </rPr>
      <t xml:space="preserve">Phase 1 - </t>
    </r>
    <r>
      <rPr>
        <sz val="11"/>
        <color theme="1"/>
        <rFont val="Aptos Narrow"/>
        <family val="2"/>
        <scheme val="minor"/>
      </rPr>
      <t>Sum of cost classifications 1-11.</t>
    </r>
  </si>
  <si>
    <r>
      <rPr>
        <i/>
        <sz val="11"/>
        <color theme="1"/>
        <rFont val="Aptos Narrow"/>
        <family val="2"/>
        <scheme val="minor"/>
      </rPr>
      <t xml:space="preserve">Phase 2 - </t>
    </r>
    <r>
      <rPr>
        <sz val="11"/>
        <color theme="1"/>
        <rFont val="Aptos Narrow"/>
        <family val="2"/>
        <scheme val="minor"/>
      </rPr>
      <t>Sum of cost classifications 1-11.</t>
    </r>
  </si>
  <si>
    <r>
      <rPr>
        <i/>
        <sz val="11"/>
        <color theme="1"/>
        <rFont val="Aptos Narrow"/>
        <family val="2"/>
        <scheme val="minor"/>
      </rPr>
      <t xml:space="preserve">Phase 1 &amp; 2 - </t>
    </r>
    <r>
      <rPr>
        <sz val="11"/>
        <color theme="1"/>
        <rFont val="Aptos Narrow"/>
        <family val="2"/>
        <scheme val="minor"/>
      </rPr>
      <t>Sum of cost classifications 1-11.</t>
    </r>
  </si>
  <si>
    <t>Example: Phase 1 - 5% contingency</t>
  </si>
  <si>
    <r>
      <rPr>
        <b/>
        <i/>
        <sz val="11"/>
        <color theme="1"/>
        <rFont val="Aptos Narrow"/>
        <family val="2"/>
        <scheme val="minor"/>
      </rPr>
      <t xml:space="preserve">Phase 1 </t>
    </r>
    <r>
      <rPr>
        <b/>
        <sz val="11"/>
        <color theme="1"/>
        <rFont val="Aptos Narrow"/>
        <family val="2"/>
        <scheme val="minor"/>
      </rPr>
      <t>- Contingencies Subtotal</t>
    </r>
  </si>
  <si>
    <r>
      <rPr>
        <b/>
        <i/>
        <sz val="11"/>
        <color theme="1"/>
        <rFont val="Aptos Narrow"/>
        <family val="2"/>
        <scheme val="minor"/>
      </rPr>
      <t xml:space="preserve">Phase 2 - </t>
    </r>
    <r>
      <rPr>
        <b/>
        <sz val="11"/>
        <color theme="1"/>
        <rFont val="Aptos Narrow"/>
        <family val="2"/>
        <scheme val="minor"/>
      </rPr>
      <t>Contingencies Subtotal</t>
    </r>
  </si>
  <si>
    <r>
      <rPr>
        <b/>
        <i/>
        <sz val="11"/>
        <color theme="1"/>
        <rFont val="Aptos Narrow"/>
        <family val="2"/>
        <scheme val="minor"/>
      </rPr>
      <t>Phase 1 &amp; 2</t>
    </r>
    <r>
      <rPr>
        <b/>
        <sz val="11"/>
        <color theme="1"/>
        <rFont val="Aptos Narrow"/>
        <family val="2"/>
        <scheme val="minor"/>
      </rPr>
      <t xml:space="preserve"> - Contingencies Total</t>
    </r>
  </si>
  <si>
    <r>
      <rPr>
        <i/>
        <sz val="11"/>
        <color theme="1"/>
        <rFont val="Aptos Narrow"/>
        <family val="2"/>
        <scheme val="minor"/>
      </rPr>
      <t xml:space="preserve">Phase 1 - </t>
    </r>
    <r>
      <rPr>
        <sz val="11"/>
        <color theme="1"/>
        <rFont val="Aptos Narrow"/>
        <family val="2"/>
        <scheme val="minor"/>
      </rPr>
      <t>Sum of cost classifications 1-11 with contingencies.</t>
    </r>
  </si>
  <si>
    <r>
      <rPr>
        <i/>
        <sz val="11"/>
        <color theme="1"/>
        <rFont val="Aptos Narrow"/>
        <family val="2"/>
        <scheme val="minor"/>
      </rPr>
      <t xml:space="preserve">Phase 2 - </t>
    </r>
    <r>
      <rPr>
        <sz val="11"/>
        <color theme="1"/>
        <rFont val="Aptos Narrow"/>
        <family val="2"/>
        <scheme val="minor"/>
      </rPr>
      <t>Sum of cost classifications 1-11 with contingencies.</t>
    </r>
  </si>
  <si>
    <r>
      <rPr>
        <i/>
        <sz val="11"/>
        <color theme="1"/>
        <rFont val="Aptos Narrow"/>
        <family val="2"/>
        <scheme val="minor"/>
      </rPr>
      <t xml:space="preserve">Phase 1 &amp; 2 - </t>
    </r>
    <r>
      <rPr>
        <sz val="11"/>
        <color theme="1"/>
        <rFont val="Aptos Narrow"/>
        <family val="2"/>
        <scheme val="minor"/>
      </rPr>
      <t>Sum of cost classifications 1-11 with contingencies.</t>
    </r>
  </si>
  <si>
    <t>Example: Phase 1 - Facility rental donation</t>
  </si>
  <si>
    <r>
      <rPr>
        <b/>
        <i/>
        <sz val="11"/>
        <color theme="1"/>
        <rFont val="Aptos Narrow"/>
        <family val="2"/>
        <scheme val="minor"/>
      </rPr>
      <t xml:space="preserve">Phase 1 </t>
    </r>
    <r>
      <rPr>
        <b/>
        <sz val="11"/>
        <color theme="1"/>
        <rFont val="Aptos Narrow"/>
        <family val="2"/>
        <scheme val="minor"/>
      </rPr>
      <t>- In-Kind Donations Subtotal</t>
    </r>
  </si>
  <si>
    <r>
      <rPr>
        <b/>
        <i/>
        <sz val="11"/>
        <color theme="1"/>
        <rFont val="Aptos Narrow"/>
        <family val="2"/>
        <scheme val="minor"/>
      </rPr>
      <t xml:space="preserve">Phase 2 - </t>
    </r>
    <r>
      <rPr>
        <b/>
        <sz val="11"/>
        <color theme="1"/>
        <rFont val="Aptos Narrow"/>
        <family val="2"/>
        <scheme val="minor"/>
      </rPr>
      <t>In-Kind Donations Subtotal</t>
    </r>
  </si>
  <si>
    <r>
      <rPr>
        <b/>
        <i/>
        <sz val="11"/>
        <color theme="1"/>
        <rFont val="Aptos Narrow"/>
        <family val="2"/>
        <scheme val="minor"/>
      </rPr>
      <t>Phase 1 &amp; 2</t>
    </r>
    <r>
      <rPr>
        <b/>
        <sz val="11"/>
        <color theme="1"/>
        <rFont val="Aptos Narrow"/>
        <family val="2"/>
        <scheme val="minor"/>
      </rPr>
      <t xml:space="preserve"> - In-Kind Donations Total</t>
    </r>
  </si>
  <si>
    <r>
      <rPr>
        <i/>
        <sz val="11"/>
        <color theme="1"/>
        <rFont val="Aptos Narrow"/>
        <family val="2"/>
        <scheme val="minor"/>
      </rPr>
      <t>Phase 1 -</t>
    </r>
    <r>
      <rPr>
        <sz val="11"/>
        <color theme="1"/>
        <rFont val="Aptos Narrow"/>
        <family val="2"/>
        <scheme val="minor"/>
      </rPr>
      <t xml:space="preserve"> Subtract 15. In-Kind Donations from 14. Subtotal</t>
    </r>
  </si>
  <si>
    <r>
      <rPr>
        <i/>
        <sz val="11"/>
        <color theme="1"/>
        <rFont val="Aptos Narrow"/>
        <family val="2"/>
        <scheme val="minor"/>
      </rPr>
      <t>Phase 2 -</t>
    </r>
    <r>
      <rPr>
        <sz val="11"/>
        <color theme="1"/>
        <rFont val="Aptos Narrow"/>
        <family val="2"/>
        <scheme val="minor"/>
      </rPr>
      <t xml:space="preserve"> Subtract 15. In-Kind Donations from 14. Subtotal</t>
    </r>
  </si>
  <si>
    <r>
      <rPr>
        <i/>
        <sz val="11"/>
        <color theme="1"/>
        <rFont val="Aptos Narrow"/>
        <family val="2"/>
        <scheme val="minor"/>
      </rPr>
      <t>Phase 1 &amp; 2 -</t>
    </r>
    <r>
      <rPr>
        <sz val="11"/>
        <color theme="1"/>
        <rFont val="Aptos Narrow"/>
        <family val="2"/>
        <scheme val="minor"/>
      </rPr>
      <t xml:space="preserve"> Subtract 15. In-Kind Donations from 14. Subtotal</t>
    </r>
  </si>
  <si>
    <t>Hazard Mitigation Assistance (HMA) Programs
Phased Construction Budget Summary</t>
  </si>
  <si>
    <t>Phase 1 - Administrative and Legal Expenses Subtotal</t>
  </si>
  <si>
    <t>Phase 2 - Administrative and Legal Expenses Subtotal</t>
  </si>
  <si>
    <t>Phase 1 &amp; 2 - 1. Administrative and Legal Expenses Total</t>
  </si>
  <si>
    <t>Phase 1 - Land, Structures, Right-of-Way, Appraisals, etc. Subtotal</t>
  </si>
  <si>
    <t>Phase 2 - Land, Structures, Right-of-Way, Appraisals, etc. Subtotal</t>
  </si>
  <si>
    <t>Phase 1 &amp; 2 - 2. Land, Structures, Right-of-Way, Appraisals, etc. Total</t>
  </si>
  <si>
    <t>Phase 1 - Relocation Expenses and Payments Subtotal</t>
  </si>
  <si>
    <t>Phase 2 - Relocation Expenses and Payments Subtotal</t>
  </si>
  <si>
    <t>Phase 1 &amp; 2 - 3. Relocation Expenses and Payments Total</t>
  </si>
  <si>
    <t>Phase 1 - Architectural and Engineering Fees Subtotal</t>
  </si>
  <si>
    <t>Phase 2 - Architectural and Engineering Fees Subtotal</t>
  </si>
  <si>
    <t>Phase 1 &amp; 2 - 4. Architectural and Engineering Fees Total</t>
  </si>
  <si>
    <t>Phase 1 - Other Architectural and Engineering Fees Subtotal</t>
  </si>
  <si>
    <t>Phase 2 - Other Architectural and Engineering Fees Subtotal</t>
  </si>
  <si>
    <t>Phase 1 &amp; 2 - 5. Other Architectural and Engineering Fees Total</t>
  </si>
  <si>
    <t>Phase 1 - Project Inspection Fees Subtotal</t>
  </si>
  <si>
    <t>Phase 2 - Project Inspection Fees Subtotal</t>
  </si>
  <si>
    <t>Phase 1 &amp; 2 - 6. Project Inspection Fees Total</t>
  </si>
  <si>
    <t>Phase 1 - Site Work  Subtotal</t>
  </si>
  <si>
    <t>Phase 2 - Site Work Subtotal</t>
  </si>
  <si>
    <t>Phase 1 &amp; 2 - 7. Site Work Total</t>
  </si>
  <si>
    <t>Phase 1 - Demolition and Removal Subtotal</t>
  </si>
  <si>
    <t>Phase 2 - Demolition and Removal Subtotal</t>
  </si>
  <si>
    <t>Phase 1 &amp; 2 - 8. Demolition and Removal Total</t>
  </si>
  <si>
    <t>Phase 1 - Construction Subtotal</t>
  </si>
  <si>
    <t>Phase 2 - Construction Subtotal</t>
  </si>
  <si>
    <t>Phase 1 &amp; 2 - 9. Construction Total</t>
  </si>
  <si>
    <t>Phase 1 - Equipment Subtotal</t>
  </si>
  <si>
    <t>Phase 2 - Equipment Subtotal</t>
  </si>
  <si>
    <t>Phase 1 &amp; 2 - 10. Equipment Total</t>
  </si>
  <si>
    <t>Phase 1 - Miscellaneous Subtotal</t>
  </si>
  <si>
    <t>Phase 2 - Miscellaneous Subtotal</t>
  </si>
  <si>
    <t>Phase 1 &amp; 2 - 11. Miscellaneous Total</t>
  </si>
  <si>
    <t>Phase 1 - Subtotal (1-11)</t>
  </si>
  <si>
    <t>Phase 2 - Subtotal (1-11)</t>
  </si>
  <si>
    <t>Phase 1 &amp; 2 - 12. Subtotal (1-11)</t>
  </si>
  <si>
    <t>Phase 1 - Contingencies Subtotal</t>
  </si>
  <si>
    <t>Phase 2 - Contingencies Subtotal</t>
  </si>
  <si>
    <t>Phase 1 &amp; 2 - 13. Contingencies Total</t>
  </si>
  <si>
    <t>Phase 1 - Subtotal (1-11 with contingencies)</t>
  </si>
  <si>
    <t>Phase 2 - Subtotal (1-11 with contingencies</t>
  </si>
  <si>
    <t>Phase 1 &amp; 2 - 14. Subtotal (1-11 with contingencies)</t>
  </si>
  <si>
    <t>Phase 1 - In-Kind Donations Subtotal</t>
  </si>
  <si>
    <t>Phase 2 - In-Kind Donations Subtotal</t>
  </si>
  <si>
    <t>Phase 1 &amp; 2 - 15. In-Kind Donations Total</t>
  </si>
  <si>
    <t>Phase 1 - Total Project Costs</t>
  </si>
  <si>
    <t>Phase 2 - Total Project Costs</t>
  </si>
  <si>
    <t>TOTAL PROJECT COSTS (subtract 15 from 14)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</si>
</sst>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409]* #,##0.00_);_([$$-409]* \(#,##0.00\);_([$$-409]* &quot;-&quot;??_);_(@_)"/>
    <numFmt numFmtId="165" formatCode="&quot;$&quot;#,##0.00"/>
  </numFmts>
  <fonts count="8" x14ac:knownFonts="1">
    <font>
      <sz val="11"/>
      <color theme="1"/>
      <name val="Aptos Narrow"/>
      <family val="2"/>
      <scheme val="minor"/>
    </font>
    <font>
      <sz val="11"/>
      <color theme="1"/>
      <name val="Aptos Narrow"/>
      <family val="2"/>
      <scheme val="minor"/>
    </font>
    <font>
      <b/>
      <sz val="11"/>
      <color theme="1"/>
      <name val="Aptos Narrow"/>
      <family val="2"/>
      <scheme val="minor"/>
    </font>
    <font>
      <i/>
      <sz val="11"/>
      <color theme="1"/>
      <name val="Aptos Narrow"/>
      <family val="2"/>
      <scheme val="minor"/>
    </font>
    <font>
      <b/>
      <sz val="11"/>
      <color rgb="FF052C6C"/>
      <name val="Aptos Narrow"/>
      <family val="2"/>
      <scheme val="minor"/>
    </font>
    <font>
      <b/>
      <sz val="36"/>
      <color rgb="FF052C6C"/>
      <name val="Aptos Narrow"/>
      <family val="2"/>
      <scheme val="minor"/>
    </font>
    <font>
      <b/>
      <sz val="35"/>
      <color rgb="FF052C6C"/>
      <name val="Aptos Narrow"/>
      <family val="2"/>
      <scheme val="minor"/>
    </font>
    <font>
      <b/>
      <i/>
      <sz val="11"/>
      <color theme="1"/>
      <name val="Aptos Narrow"/>
      <family val="2"/>
      <scheme val="minor"/>
    </font>
  </fonts>
  <fills count="4">
    <fill>
      <patternFill patternType="none"/>
    </fill>
    <fill>
      <patternFill patternType="gray125"/>
    </fill>
    <fill>
      <patternFill patternType="solid">
        <fgColor rgb="FF052C6C"/>
        <bgColor indexed="64"/>
      </patternFill>
    </fill>
    <fill>
      <patternFill patternType="solid">
        <fgColor theme="0" tint="-0.14999847407452621"/>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top style="thin">
        <color indexed="64"/>
      </top>
      <bottom style="double">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double">
        <color rgb="FF000000"/>
      </bottom>
      <diagonal/>
    </border>
    <border>
      <left style="thin">
        <color indexed="64"/>
      </left>
      <right style="thin">
        <color indexed="64"/>
      </right>
      <top style="thin">
        <color rgb="FF000000"/>
      </top>
      <bottom style="double">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s>
  <cellStyleXfs count="2">
    <xf numFmtId="0" fontId="0" fillId="0" borderId="0"/>
    <xf numFmtId="9" fontId="1" fillId="0" borderId="0" applyFont="0" applyFill="0" applyBorder="0" applyAlignment="0" applyProtection="0"/>
  </cellStyleXfs>
  <cellXfs count="195">
    <xf numFmtId="0" fontId="0" fillId="0" borderId="0" xfId="0"/>
    <xf numFmtId="0" fontId="2" fillId="0" borderId="1" xfId="0" applyFont="1" applyBorder="1"/>
    <xf numFmtId="0" fontId="0" fillId="0" borderId="29" xfId="0" applyBorder="1"/>
    <xf numFmtId="0" fontId="0" fillId="0" borderId="0" xfId="0" applyAlignment="1">
      <alignment horizontal="right"/>
    </xf>
    <xf numFmtId="0" fontId="2" fillId="3" borderId="3" xfId="0" applyFont="1" applyFill="1" applyBorder="1"/>
    <xf numFmtId="0" fontId="2" fillId="3" borderId="3" xfId="0" applyFont="1" applyFill="1" applyBorder="1" applyAlignment="1">
      <alignment horizontal="left" indent="1"/>
    </xf>
    <xf numFmtId="0" fontId="2" fillId="3" borderId="4" xfId="0" applyFont="1" applyFill="1" applyBorder="1"/>
    <xf numFmtId="0" fontId="0" fillId="3" borderId="2" xfId="0" applyFill="1" applyBorder="1"/>
    <xf numFmtId="0" fontId="3" fillId="3" borderId="2" xfId="0" applyFont="1" applyFill="1" applyBorder="1" applyAlignment="1">
      <alignment wrapText="1"/>
    </xf>
    <xf numFmtId="0" fontId="3" fillId="3" borderId="5" xfId="0" applyFont="1" applyFill="1" applyBorder="1" applyAlignment="1">
      <alignment wrapText="1"/>
    </xf>
    <xf numFmtId="0" fontId="0" fillId="3" borderId="1" xfId="0" applyFill="1" applyBorder="1"/>
    <xf numFmtId="0" fontId="3" fillId="3" borderId="3" xfId="0" applyFont="1" applyFill="1" applyBorder="1"/>
    <xf numFmtId="44" fontId="0" fillId="3" borderId="1" xfId="0" applyNumberFormat="1" applyFill="1" applyBorder="1"/>
    <xf numFmtId="44" fontId="0" fillId="3" borderId="3" xfId="0" applyNumberFormat="1" applyFill="1" applyBorder="1"/>
    <xf numFmtId="44" fontId="0" fillId="3" borderId="5" xfId="0" applyNumberFormat="1" applyFill="1" applyBorder="1"/>
    <xf numFmtId="44" fontId="0" fillId="3" borderId="6" xfId="0" applyNumberFormat="1" applyFill="1" applyBorder="1"/>
    <xf numFmtId="0" fontId="2" fillId="3" borderId="14" xfId="0" applyFont="1" applyFill="1" applyBorder="1"/>
    <xf numFmtId="0" fontId="3" fillId="3" borderId="11" xfId="0" applyFont="1" applyFill="1" applyBorder="1" applyAlignment="1">
      <alignment wrapText="1"/>
    </xf>
    <xf numFmtId="0" fontId="3" fillId="3" borderId="4" xfId="0" applyFont="1" applyFill="1" applyBorder="1" applyAlignment="1">
      <alignment wrapText="1"/>
    </xf>
    <xf numFmtId="0" fontId="0" fillId="3" borderId="5" xfId="0" applyFill="1" applyBorder="1"/>
    <xf numFmtId="0" fontId="0" fillId="3" borderId="3" xfId="0" applyFill="1" applyBorder="1"/>
    <xf numFmtId="0" fontId="3" fillId="3" borderId="19" xfId="0" applyFont="1" applyFill="1" applyBorder="1"/>
    <xf numFmtId="0" fontId="3" fillId="3" borderId="1" xfId="0" applyFont="1" applyFill="1" applyBorder="1"/>
    <xf numFmtId="0" fontId="3" fillId="3" borderId="16" xfId="0" applyFont="1" applyFill="1" applyBorder="1"/>
    <xf numFmtId="0" fontId="3" fillId="3" borderId="19" xfId="0" applyFont="1" applyFill="1" applyBorder="1" applyAlignment="1">
      <alignment wrapText="1"/>
    </xf>
    <xf numFmtId="0" fontId="3" fillId="3" borderId="1" xfId="0" applyFont="1" applyFill="1" applyBorder="1" applyAlignment="1">
      <alignment wrapText="1"/>
    </xf>
    <xf numFmtId="0" fontId="3" fillId="3" borderId="21" xfId="0" applyFont="1" applyFill="1" applyBorder="1" applyAlignment="1">
      <alignment horizontal="left" indent="1"/>
    </xf>
    <xf numFmtId="0" fontId="3" fillId="3" borderId="4" xfId="0" applyFont="1" applyFill="1" applyBorder="1"/>
    <xf numFmtId="44" fontId="3" fillId="3" borderId="4" xfId="0" applyNumberFormat="1" applyFont="1" applyFill="1" applyBorder="1" applyAlignment="1">
      <alignment wrapText="1"/>
    </xf>
    <xf numFmtId="44" fontId="0" fillId="3" borderId="17" xfId="0" applyNumberFormat="1" applyFill="1" applyBorder="1"/>
    <xf numFmtId="44" fontId="0" fillId="3" borderId="8" xfId="0" applyNumberFormat="1" applyFill="1" applyBorder="1"/>
    <xf numFmtId="44" fontId="0" fillId="3" borderId="28" xfId="0" applyNumberFormat="1" applyFill="1" applyBorder="1"/>
    <xf numFmtId="0" fontId="2" fillId="3" borderId="19" xfId="0" applyFont="1" applyFill="1" applyBorder="1"/>
    <xf numFmtId="0" fontId="2" fillId="3" borderId="19" xfId="0" applyFont="1" applyFill="1" applyBorder="1" applyAlignment="1">
      <alignment horizontal="left" indent="1"/>
    </xf>
    <xf numFmtId="9" fontId="0" fillId="3" borderId="3" xfId="0" applyNumberFormat="1" applyFill="1" applyBorder="1" applyAlignment="1">
      <alignment horizontal="right"/>
    </xf>
    <xf numFmtId="0" fontId="2" fillId="3" borderId="4" xfId="0" applyFont="1" applyFill="1" applyBorder="1" applyAlignment="1">
      <alignment horizontal="right"/>
    </xf>
    <xf numFmtId="44" fontId="0" fillId="3" borderId="5" xfId="0" applyNumberFormat="1" applyFill="1" applyBorder="1" applyAlignment="1">
      <alignment horizontal="right"/>
    </xf>
    <xf numFmtId="44" fontId="0" fillId="3" borderId="1" xfId="0" applyNumberFormat="1" applyFill="1" applyBorder="1" applyAlignment="1">
      <alignment horizontal="right"/>
    </xf>
    <xf numFmtId="0" fontId="0" fillId="3" borderId="31" xfId="0" applyFill="1" applyBorder="1" applyAlignment="1">
      <alignment wrapText="1"/>
    </xf>
    <xf numFmtId="44" fontId="0" fillId="3" borderId="32" xfId="0" applyNumberFormat="1" applyFill="1" applyBorder="1" applyAlignment="1">
      <alignment horizontal="right"/>
    </xf>
    <xf numFmtId="44" fontId="0" fillId="3" borderId="6" xfId="0" applyNumberFormat="1" applyFill="1" applyBorder="1" applyAlignment="1">
      <alignment horizontal="right"/>
    </xf>
    <xf numFmtId="44" fontId="0" fillId="3" borderId="1" xfId="1" applyNumberFormat="1" applyFont="1" applyFill="1" applyBorder="1" applyAlignment="1">
      <alignment horizontal="right"/>
    </xf>
    <xf numFmtId="0" fontId="3" fillId="3" borderId="30" xfId="0" applyFont="1" applyFill="1" applyBorder="1" applyAlignment="1">
      <alignment wrapText="1"/>
    </xf>
    <xf numFmtId="0" fontId="3" fillId="3" borderId="21" xfId="0" applyFont="1" applyFill="1" applyBorder="1"/>
    <xf numFmtId="44" fontId="0" fillId="3" borderId="37" xfId="0" applyNumberFormat="1" applyFill="1" applyBorder="1"/>
    <xf numFmtId="0" fontId="3" fillId="3" borderId="8" xfId="0" applyFont="1" applyFill="1" applyBorder="1" applyAlignment="1">
      <alignment wrapText="1"/>
    </xf>
    <xf numFmtId="0" fontId="3" fillId="3" borderId="11" xfId="0" applyFont="1" applyFill="1" applyBorder="1" applyAlignment="1">
      <alignment horizontal="left"/>
    </xf>
    <xf numFmtId="0" fontId="3" fillId="3" borderId="4" xfId="0" applyFont="1" applyFill="1" applyBorder="1" applyAlignment="1">
      <alignment horizontal="left"/>
    </xf>
    <xf numFmtId="0" fontId="3" fillId="3" borderId="4" xfId="0" applyFont="1" applyFill="1" applyBorder="1" applyAlignment="1">
      <alignment horizontal="left" indent="1"/>
    </xf>
    <xf numFmtId="44" fontId="3" fillId="3" borderId="0" xfId="0" applyNumberFormat="1" applyFont="1" applyFill="1" applyAlignment="1">
      <alignment wrapText="1"/>
    </xf>
    <xf numFmtId="44" fontId="3" fillId="3" borderId="4" xfId="0" applyNumberFormat="1" applyFont="1" applyFill="1" applyBorder="1"/>
    <xf numFmtId="0" fontId="0" fillId="0" borderId="0" xfId="0" applyProtection="1">
      <protection locked="0"/>
    </xf>
    <xf numFmtId="0" fontId="0" fillId="0" borderId="2" xfId="0" applyBorder="1" applyAlignment="1" applyProtection="1">
      <alignment horizontal="left" indent="1"/>
      <protection locked="0"/>
    </xf>
    <xf numFmtId="0" fontId="0" fillId="0" borderId="27" xfId="0" applyBorder="1" applyAlignment="1" applyProtection="1">
      <alignment horizontal="left"/>
      <protection locked="0"/>
    </xf>
    <xf numFmtId="0" fontId="0" fillId="0" borderId="5" xfId="0" applyBorder="1" applyAlignment="1" applyProtection="1">
      <alignment horizontal="left"/>
      <protection locked="0"/>
    </xf>
    <xf numFmtId="44" fontId="0" fillId="0" borderId="5" xfId="0" applyNumberFormat="1" applyBorder="1" applyAlignment="1" applyProtection="1">
      <alignment horizontal="left"/>
      <protection locked="0"/>
    </xf>
    <xf numFmtId="0" fontId="0" fillId="0" borderId="5" xfId="0" applyBorder="1" applyProtection="1">
      <protection locked="0"/>
    </xf>
    <xf numFmtId="0" fontId="0" fillId="0" borderId="1" xfId="0" applyBorder="1" applyAlignment="1" applyProtection="1">
      <alignment horizontal="left" indent="1"/>
      <protection locked="0"/>
    </xf>
    <xf numFmtId="0" fontId="0" fillId="0" borderId="1" xfId="0" applyBorder="1" applyAlignment="1" applyProtection="1">
      <alignment horizontal="left"/>
      <protection locked="0"/>
    </xf>
    <xf numFmtId="44" fontId="0" fillId="0" borderId="1" xfId="0" applyNumberFormat="1" applyBorder="1" applyAlignment="1" applyProtection="1">
      <alignment horizontal="left"/>
      <protection locked="0"/>
    </xf>
    <xf numFmtId="0" fontId="0" fillId="0" borderId="1" xfId="0" applyBorder="1" applyProtection="1">
      <protection locked="0"/>
    </xf>
    <xf numFmtId="0" fontId="0" fillId="0" borderId="11" xfId="0" applyBorder="1" applyAlignment="1" applyProtection="1">
      <alignment horizontal="left"/>
      <protection locked="0"/>
    </xf>
    <xf numFmtId="0" fontId="0" fillId="0" borderId="3" xfId="0" applyBorder="1" applyAlignment="1" applyProtection="1">
      <alignment horizontal="left"/>
      <protection locked="0"/>
    </xf>
    <xf numFmtId="0" fontId="0" fillId="0" borderId="3" xfId="0" applyBorder="1" applyAlignment="1" applyProtection="1">
      <alignment horizontal="left" indent="1"/>
      <protection locked="0"/>
    </xf>
    <xf numFmtId="0" fontId="0" fillId="0" borderId="7" xfId="0" applyBorder="1" applyAlignment="1" applyProtection="1">
      <alignment horizontal="left"/>
      <protection locked="0"/>
    </xf>
    <xf numFmtId="44" fontId="0" fillId="0" borderId="3" xfId="0" applyNumberFormat="1" applyBorder="1" applyAlignment="1" applyProtection="1">
      <alignment horizontal="left"/>
      <protection locked="0"/>
    </xf>
    <xf numFmtId="0" fontId="0" fillId="0" borderId="3" xfId="0" applyBorder="1" applyProtection="1">
      <protection locked="0"/>
    </xf>
    <xf numFmtId="0" fontId="0" fillId="0" borderId="7" xfId="0" applyBorder="1" applyAlignment="1" applyProtection="1">
      <alignment horizontal="left" indent="1"/>
      <protection locked="0"/>
    </xf>
    <xf numFmtId="44" fontId="0" fillId="0" borderId="7" xfId="0" applyNumberFormat="1" applyBorder="1" applyAlignment="1" applyProtection="1">
      <alignment horizontal="left"/>
      <protection locked="0"/>
    </xf>
    <xf numFmtId="0" fontId="0" fillId="0" borderId="5" xfId="0" applyBorder="1" applyAlignment="1" applyProtection="1">
      <alignment horizontal="left" indent="1"/>
      <protection locked="0"/>
    </xf>
    <xf numFmtId="0" fontId="0" fillId="0" borderId="2" xfId="0" applyBorder="1" applyAlignment="1" applyProtection="1">
      <alignment horizontal="left"/>
      <protection locked="0"/>
    </xf>
    <xf numFmtId="44" fontId="0" fillId="0" borderId="2" xfId="0" applyNumberFormat="1" applyBorder="1" applyAlignment="1" applyProtection="1">
      <alignment horizontal="left"/>
      <protection locked="0"/>
    </xf>
    <xf numFmtId="0" fontId="0" fillId="0" borderId="7" xfId="0" applyBorder="1" applyProtection="1">
      <protection locked="0"/>
    </xf>
    <xf numFmtId="0" fontId="0" fillId="0" borderId="30" xfId="0" applyBorder="1" applyAlignment="1" applyProtection="1">
      <alignment horizontal="left"/>
      <protection locked="0"/>
    </xf>
    <xf numFmtId="0" fontId="0" fillId="0" borderId="2" xfId="0" applyBorder="1" applyProtection="1">
      <protection locked="0"/>
    </xf>
    <xf numFmtId="0" fontId="3" fillId="0" borderId="2" xfId="0" applyFont="1" applyBorder="1" applyAlignment="1" applyProtection="1">
      <alignment horizontal="left" indent="1"/>
      <protection locked="0"/>
    </xf>
    <xf numFmtId="44" fontId="0" fillId="0" borderId="37" xfId="0" applyNumberFormat="1" applyBorder="1" applyAlignment="1" applyProtection="1">
      <alignment horizontal="left"/>
      <protection locked="0"/>
    </xf>
    <xf numFmtId="0" fontId="2" fillId="2" borderId="0" xfId="0" applyFont="1" applyFill="1"/>
    <xf numFmtId="0" fontId="4" fillId="2" borderId="13" xfId="0" applyFont="1" applyFill="1" applyBorder="1" applyAlignment="1">
      <alignment horizontal="right" wrapText="1"/>
    </xf>
    <xf numFmtId="0" fontId="4" fillId="2" borderId="0" xfId="0" applyFont="1" applyFill="1" applyAlignment="1">
      <alignment horizontal="right" wrapText="1"/>
    </xf>
    <xf numFmtId="9" fontId="0" fillId="3" borderId="1" xfId="1" applyFont="1" applyFill="1" applyBorder="1" applyProtection="1"/>
    <xf numFmtId="44" fontId="0" fillId="3" borderId="10" xfId="0" applyNumberFormat="1" applyFill="1" applyBorder="1" applyAlignment="1">
      <alignment wrapText="1"/>
    </xf>
    <xf numFmtId="44" fontId="0" fillId="3" borderId="17" xfId="0" applyNumberFormat="1" applyFill="1" applyBorder="1" applyAlignment="1">
      <alignment wrapText="1"/>
    </xf>
    <xf numFmtId="44" fontId="0" fillId="3" borderId="2" xfId="0" applyNumberFormat="1" applyFill="1" applyBorder="1" applyAlignment="1">
      <alignment wrapText="1"/>
    </xf>
    <xf numFmtId="44" fontId="0" fillId="3" borderId="30" xfId="0" applyNumberFormat="1" applyFill="1" applyBorder="1" applyAlignment="1">
      <alignment wrapText="1"/>
    </xf>
    <xf numFmtId="44" fontId="0" fillId="3" borderId="11" xfId="0" applyNumberFormat="1" applyFill="1" applyBorder="1" applyAlignment="1">
      <alignment wrapText="1"/>
    </xf>
    <xf numFmtId="44" fontId="0" fillId="3" borderId="3" xfId="0" applyNumberFormat="1" applyFill="1" applyBorder="1" applyAlignment="1">
      <alignment wrapText="1"/>
    </xf>
    <xf numFmtId="0" fontId="2" fillId="3" borderId="3" xfId="0" applyFont="1" applyFill="1" applyBorder="1" applyAlignment="1">
      <alignment wrapText="1"/>
    </xf>
    <xf numFmtId="0" fontId="3" fillId="3" borderId="16" xfId="0" applyFont="1" applyFill="1" applyBorder="1" applyAlignment="1">
      <alignment wrapText="1"/>
    </xf>
    <xf numFmtId="0" fontId="3" fillId="3" borderId="4" xfId="0" applyFont="1" applyFill="1" applyBorder="1" applyAlignment="1">
      <alignment horizontal="left" wrapText="1" indent="1"/>
    </xf>
    <xf numFmtId="0" fontId="3" fillId="3" borderId="11" xfId="0" applyFont="1" applyFill="1" applyBorder="1"/>
    <xf numFmtId="0" fontId="3" fillId="3" borderId="23" xfId="0" applyFont="1" applyFill="1" applyBorder="1"/>
    <xf numFmtId="44" fontId="3" fillId="3" borderId="23" xfId="0" applyNumberFormat="1" applyFont="1" applyFill="1" applyBorder="1"/>
    <xf numFmtId="44" fontId="0" fillId="3" borderId="2" xfId="0" applyNumberFormat="1" applyFill="1" applyBorder="1"/>
    <xf numFmtId="44" fontId="0" fillId="3" borderId="7" xfId="0" applyNumberFormat="1" applyFill="1" applyBorder="1"/>
    <xf numFmtId="0" fontId="3" fillId="3" borderId="3" xfId="0" applyFont="1" applyFill="1" applyBorder="1" applyAlignment="1">
      <alignment wrapText="1"/>
    </xf>
    <xf numFmtId="44" fontId="3" fillId="3" borderId="21" xfId="0" applyNumberFormat="1" applyFont="1" applyFill="1" applyBorder="1" applyAlignment="1">
      <alignment wrapText="1"/>
    </xf>
    <xf numFmtId="0" fontId="0" fillId="3" borderId="6" xfId="0" applyFill="1" applyBorder="1"/>
    <xf numFmtId="0" fontId="3" fillId="3" borderId="0" xfId="0" applyFont="1" applyFill="1"/>
    <xf numFmtId="44" fontId="3" fillId="3" borderId="21" xfId="0" applyNumberFormat="1" applyFont="1" applyFill="1" applyBorder="1"/>
    <xf numFmtId="0" fontId="3" fillId="3" borderId="9" xfId="0" applyFont="1" applyFill="1" applyBorder="1" applyAlignment="1">
      <alignment wrapText="1"/>
    </xf>
    <xf numFmtId="44" fontId="3" fillId="3" borderId="30" xfId="0" applyNumberFormat="1" applyFont="1" applyFill="1" applyBorder="1" applyAlignment="1">
      <alignment wrapText="1"/>
    </xf>
    <xf numFmtId="44" fontId="3" fillId="3" borderId="29" xfId="0" applyNumberFormat="1" applyFont="1" applyFill="1" applyBorder="1" applyAlignment="1">
      <alignment wrapText="1"/>
    </xf>
    <xf numFmtId="0" fontId="2" fillId="3" borderId="8" xfId="0" applyFont="1" applyFill="1" applyBorder="1"/>
    <xf numFmtId="0" fontId="3" fillId="3" borderId="11" xfId="0" applyFont="1" applyFill="1" applyBorder="1" applyAlignment="1">
      <alignment horizontal="left" indent="1"/>
    </xf>
    <xf numFmtId="0" fontId="3" fillId="3" borderId="29" xfId="0" applyFont="1" applyFill="1" applyBorder="1"/>
    <xf numFmtId="44" fontId="3" fillId="3" borderId="22" xfId="0" applyNumberFormat="1" applyFont="1" applyFill="1" applyBorder="1" applyAlignment="1">
      <alignment wrapText="1"/>
    </xf>
    <xf numFmtId="0" fontId="2" fillId="3" borderId="1" xfId="0" applyFont="1" applyFill="1" applyBorder="1"/>
    <xf numFmtId="0" fontId="3" fillId="3" borderId="9" xfId="0" applyFont="1" applyFill="1" applyBorder="1"/>
    <xf numFmtId="0" fontId="3" fillId="3" borderId="11" xfId="0" applyFont="1" applyFill="1" applyBorder="1" applyAlignment="1">
      <alignment horizontal="left" wrapText="1" indent="1"/>
    </xf>
    <xf numFmtId="44" fontId="3" fillId="3" borderId="23" xfId="0" applyNumberFormat="1" applyFont="1" applyFill="1" applyBorder="1" applyAlignment="1">
      <alignment wrapText="1"/>
    </xf>
    <xf numFmtId="44" fontId="3" fillId="3" borderId="11" xfId="0" applyNumberFormat="1" applyFont="1" applyFill="1" applyBorder="1" applyAlignment="1">
      <alignment wrapText="1"/>
    </xf>
    <xf numFmtId="0" fontId="3" fillId="3" borderId="30" xfId="0" applyFont="1" applyFill="1" applyBorder="1"/>
    <xf numFmtId="44" fontId="3" fillId="3" borderId="11" xfId="0" applyNumberFormat="1" applyFont="1" applyFill="1" applyBorder="1"/>
    <xf numFmtId="164" fontId="0" fillId="3" borderId="6" xfId="0" applyNumberFormat="1" applyFill="1" applyBorder="1"/>
    <xf numFmtId="164" fontId="0" fillId="3" borderId="5" xfId="0" applyNumberFormat="1" applyFill="1" applyBorder="1"/>
    <xf numFmtId="0" fontId="3" fillId="3" borderId="8" xfId="0" applyFont="1" applyFill="1" applyBorder="1"/>
    <xf numFmtId="44" fontId="3" fillId="3" borderId="30" xfId="0" applyNumberFormat="1" applyFont="1" applyFill="1" applyBorder="1"/>
    <xf numFmtId="164" fontId="0" fillId="3" borderId="2" xfId="0" applyNumberFormat="1" applyFill="1" applyBorder="1"/>
    <xf numFmtId="164" fontId="0" fillId="3" borderId="1" xfId="0" applyNumberFormat="1" applyFill="1" applyBorder="1"/>
    <xf numFmtId="164" fontId="0" fillId="3" borderId="3" xfId="0" applyNumberFormat="1" applyFill="1" applyBorder="1"/>
    <xf numFmtId="164" fontId="0" fillId="3" borderId="7" xfId="0" applyNumberFormat="1" applyFill="1" applyBorder="1"/>
    <xf numFmtId="165" fontId="3" fillId="3" borderId="30" xfId="0" applyNumberFormat="1" applyFont="1" applyFill="1" applyBorder="1" applyAlignment="1">
      <alignment wrapText="1"/>
    </xf>
    <xf numFmtId="9" fontId="0" fillId="0" borderId="1" xfId="1" applyFont="1" applyBorder="1" applyProtection="1"/>
    <xf numFmtId="44" fontId="0" fillId="0" borderId="2" xfId="0" applyNumberFormat="1" applyBorder="1" applyProtection="1">
      <protection locked="0"/>
    </xf>
    <xf numFmtId="44" fontId="0" fillId="0" borderId="5" xfId="0" applyNumberFormat="1" applyBorder="1" applyProtection="1">
      <protection locked="0"/>
    </xf>
    <xf numFmtId="44" fontId="0" fillId="0" borderId="1" xfId="0" applyNumberFormat="1" applyBorder="1" applyProtection="1">
      <protection locked="0"/>
    </xf>
    <xf numFmtId="44" fontId="0" fillId="0" borderId="3" xfId="0" applyNumberFormat="1" applyBorder="1" applyProtection="1">
      <protection locked="0"/>
    </xf>
    <xf numFmtId="0" fontId="0" fillId="0" borderId="11" xfId="0" applyBorder="1" applyAlignment="1" applyProtection="1">
      <alignment horizontal="left" indent="1"/>
      <protection locked="0"/>
    </xf>
    <xf numFmtId="44" fontId="3" fillId="3" borderId="22" xfId="0" applyNumberFormat="1" applyFont="1" applyFill="1" applyBorder="1"/>
    <xf numFmtId="44" fontId="0" fillId="3" borderId="10" xfId="0" applyNumberFormat="1" applyFill="1" applyBorder="1"/>
    <xf numFmtId="44" fontId="0" fillId="3" borderId="42" xfId="0" applyNumberFormat="1" applyFill="1" applyBorder="1"/>
    <xf numFmtId="0" fontId="0" fillId="3" borderId="10" xfId="0" applyFill="1" applyBorder="1"/>
    <xf numFmtId="44" fontId="0" fillId="3" borderId="11" xfId="0" applyNumberFormat="1" applyFill="1" applyBorder="1"/>
    <xf numFmtId="0" fontId="0" fillId="3" borderId="42" xfId="0" applyFill="1" applyBorder="1"/>
    <xf numFmtId="44" fontId="0" fillId="3" borderId="38" xfId="0" applyNumberFormat="1" applyFill="1" applyBorder="1"/>
    <xf numFmtId="44" fontId="0" fillId="3" borderId="27" xfId="0" applyNumberFormat="1" applyFill="1" applyBorder="1"/>
    <xf numFmtId="44" fontId="0" fillId="3" borderId="11" xfId="0" applyNumberFormat="1" applyFill="1" applyBorder="1" applyAlignment="1">
      <alignment horizontal="right"/>
    </xf>
    <xf numFmtId="44" fontId="0" fillId="3" borderId="3" xfId="0" applyNumberFormat="1" applyFill="1" applyBorder="1" applyAlignment="1">
      <alignment horizontal="right"/>
    </xf>
    <xf numFmtId="44" fontId="0" fillId="3" borderId="7" xfId="0" applyNumberFormat="1" applyFill="1" applyBorder="1" applyAlignment="1">
      <alignment horizontal="right"/>
    </xf>
    <xf numFmtId="0" fontId="3" fillId="3" borderId="2" xfId="0" applyFont="1" applyFill="1" applyBorder="1" applyAlignment="1">
      <alignment horizontal="left" indent="1"/>
    </xf>
    <xf numFmtId="44" fontId="0" fillId="3" borderId="2" xfId="0" applyNumberFormat="1" applyFill="1" applyBorder="1" applyAlignment="1">
      <alignment horizontal="right"/>
    </xf>
    <xf numFmtId="44" fontId="0" fillId="3" borderId="10" xfId="0" applyNumberFormat="1" applyFill="1" applyBorder="1" applyAlignment="1">
      <alignment horizontal="right"/>
    </xf>
    <xf numFmtId="0" fontId="3" fillId="3" borderId="5" xfId="0" applyFont="1" applyFill="1" applyBorder="1" applyAlignment="1">
      <alignment horizontal="left" indent="1"/>
    </xf>
    <xf numFmtId="0" fontId="0" fillId="3" borderId="10" xfId="0" applyFill="1" applyBorder="1" applyAlignment="1">
      <alignment wrapText="1"/>
    </xf>
    <xf numFmtId="0" fontId="0" fillId="0" borderId="9" xfId="0" applyBorder="1" applyAlignment="1" applyProtection="1">
      <alignment horizontal="left"/>
      <protection locked="0"/>
    </xf>
    <xf numFmtId="0" fontId="0" fillId="3" borderId="1" xfId="0" applyFill="1" applyBorder="1" applyAlignment="1">
      <alignment horizontal="left" indent="1"/>
    </xf>
    <xf numFmtId="0" fontId="5" fillId="0" borderId="1" xfId="0" applyFont="1" applyBorder="1" applyAlignment="1">
      <alignment horizontal="right" wrapText="1"/>
    </xf>
    <xf numFmtId="0" fontId="0" fillId="3" borderId="1" xfId="0" applyFill="1" applyBorder="1" applyAlignment="1">
      <alignment horizontal="left"/>
    </xf>
    <xf numFmtId="0" fontId="0" fillId="3" borderId="1" xfId="0" applyFill="1" applyBorder="1" applyAlignment="1">
      <alignment horizontal="left" wrapText="1"/>
    </xf>
    <xf numFmtId="0" fontId="2" fillId="2" borderId="8" xfId="0" applyFont="1" applyFill="1" applyBorder="1" applyAlignment="1">
      <alignment horizontal="center"/>
    </xf>
    <xf numFmtId="0" fontId="2" fillId="2" borderId="12" xfId="0" applyFont="1" applyFill="1" applyBorder="1" applyAlignment="1">
      <alignment horizontal="center"/>
    </xf>
    <xf numFmtId="0" fontId="2" fillId="2" borderId="9" xfId="0" applyFont="1" applyFill="1" applyBorder="1" applyAlignment="1">
      <alignment horizontal="center"/>
    </xf>
    <xf numFmtId="0" fontId="2" fillId="3" borderId="1" xfId="0" applyFont="1" applyFill="1" applyBorder="1" applyAlignment="1">
      <alignment horizontal="left"/>
    </xf>
    <xf numFmtId="0" fontId="0" fillId="3" borderId="1" xfId="0" applyFill="1" applyBorder="1" applyAlignment="1">
      <alignment horizontal="left" indent="2"/>
    </xf>
    <xf numFmtId="0" fontId="0" fillId="3" borderId="1" xfId="0" applyFill="1" applyBorder="1" applyAlignment="1">
      <alignment horizontal="left" wrapText="1" indent="2"/>
    </xf>
    <xf numFmtId="0" fontId="0" fillId="2" borderId="20" xfId="0" applyFill="1" applyBorder="1" applyAlignment="1">
      <alignment horizontal="center"/>
    </xf>
    <xf numFmtId="0" fontId="0" fillId="3" borderId="17" xfId="0" applyFill="1" applyBorder="1" applyAlignment="1">
      <alignment horizontal="left"/>
    </xf>
    <xf numFmtId="0" fontId="0" fillId="3" borderId="15" xfId="0" applyFill="1" applyBorder="1" applyAlignment="1">
      <alignment horizontal="left"/>
    </xf>
    <xf numFmtId="0" fontId="0" fillId="3" borderId="18" xfId="0" applyFill="1" applyBorder="1" applyAlignment="1">
      <alignment horizontal="left"/>
    </xf>
    <xf numFmtId="0" fontId="0" fillId="0" borderId="8" xfId="0" applyBorder="1" applyAlignment="1" applyProtection="1">
      <alignment horizontal="left"/>
      <protection locked="0"/>
    </xf>
    <xf numFmtId="0" fontId="0" fillId="0" borderId="12" xfId="0" applyBorder="1" applyAlignment="1" applyProtection="1">
      <alignment horizontal="left"/>
      <protection locked="0"/>
    </xf>
    <xf numFmtId="0" fontId="0" fillId="0" borderId="9" xfId="0" applyBorder="1" applyAlignment="1" applyProtection="1">
      <alignment horizontal="left"/>
      <protection locked="0"/>
    </xf>
    <xf numFmtId="0" fontId="2" fillId="3" borderId="24" xfId="0" applyFont="1" applyFill="1" applyBorder="1" applyAlignment="1">
      <alignment horizontal="left" indent="1"/>
    </xf>
    <xf numFmtId="0" fontId="2" fillId="3" borderId="25" xfId="0" applyFont="1" applyFill="1" applyBorder="1" applyAlignment="1">
      <alignment horizontal="left" indent="1"/>
    </xf>
    <xf numFmtId="0" fontId="2" fillId="3" borderId="26" xfId="0" applyFont="1" applyFill="1" applyBorder="1" applyAlignment="1">
      <alignment horizontal="left" indent="1"/>
    </xf>
    <xf numFmtId="0" fontId="2" fillId="3" borderId="21" xfId="0" applyFont="1" applyFill="1" applyBorder="1" applyAlignment="1">
      <alignment horizontal="left"/>
    </xf>
    <xf numFmtId="0" fontId="2" fillId="3" borderId="22" xfId="0" applyFont="1" applyFill="1" applyBorder="1" applyAlignment="1">
      <alignment horizontal="left"/>
    </xf>
    <xf numFmtId="0" fontId="2" fillId="3" borderId="23" xfId="0" applyFont="1" applyFill="1" applyBorder="1" applyAlignment="1">
      <alignment horizontal="left"/>
    </xf>
    <xf numFmtId="0" fontId="2" fillId="2" borderId="13" xfId="0" applyFont="1" applyFill="1" applyBorder="1" applyAlignment="1">
      <alignment horizontal="center"/>
    </xf>
    <xf numFmtId="0" fontId="6" fillId="3" borderId="17" xfId="0" applyFont="1" applyFill="1" applyBorder="1" applyAlignment="1">
      <alignment horizontal="right" wrapText="1"/>
    </xf>
    <xf numFmtId="0" fontId="6" fillId="3" borderId="15" xfId="0" applyFont="1" applyFill="1" applyBorder="1" applyAlignment="1">
      <alignment horizontal="right" wrapText="1"/>
    </xf>
    <xf numFmtId="0" fontId="6" fillId="3" borderId="18" xfId="0" applyFont="1" applyFill="1" applyBorder="1" applyAlignment="1">
      <alignment horizontal="right" wrapText="1"/>
    </xf>
    <xf numFmtId="0" fontId="5" fillId="3" borderId="17" xfId="0" applyFont="1" applyFill="1" applyBorder="1" applyAlignment="1">
      <alignment horizontal="right" wrapText="1"/>
    </xf>
    <xf numFmtId="0" fontId="5" fillId="3" borderId="15" xfId="0" applyFont="1" applyFill="1" applyBorder="1" applyAlignment="1">
      <alignment horizontal="right" wrapText="1"/>
    </xf>
    <xf numFmtId="0" fontId="5" fillId="3" borderId="18" xfId="0" applyFont="1" applyFill="1" applyBorder="1" applyAlignment="1">
      <alignment horizontal="right" wrapText="1"/>
    </xf>
    <xf numFmtId="0" fontId="2" fillId="3" borderId="19" xfId="0" applyFont="1" applyFill="1" applyBorder="1" applyAlignment="1">
      <alignment horizontal="left"/>
    </xf>
    <xf numFmtId="0" fontId="2" fillId="3" borderId="20" xfId="0" applyFont="1" applyFill="1" applyBorder="1" applyAlignment="1">
      <alignment horizontal="left"/>
    </xf>
    <xf numFmtId="0" fontId="2" fillId="3" borderId="16" xfId="0" applyFont="1" applyFill="1" applyBorder="1" applyAlignment="1">
      <alignment horizontal="left"/>
    </xf>
    <xf numFmtId="0" fontId="0" fillId="2" borderId="20" xfId="0" applyFill="1" applyBorder="1" applyAlignment="1" applyProtection="1">
      <alignment horizontal="center"/>
      <protection locked="0"/>
    </xf>
    <xf numFmtId="0" fontId="0" fillId="2" borderId="0" xfId="0" applyFill="1" applyAlignment="1" applyProtection="1">
      <alignment horizontal="center"/>
      <protection locked="0"/>
    </xf>
    <xf numFmtId="0" fontId="0" fillId="3" borderId="34" xfId="0" applyFill="1" applyBorder="1" applyAlignment="1">
      <alignment horizontal="left"/>
    </xf>
    <xf numFmtId="0" fontId="0" fillId="3" borderId="35" xfId="0" applyFill="1" applyBorder="1" applyAlignment="1">
      <alignment horizontal="left"/>
    </xf>
    <xf numFmtId="0" fontId="0" fillId="3" borderId="36" xfId="0" applyFill="1" applyBorder="1" applyAlignment="1">
      <alignment horizontal="left"/>
    </xf>
    <xf numFmtId="0" fontId="0" fillId="3" borderId="33" xfId="0" applyFill="1" applyBorder="1" applyAlignment="1">
      <alignment horizontal="left"/>
    </xf>
    <xf numFmtId="0" fontId="2" fillId="3" borderId="17" xfId="0" applyFont="1" applyFill="1" applyBorder="1" applyAlignment="1">
      <alignment horizontal="left"/>
    </xf>
    <xf numFmtId="0" fontId="2" fillId="3" borderId="15" xfId="0" applyFont="1" applyFill="1" applyBorder="1" applyAlignment="1">
      <alignment horizontal="left"/>
    </xf>
    <xf numFmtId="0" fontId="2" fillId="3" borderId="18" xfId="0" applyFont="1" applyFill="1" applyBorder="1" applyAlignment="1">
      <alignment horizontal="left"/>
    </xf>
    <xf numFmtId="0" fontId="2" fillId="3" borderId="43" xfId="0" applyFont="1" applyFill="1" applyBorder="1" applyAlignment="1">
      <alignment horizontal="left" indent="1"/>
    </xf>
    <xf numFmtId="0" fontId="2" fillId="3" borderId="44" xfId="0" applyFont="1" applyFill="1" applyBorder="1" applyAlignment="1">
      <alignment horizontal="left" indent="1"/>
    </xf>
    <xf numFmtId="0" fontId="2" fillId="3" borderId="45" xfId="0" applyFont="1" applyFill="1" applyBorder="1" applyAlignment="1">
      <alignment horizontal="left" indent="1"/>
    </xf>
    <xf numFmtId="0" fontId="2" fillId="3" borderId="39" xfId="0" applyFont="1" applyFill="1" applyBorder="1" applyAlignment="1">
      <alignment horizontal="left" indent="1"/>
    </xf>
    <xf numFmtId="0" fontId="2" fillId="3" borderId="40" xfId="0" applyFont="1" applyFill="1" applyBorder="1" applyAlignment="1">
      <alignment horizontal="left" indent="1"/>
    </xf>
    <xf numFmtId="0" fontId="2" fillId="3" borderId="41" xfId="0" applyFont="1" applyFill="1" applyBorder="1" applyAlignment="1">
      <alignment horizontal="left" indent="1"/>
    </xf>
    <xf numFmtId="0" fontId="2" fillId="2" borderId="20" xfId="0" applyFont="1" applyFill="1" applyBorder="1" applyAlignment="1">
      <alignment horizontal="center"/>
    </xf>
  </cellXfs>
  <cellStyles count="2">
    <cellStyle name="Normal" xfId="0" builtinId="0"/>
    <cellStyle name="Percent" xfId="1" builtinId="5"/>
  </cellStyles>
  <dxfs count="0"/>
  <tableStyles count="0" defaultTableStyle="TableStyleMedium2" defaultPivotStyle="PivotStyleLight16"/>
  <colors>
    <mruColors>
      <color rgb="FF052C6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22/10/relationships/richValueRel" Target="richData/richValueRel.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eetMetadata" Target="metadata.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06/relationships/rdRichValueTypes" Target="richData/rdRichValueTyp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microsoft.com/office/2017/06/relationships/rdRichValueStructure" Target="richData/rdrichvaluestructure.xml"/><Relationship Id="rId10" Type="http://schemas.openxmlformats.org/officeDocument/2006/relationships/styles" Target="styles.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theme" Target="theme/theme1.xml"/><Relationship Id="rId14" Type="http://schemas.microsoft.com/office/2017/06/relationships/rdRichValue" Target="richData/rdrichvalu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2C12F-9120-4E8F-856B-3F936EDDD17A}">
  <dimension ref="A1:E20"/>
  <sheetViews>
    <sheetView workbookViewId="0">
      <selection activeCell="G15" sqref="G15"/>
    </sheetView>
  </sheetViews>
  <sheetFormatPr defaultRowHeight="14.5" x14ac:dyDescent="0.35"/>
  <cols>
    <col min="1" max="1" width="50.54296875" customWidth="1"/>
    <col min="2" max="4" width="20.54296875" customWidth="1"/>
    <col min="5" max="5" width="75.54296875" customWidth="1"/>
    <col min="7" max="7" width="33.54296875" bestFit="1" customWidth="1"/>
  </cols>
  <sheetData>
    <row r="1" spans="1:5" ht="130" customHeight="1" x14ac:dyDescent="1.1000000000000001">
      <c r="A1" s="1" t="e" vm="1">
        <v>#VALUE!</v>
      </c>
      <c r="B1" s="147" t="s">
        <v>0</v>
      </c>
      <c r="C1" s="147"/>
      <c r="D1" s="147"/>
      <c r="E1" s="147"/>
    </row>
    <row r="2" spans="1:5" x14ac:dyDescent="0.35">
      <c r="A2" s="150"/>
      <c r="B2" s="151"/>
      <c r="C2" s="151"/>
      <c r="D2" s="151"/>
      <c r="E2" s="152"/>
    </row>
    <row r="3" spans="1:5" x14ac:dyDescent="0.35">
      <c r="A3" s="148" t="s">
        <v>1</v>
      </c>
      <c r="B3" s="148"/>
      <c r="C3" s="148"/>
      <c r="D3" s="148"/>
      <c r="E3" s="148"/>
    </row>
    <row r="4" spans="1:5" x14ac:dyDescent="0.35">
      <c r="A4" s="148" t="s">
        <v>2</v>
      </c>
      <c r="B4" s="148"/>
      <c r="C4" s="148"/>
      <c r="D4" s="148"/>
      <c r="E4" s="148"/>
    </row>
    <row r="5" spans="1:5" x14ac:dyDescent="0.35">
      <c r="A5" s="148" t="s">
        <v>3</v>
      </c>
      <c r="B5" s="148"/>
      <c r="C5" s="148"/>
      <c r="D5" s="148"/>
      <c r="E5" s="148"/>
    </row>
    <row r="6" spans="1:5" x14ac:dyDescent="0.35">
      <c r="A6" s="149" t="s">
        <v>4</v>
      </c>
      <c r="B6" s="148"/>
      <c r="C6" s="148"/>
      <c r="D6" s="148"/>
      <c r="E6" s="148"/>
    </row>
    <row r="7" spans="1:5" x14ac:dyDescent="0.35">
      <c r="A7" s="146" t="s">
        <v>5</v>
      </c>
      <c r="B7" s="146"/>
      <c r="C7" s="146"/>
      <c r="D7" s="146"/>
      <c r="E7" s="146"/>
    </row>
    <row r="8" spans="1:5" x14ac:dyDescent="0.35">
      <c r="A8" s="146" t="s">
        <v>6</v>
      </c>
      <c r="B8" s="146"/>
      <c r="C8" s="146"/>
      <c r="D8" s="146"/>
      <c r="E8" s="146"/>
    </row>
    <row r="9" spans="1:5" x14ac:dyDescent="0.35">
      <c r="A9" s="146" t="s">
        <v>7</v>
      </c>
      <c r="B9" s="146"/>
      <c r="C9" s="146"/>
      <c r="D9" s="146"/>
      <c r="E9" s="146"/>
    </row>
    <row r="10" spans="1:5" x14ac:dyDescent="0.35">
      <c r="A10" s="146" t="s">
        <v>8</v>
      </c>
      <c r="B10" s="146"/>
      <c r="C10" s="146"/>
      <c r="D10" s="146"/>
      <c r="E10" s="146"/>
    </row>
    <row r="11" spans="1:5" x14ac:dyDescent="0.35">
      <c r="A11" s="154" t="s">
        <v>9</v>
      </c>
      <c r="B11" s="154"/>
      <c r="C11" s="154"/>
      <c r="D11" s="154"/>
      <c r="E11" s="154"/>
    </row>
    <row r="12" spans="1:5" ht="28" customHeight="1" x14ac:dyDescent="0.35">
      <c r="A12" s="155" t="s">
        <v>10</v>
      </c>
      <c r="B12" s="155"/>
      <c r="C12" s="155"/>
      <c r="D12" s="155"/>
      <c r="E12" s="155"/>
    </row>
    <row r="13" spans="1:5" x14ac:dyDescent="0.35">
      <c r="A13" s="146" t="s">
        <v>11</v>
      </c>
      <c r="B13" s="146"/>
      <c r="C13" s="146"/>
      <c r="D13" s="146"/>
      <c r="E13" s="146"/>
    </row>
    <row r="14" spans="1:5" x14ac:dyDescent="0.35">
      <c r="A14" s="146" t="s">
        <v>12</v>
      </c>
      <c r="B14" s="146"/>
      <c r="C14" s="146"/>
      <c r="D14" s="146"/>
      <c r="E14" s="146"/>
    </row>
    <row r="15" spans="1:5" ht="29.5" customHeight="1" x14ac:dyDescent="0.35">
      <c r="A15" s="155" t="s">
        <v>13</v>
      </c>
      <c r="B15" s="155"/>
      <c r="C15" s="155"/>
      <c r="D15" s="155"/>
      <c r="E15" s="155"/>
    </row>
    <row r="16" spans="1:5" x14ac:dyDescent="0.35">
      <c r="A16" s="146" t="s">
        <v>14</v>
      </c>
      <c r="B16" s="146"/>
      <c r="C16" s="146"/>
      <c r="D16" s="146"/>
      <c r="E16" s="146"/>
    </row>
    <row r="17" spans="1:5" x14ac:dyDescent="0.35">
      <c r="A17" s="148" t="s">
        <v>15</v>
      </c>
      <c r="B17" s="148"/>
      <c r="C17" s="148"/>
      <c r="D17" s="148"/>
      <c r="E17" s="148"/>
    </row>
    <row r="18" spans="1:5" x14ac:dyDescent="0.35">
      <c r="A18" s="153" t="s">
        <v>16</v>
      </c>
      <c r="B18" s="153"/>
      <c r="C18" s="153"/>
      <c r="D18" s="153"/>
      <c r="E18" s="153"/>
    </row>
    <row r="20" spans="1:5" x14ac:dyDescent="0.35">
      <c r="A20" s="153" t="s">
        <v>17</v>
      </c>
      <c r="B20" s="153"/>
      <c r="C20" s="153"/>
      <c r="D20" s="153"/>
      <c r="E20" s="153"/>
    </row>
  </sheetData>
  <sheetProtection selectLockedCells="1"/>
  <mergeCells count="19">
    <mergeCell ref="A8:E8"/>
    <mergeCell ref="A20:E20"/>
    <mergeCell ref="A16:E16"/>
    <mergeCell ref="A11:E11"/>
    <mergeCell ref="A17:E17"/>
    <mergeCell ref="A9:E9"/>
    <mergeCell ref="A10:E10"/>
    <mergeCell ref="A12:E12"/>
    <mergeCell ref="A13:E13"/>
    <mergeCell ref="A14:E14"/>
    <mergeCell ref="A15:E15"/>
    <mergeCell ref="A18:E18"/>
    <mergeCell ref="A7:E7"/>
    <mergeCell ref="B1:E1"/>
    <mergeCell ref="A3:E3"/>
    <mergeCell ref="A4:E4"/>
    <mergeCell ref="A5:E5"/>
    <mergeCell ref="A6:E6"/>
    <mergeCell ref="A2:E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12EE0-413E-44A1-81A8-3E0AF810B799}">
  <dimension ref="A1:F38"/>
  <sheetViews>
    <sheetView workbookViewId="0">
      <selection activeCell="B1" sqref="B1:F1"/>
    </sheetView>
  </sheetViews>
  <sheetFormatPr defaultRowHeight="14.5" x14ac:dyDescent="0.35"/>
  <cols>
    <col min="1" max="1" width="50.54296875" customWidth="1"/>
    <col min="2" max="2" width="13.81640625" bestFit="1" customWidth="1"/>
    <col min="3" max="3" width="10.54296875" customWidth="1"/>
    <col min="4" max="5" width="18.54296875" customWidth="1"/>
    <col min="6" max="6" width="75.54296875" customWidth="1"/>
  </cols>
  <sheetData>
    <row r="1" spans="1:6" ht="130" customHeight="1" x14ac:dyDescent="1.05">
      <c r="A1" s="16" t="e" vm="1">
        <v>#VALUE!</v>
      </c>
      <c r="B1" s="170" t="s">
        <v>18</v>
      </c>
      <c r="C1" s="171"/>
      <c r="D1" s="171"/>
      <c r="E1" s="171"/>
      <c r="F1" s="172"/>
    </row>
    <row r="2" spans="1:6" x14ac:dyDescent="0.35">
      <c r="A2" s="151"/>
      <c r="B2" s="151"/>
      <c r="C2" s="151"/>
      <c r="D2" s="151"/>
      <c r="E2" s="151"/>
      <c r="F2" s="151"/>
    </row>
    <row r="3" spans="1:6" x14ac:dyDescent="0.35">
      <c r="A3" s="4" t="s">
        <v>19</v>
      </c>
      <c r="B3" s="160"/>
      <c r="C3" s="161"/>
      <c r="D3" s="161"/>
      <c r="E3" s="161"/>
      <c r="F3" s="162"/>
    </row>
    <row r="4" spans="1:6" x14ac:dyDescent="0.35">
      <c r="A4" s="4" t="s">
        <v>20</v>
      </c>
      <c r="B4" s="160"/>
      <c r="C4" s="161"/>
      <c r="D4" s="161"/>
      <c r="E4" s="161"/>
      <c r="F4" s="162"/>
    </row>
    <row r="5" spans="1:6" x14ac:dyDescent="0.35">
      <c r="A5" s="4" t="s">
        <v>21</v>
      </c>
      <c r="B5" s="160"/>
      <c r="C5" s="161"/>
      <c r="D5" s="161"/>
      <c r="E5" s="161"/>
      <c r="F5" s="162"/>
    </row>
    <row r="6" spans="1:6" x14ac:dyDescent="0.35">
      <c r="A6" s="4" t="s">
        <v>22</v>
      </c>
      <c r="B6" s="160"/>
      <c r="C6" s="161"/>
      <c r="D6" s="161"/>
      <c r="E6" s="161"/>
      <c r="F6" s="162"/>
    </row>
    <row r="7" spans="1:6" x14ac:dyDescent="0.35">
      <c r="A7" s="5" t="s">
        <v>23</v>
      </c>
      <c r="B7" s="160"/>
      <c r="C7" s="161"/>
      <c r="D7" s="161"/>
      <c r="E7" s="161"/>
      <c r="F7" s="162"/>
    </row>
    <row r="8" spans="1:6" x14ac:dyDescent="0.35">
      <c r="A8" s="5" t="s">
        <v>24</v>
      </c>
      <c r="B8" s="160"/>
      <c r="C8" s="161"/>
      <c r="D8" s="161"/>
      <c r="E8" s="161"/>
      <c r="F8" s="162"/>
    </row>
    <row r="9" spans="1:6" x14ac:dyDescent="0.35">
      <c r="A9" s="5" t="s">
        <v>25</v>
      </c>
      <c r="B9" s="160"/>
      <c r="C9" s="161"/>
      <c r="D9" s="161"/>
      <c r="E9" s="161"/>
      <c r="F9" s="162"/>
    </row>
    <row r="10" spans="1:6" x14ac:dyDescent="0.35">
      <c r="A10" s="5" t="s">
        <v>26</v>
      </c>
      <c r="B10" s="160"/>
      <c r="C10" s="161"/>
      <c r="D10" s="161"/>
      <c r="E10" s="161"/>
      <c r="F10" s="162"/>
    </row>
    <row r="11" spans="1:6" x14ac:dyDescent="0.35">
      <c r="A11" s="5" t="s">
        <v>27</v>
      </c>
      <c r="B11" s="160"/>
      <c r="C11" s="161"/>
      <c r="D11" s="161"/>
      <c r="E11" s="161"/>
      <c r="F11" s="162"/>
    </row>
    <row r="12" spans="1:6" x14ac:dyDescent="0.35">
      <c r="A12" s="169"/>
      <c r="B12" s="169"/>
      <c r="C12" s="169"/>
      <c r="D12" s="169"/>
      <c r="E12" s="169"/>
      <c r="F12" s="169"/>
    </row>
    <row r="13" spans="1:6" ht="15" thickBot="1" x14ac:dyDescent="0.4">
      <c r="A13" s="4" t="s">
        <v>28</v>
      </c>
      <c r="B13" s="4" t="s">
        <v>29</v>
      </c>
      <c r="C13" s="4" t="s">
        <v>30</v>
      </c>
      <c r="D13" s="4" t="s">
        <v>31</v>
      </c>
      <c r="E13" s="6" t="s">
        <v>32</v>
      </c>
      <c r="F13" s="4" t="s">
        <v>33</v>
      </c>
    </row>
    <row r="14" spans="1:6" ht="58" x14ac:dyDescent="0.35">
      <c r="A14" s="7" t="s">
        <v>34</v>
      </c>
      <c r="B14" s="8" t="s">
        <v>35</v>
      </c>
      <c r="C14" s="8" t="s">
        <v>36</v>
      </c>
      <c r="D14" s="8" t="s">
        <v>37</v>
      </c>
      <c r="E14" s="9" t="s">
        <v>38</v>
      </c>
      <c r="F14" s="8" t="s">
        <v>39</v>
      </c>
    </row>
    <row r="15" spans="1:6" x14ac:dyDescent="0.35">
      <c r="A15" s="151"/>
      <c r="B15" s="151"/>
      <c r="C15" s="151"/>
      <c r="D15" s="151"/>
      <c r="E15" s="151"/>
      <c r="F15" s="151"/>
    </row>
    <row r="16" spans="1:6" ht="43.5" x14ac:dyDescent="0.35">
      <c r="A16" s="32" t="s">
        <v>40</v>
      </c>
      <c r="B16" s="11" t="s">
        <v>29</v>
      </c>
      <c r="C16" s="23" t="s">
        <v>30</v>
      </c>
      <c r="D16" s="21" t="s">
        <v>31</v>
      </c>
      <c r="E16" s="45" t="s">
        <v>41</v>
      </c>
      <c r="F16" s="25" t="s">
        <v>42</v>
      </c>
    </row>
    <row r="17" spans="1:6" ht="29" x14ac:dyDescent="0.35">
      <c r="A17" s="26" t="s">
        <v>43</v>
      </c>
      <c r="B17" s="47" t="s">
        <v>44</v>
      </c>
      <c r="C17" s="43">
        <v>200</v>
      </c>
      <c r="D17" s="50">
        <v>100</v>
      </c>
      <c r="E17" s="49">
        <f>C17*D17</f>
        <v>20000</v>
      </c>
      <c r="F17" s="17" t="s">
        <v>45</v>
      </c>
    </row>
    <row r="18" spans="1:6" x14ac:dyDescent="0.35">
      <c r="A18" s="69"/>
      <c r="B18" s="53"/>
      <c r="C18" s="54"/>
      <c r="D18" s="55">
        <v>0</v>
      </c>
      <c r="E18" s="29">
        <f t="shared" ref="E18:E23" si="0">C18*D18</f>
        <v>0</v>
      </c>
      <c r="F18" s="74"/>
    </row>
    <row r="19" spans="1:6" x14ac:dyDescent="0.35">
      <c r="A19" s="57"/>
      <c r="B19" s="58"/>
      <c r="C19" s="58"/>
      <c r="D19" s="59">
        <v>0</v>
      </c>
      <c r="E19" s="30">
        <f t="shared" si="0"/>
        <v>0</v>
      </c>
      <c r="F19" s="56"/>
    </row>
    <row r="20" spans="1:6" x14ac:dyDescent="0.35">
      <c r="A20" s="57"/>
      <c r="B20" s="58"/>
      <c r="C20" s="58"/>
      <c r="D20" s="59">
        <v>0</v>
      </c>
      <c r="E20" s="30">
        <f t="shared" si="0"/>
        <v>0</v>
      </c>
      <c r="F20" s="60"/>
    </row>
    <row r="21" spans="1:6" x14ac:dyDescent="0.35">
      <c r="A21" s="57"/>
      <c r="B21" s="61"/>
      <c r="C21" s="58"/>
      <c r="D21" s="59">
        <v>0</v>
      </c>
      <c r="E21" s="30">
        <f t="shared" si="0"/>
        <v>0</v>
      </c>
      <c r="F21" s="60"/>
    </row>
    <row r="22" spans="1:6" x14ac:dyDescent="0.35">
      <c r="A22" s="57"/>
      <c r="B22" s="62"/>
      <c r="C22" s="58"/>
      <c r="D22" s="59">
        <v>0</v>
      </c>
      <c r="E22" s="30">
        <f t="shared" si="0"/>
        <v>0</v>
      </c>
      <c r="F22" s="60"/>
    </row>
    <row r="23" spans="1:6" ht="15" thickBot="1" x14ac:dyDescent="0.4">
      <c r="A23" s="63"/>
      <c r="B23" s="64"/>
      <c r="C23" s="62"/>
      <c r="D23" s="65">
        <v>0</v>
      </c>
      <c r="E23" s="31">
        <f t="shared" si="0"/>
        <v>0</v>
      </c>
      <c r="F23" s="66"/>
    </row>
    <row r="24" spans="1:6" ht="15" thickTop="1" x14ac:dyDescent="0.35">
      <c r="A24" s="163" t="s">
        <v>46</v>
      </c>
      <c r="B24" s="164"/>
      <c r="C24" s="164"/>
      <c r="D24" s="165"/>
      <c r="E24" s="14">
        <f>SUM(E18:E23)</f>
        <v>0</v>
      </c>
      <c r="F24" s="15"/>
    </row>
    <row r="25" spans="1:6" x14ac:dyDescent="0.35">
      <c r="A25" s="151"/>
      <c r="B25" s="151"/>
      <c r="C25" s="151"/>
      <c r="D25" s="151"/>
      <c r="E25" s="151"/>
      <c r="F25" s="151"/>
    </row>
    <row r="26" spans="1:6" ht="29" x14ac:dyDescent="0.35">
      <c r="A26" s="32" t="s">
        <v>47</v>
      </c>
      <c r="B26" s="22" t="s">
        <v>29</v>
      </c>
      <c r="C26" s="23" t="s">
        <v>30</v>
      </c>
      <c r="D26" s="11" t="s">
        <v>31</v>
      </c>
      <c r="E26" s="24" t="s">
        <v>48</v>
      </c>
      <c r="F26" s="25" t="s">
        <v>49</v>
      </c>
    </row>
    <row r="27" spans="1:6" ht="15" thickBot="1" x14ac:dyDescent="0.4">
      <c r="A27" s="48" t="s">
        <v>50</v>
      </c>
      <c r="B27" s="46" t="s">
        <v>44</v>
      </c>
      <c r="C27" s="27">
        <v>1</v>
      </c>
      <c r="D27" s="129">
        <v>500</v>
      </c>
      <c r="E27" s="28">
        <f>C27*D27</f>
        <v>500</v>
      </c>
      <c r="F27" s="42" t="s">
        <v>51</v>
      </c>
    </row>
    <row r="28" spans="1:6" x14ac:dyDescent="0.35">
      <c r="A28" s="128"/>
      <c r="B28" s="61"/>
      <c r="C28" s="54"/>
      <c r="D28" s="55">
        <v>0</v>
      </c>
      <c r="E28" s="44">
        <f>C28*D28</f>
        <v>0</v>
      </c>
      <c r="F28" s="124"/>
    </row>
    <row r="29" spans="1:6" x14ac:dyDescent="0.35">
      <c r="A29" s="57"/>
      <c r="B29" s="145"/>
      <c r="C29" s="58"/>
      <c r="D29" s="59">
        <v>0</v>
      </c>
      <c r="E29" s="12">
        <f>C29*D29</f>
        <v>0</v>
      </c>
      <c r="F29" s="125"/>
    </row>
    <row r="30" spans="1:6" x14ac:dyDescent="0.35">
      <c r="A30" s="69"/>
      <c r="B30" s="58"/>
      <c r="C30" s="58"/>
      <c r="D30" s="59">
        <v>0</v>
      </c>
      <c r="E30" s="12">
        <f>C30*D30</f>
        <v>0</v>
      </c>
      <c r="F30" s="126"/>
    </row>
    <row r="31" spans="1:6" x14ac:dyDescent="0.35">
      <c r="A31" s="57"/>
      <c r="B31" s="61"/>
      <c r="C31" s="58"/>
      <c r="D31" s="59">
        <v>0</v>
      </c>
      <c r="E31" s="12">
        <f t="shared" ref="E31:E32" si="1">C31*D31</f>
        <v>0</v>
      </c>
      <c r="F31" s="126"/>
    </row>
    <row r="32" spans="1:6" x14ac:dyDescent="0.35">
      <c r="A32" s="57"/>
      <c r="B32" s="62"/>
      <c r="C32" s="58"/>
      <c r="D32" s="59">
        <v>0</v>
      </c>
      <c r="E32" s="12">
        <f t="shared" si="1"/>
        <v>0</v>
      </c>
      <c r="F32" s="126"/>
    </row>
    <row r="33" spans="1:6" ht="15" thickBot="1" x14ac:dyDescent="0.4">
      <c r="A33" s="67"/>
      <c r="B33" s="64"/>
      <c r="C33" s="62"/>
      <c r="D33" s="65">
        <v>0</v>
      </c>
      <c r="E33" s="13">
        <f>C33*D33</f>
        <v>0</v>
      </c>
      <c r="F33" s="127"/>
    </row>
    <row r="34" spans="1:6" ht="15" thickTop="1" x14ac:dyDescent="0.35">
      <c r="A34" s="163" t="s">
        <v>52</v>
      </c>
      <c r="B34" s="164"/>
      <c r="C34" s="164"/>
      <c r="D34" s="165"/>
      <c r="E34" s="15">
        <f>SUM(E28:E33)</f>
        <v>0</v>
      </c>
      <c r="F34" s="15"/>
    </row>
    <row r="35" spans="1:6" x14ac:dyDescent="0.35">
      <c r="A35" s="151"/>
      <c r="B35" s="151"/>
      <c r="C35" s="151"/>
      <c r="D35" s="151"/>
      <c r="E35" s="151"/>
      <c r="F35" s="151"/>
    </row>
    <row r="36" spans="1:6" ht="29.5" thickBot="1" x14ac:dyDescent="0.4">
      <c r="A36" s="166" t="s">
        <v>53</v>
      </c>
      <c r="B36" s="167"/>
      <c r="C36" s="167"/>
      <c r="D36" s="168"/>
      <c r="E36" s="18" t="s">
        <v>48</v>
      </c>
      <c r="F36" s="18" t="s">
        <v>54</v>
      </c>
    </row>
    <row r="37" spans="1:6" x14ac:dyDescent="0.35">
      <c r="A37" s="157" t="s">
        <v>55</v>
      </c>
      <c r="B37" s="158"/>
      <c r="C37" s="158"/>
      <c r="D37" s="159"/>
      <c r="E37" s="12">
        <f>E24+E34</f>
        <v>0</v>
      </c>
      <c r="F37" s="14"/>
    </row>
    <row r="38" spans="1:6" x14ac:dyDescent="0.35">
      <c r="A38" s="156"/>
      <c r="B38" s="156"/>
      <c r="C38" s="156"/>
      <c r="D38" s="156"/>
      <c r="E38" s="156"/>
      <c r="F38" s="156"/>
    </row>
  </sheetData>
  <sheetProtection selectLockedCells="1"/>
  <mergeCells count="20">
    <mergeCell ref="B1:F1"/>
    <mergeCell ref="B3:F3"/>
    <mergeCell ref="B4:F4"/>
    <mergeCell ref="B5:F5"/>
    <mergeCell ref="B6:F6"/>
    <mergeCell ref="A2:F2"/>
    <mergeCell ref="A38:F38"/>
    <mergeCell ref="A37:D37"/>
    <mergeCell ref="B7:F7"/>
    <mergeCell ref="B8:F8"/>
    <mergeCell ref="B9:F9"/>
    <mergeCell ref="B10:F10"/>
    <mergeCell ref="B11:F11"/>
    <mergeCell ref="A24:D24"/>
    <mergeCell ref="A34:D34"/>
    <mergeCell ref="A36:D36"/>
    <mergeCell ref="A12:F12"/>
    <mergeCell ref="A15:F15"/>
    <mergeCell ref="A25:F25"/>
    <mergeCell ref="A35:F35"/>
  </mergeCells>
  <dataValidations count="1">
    <dataValidation type="list" allowBlank="1" showInputMessage="1" showErrorMessage="1" sqref="B17:B23 B27:B33" xr:uid="{31F4F3BB-4CC9-4F93-B7FE-3402C0A297E4}">
      <formula1>"Contractual, In-House Labor"</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CB179-3A7C-43E6-B892-9E1A95A3243D}">
  <dimension ref="A1:I105"/>
  <sheetViews>
    <sheetView workbookViewId="0">
      <selection activeCell="B1" sqref="B1:I1"/>
    </sheetView>
  </sheetViews>
  <sheetFormatPr defaultColWidth="8.7265625" defaultRowHeight="14.5" x14ac:dyDescent="0.35"/>
  <cols>
    <col min="1" max="1" width="50.81640625" style="51" bestFit="1" customWidth="1"/>
    <col min="2" max="2" width="13.81640625" style="51" bestFit="1" customWidth="1"/>
    <col min="3" max="3" width="10.54296875" style="51" customWidth="1"/>
    <col min="4" max="7" width="18.54296875" style="51" customWidth="1"/>
    <col min="8" max="8" width="22.453125" style="51" bestFit="1" customWidth="1"/>
    <col min="9" max="9" width="65.453125" style="51" customWidth="1"/>
    <col min="10" max="16384" width="8.7265625" style="51"/>
  </cols>
  <sheetData>
    <row r="1" spans="1:9" ht="130" customHeight="1" x14ac:dyDescent="1.1000000000000001">
      <c r="A1" s="16" t="e" vm="1">
        <v>#VALUE!</v>
      </c>
      <c r="B1" s="173" t="s">
        <v>56</v>
      </c>
      <c r="C1" s="174"/>
      <c r="D1" s="174"/>
      <c r="E1" s="174"/>
      <c r="F1" s="174"/>
      <c r="G1" s="174"/>
      <c r="H1" s="174"/>
      <c r="I1" s="175"/>
    </row>
    <row r="2" spans="1:9" x14ac:dyDescent="0.35">
      <c r="A2" s="77"/>
      <c r="B2" s="77"/>
      <c r="C2" s="77"/>
      <c r="D2" s="77"/>
      <c r="E2" s="78"/>
      <c r="F2" s="78"/>
      <c r="G2" s="78"/>
      <c r="H2" s="79"/>
      <c r="I2" s="79"/>
    </row>
    <row r="3" spans="1:9" x14ac:dyDescent="0.35">
      <c r="A3" s="4" t="s">
        <v>19</v>
      </c>
      <c r="B3" s="160"/>
      <c r="C3" s="161"/>
      <c r="D3" s="161"/>
      <c r="E3" s="161"/>
      <c r="F3" s="161"/>
      <c r="G3" s="161"/>
      <c r="H3" s="161"/>
      <c r="I3" s="162"/>
    </row>
    <row r="4" spans="1:9" x14ac:dyDescent="0.35">
      <c r="A4" s="4" t="s">
        <v>20</v>
      </c>
      <c r="B4" s="160"/>
      <c r="C4" s="161"/>
      <c r="D4" s="161"/>
      <c r="E4" s="161"/>
      <c r="F4" s="161"/>
      <c r="G4" s="161"/>
      <c r="H4" s="161"/>
      <c r="I4" s="162"/>
    </row>
    <row r="5" spans="1:9" x14ac:dyDescent="0.35">
      <c r="A5" s="4" t="s">
        <v>21</v>
      </c>
      <c r="B5" s="160"/>
      <c r="C5" s="161"/>
      <c r="D5" s="161"/>
      <c r="E5" s="161"/>
      <c r="F5" s="161"/>
      <c r="G5" s="161"/>
      <c r="H5" s="161"/>
      <c r="I5" s="162"/>
    </row>
    <row r="6" spans="1:9" x14ac:dyDescent="0.35">
      <c r="A6" s="4" t="s">
        <v>22</v>
      </c>
      <c r="B6" s="160"/>
      <c r="C6" s="161"/>
      <c r="D6" s="161"/>
      <c r="E6" s="161"/>
      <c r="F6" s="161"/>
      <c r="G6" s="161"/>
      <c r="H6" s="161"/>
      <c r="I6" s="162"/>
    </row>
    <row r="7" spans="1:9" x14ac:dyDescent="0.35">
      <c r="A7" s="5" t="s">
        <v>23</v>
      </c>
      <c r="B7" s="160"/>
      <c r="C7" s="161"/>
      <c r="D7" s="161"/>
      <c r="E7" s="161"/>
      <c r="F7" s="161"/>
      <c r="G7" s="161"/>
      <c r="H7" s="161"/>
      <c r="I7" s="162"/>
    </row>
    <row r="8" spans="1:9" x14ac:dyDescent="0.35">
      <c r="A8" s="5" t="s">
        <v>24</v>
      </c>
      <c r="B8" s="160"/>
      <c r="C8" s="161"/>
      <c r="D8" s="161"/>
      <c r="E8" s="161"/>
      <c r="F8" s="161"/>
      <c r="G8" s="161"/>
      <c r="H8" s="161"/>
      <c r="I8" s="162"/>
    </row>
    <row r="9" spans="1:9" x14ac:dyDescent="0.35">
      <c r="A9" s="5" t="s">
        <v>25</v>
      </c>
      <c r="B9" s="160"/>
      <c r="C9" s="161"/>
      <c r="D9" s="161"/>
      <c r="E9" s="161"/>
      <c r="F9" s="161"/>
      <c r="G9" s="161"/>
      <c r="H9" s="161"/>
      <c r="I9" s="162"/>
    </row>
    <row r="10" spans="1:9" x14ac:dyDescent="0.35">
      <c r="A10" s="5" t="s">
        <v>26</v>
      </c>
      <c r="B10" s="160"/>
      <c r="C10" s="161"/>
      <c r="D10" s="161"/>
      <c r="E10" s="161"/>
      <c r="F10" s="161"/>
      <c r="G10" s="161"/>
      <c r="H10" s="161"/>
      <c r="I10" s="162"/>
    </row>
    <row r="11" spans="1:9" x14ac:dyDescent="0.35">
      <c r="A11" s="5" t="s">
        <v>27</v>
      </c>
      <c r="B11" s="160"/>
      <c r="C11" s="161"/>
      <c r="D11" s="161"/>
      <c r="E11" s="161"/>
      <c r="F11" s="161"/>
      <c r="G11" s="161"/>
      <c r="H11" s="161"/>
      <c r="I11" s="162"/>
    </row>
    <row r="12" spans="1:9" x14ac:dyDescent="0.35">
      <c r="A12" s="169"/>
      <c r="B12" s="169"/>
      <c r="C12" s="169"/>
      <c r="D12" s="169"/>
      <c r="E12" s="169"/>
      <c r="F12" s="169"/>
      <c r="G12" s="169"/>
      <c r="H12" s="169"/>
      <c r="I12" s="169"/>
    </row>
    <row r="13" spans="1:9" ht="15" thickBot="1" x14ac:dyDescent="0.4">
      <c r="A13" s="4" t="s">
        <v>28</v>
      </c>
      <c r="B13" s="4" t="s">
        <v>29</v>
      </c>
      <c r="C13" s="4" t="s">
        <v>30</v>
      </c>
      <c r="D13" s="4" t="s">
        <v>31</v>
      </c>
      <c r="E13" s="6" t="s">
        <v>57</v>
      </c>
      <c r="F13" s="6" t="s">
        <v>58</v>
      </c>
      <c r="G13" s="4" t="s">
        <v>59</v>
      </c>
      <c r="H13" s="4" t="s">
        <v>60</v>
      </c>
      <c r="I13" s="4" t="s">
        <v>33</v>
      </c>
    </row>
    <row r="14" spans="1:9" ht="148.5" customHeight="1" x14ac:dyDescent="0.35">
      <c r="A14" s="7" t="s">
        <v>34</v>
      </c>
      <c r="B14" s="8" t="s">
        <v>35</v>
      </c>
      <c r="C14" s="8" t="s">
        <v>36</v>
      </c>
      <c r="D14" s="8" t="s">
        <v>37</v>
      </c>
      <c r="E14" s="9" t="s">
        <v>61</v>
      </c>
      <c r="F14" s="9" t="s">
        <v>62</v>
      </c>
      <c r="G14" s="8" t="s">
        <v>63</v>
      </c>
      <c r="H14" s="8" t="s">
        <v>64</v>
      </c>
      <c r="I14" s="8" t="s">
        <v>65</v>
      </c>
    </row>
    <row r="15" spans="1:9" x14ac:dyDescent="0.35">
      <c r="A15" s="10"/>
      <c r="B15" s="10"/>
      <c r="C15" s="10"/>
      <c r="D15" s="10"/>
      <c r="E15" s="80">
        <f>F15+G15</f>
        <v>1</v>
      </c>
      <c r="F15" s="123">
        <v>0.75</v>
      </c>
      <c r="G15" s="123">
        <v>0.25</v>
      </c>
      <c r="H15" s="10"/>
      <c r="I15" s="10"/>
    </row>
    <row r="16" spans="1:9" x14ac:dyDescent="0.35">
      <c r="A16" s="151"/>
      <c r="B16" s="151"/>
      <c r="C16" s="151"/>
      <c r="D16" s="151"/>
      <c r="E16" s="151"/>
      <c r="F16" s="151"/>
      <c r="G16" s="151"/>
      <c r="H16" s="151"/>
      <c r="I16" s="151"/>
    </row>
    <row r="17" spans="1:9" ht="43.5" x14ac:dyDescent="0.35">
      <c r="A17" s="103" t="s">
        <v>66</v>
      </c>
      <c r="B17" s="22" t="s">
        <v>29</v>
      </c>
      <c r="C17" s="23" t="s">
        <v>30</v>
      </c>
      <c r="D17" s="11" t="s">
        <v>31</v>
      </c>
      <c r="E17" s="24" t="s">
        <v>67</v>
      </c>
      <c r="F17" s="25" t="s">
        <v>41</v>
      </c>
      <c r="G17" s="88" t="s">
        <v>68</v>
      </c>
      <c r="H17" s="88" t="s">
        <v>60</v>
      </c>
      <c r="I17" s="95" t="s">
        <v>69</v>
      </c>
    </row>
    <row r="18" spans="1:9" ht="29.5" thickBot="1" x14ac:dyDescent="0.4">
      <c r="A18" s="89" t="s">
        <v>70</v>
      </c>
      <c r="B18" s="105" t="s">
        <v>44</v>
      </c>
      <c r="C18" s="43">
        <v>50</v>
      </c>
      <c r="D18" s="99">
        <v>100</v>
      </c>
      <c r="E18" s="28">
        <f>C18*D18</f>
        <v>5000</v>
      </c>
      <c r="F18" s="49">
        <f>ROUNDDOWN(E18*F15, 2)</f>
        <v>3750</v>
      </c>
      <c r="G18" s="96">
        <f>E18-F18</f>
        <v>1250</v>
      </c>
      <c r="H18" s="96">
        <v>0</v>
      </c>
      <c r="I18" s="18" t="s">
        <v>45</v>
      </c>
    </row>
    <row r="19" spans="1:9" x14ac:dyDescent="0.35">
      <c r="A19" s="69"/>
      <c r="B19" s="70"/>
      <c r="C19" s="54"/>
      <c r="D19" s="59">
        <v>0</v>
      </c>
      <c r="E19" s="12">
        <f t="shared" ref="E19:E20" si="0">C19*D19</f>
        <v>0</v>
      </c>
      <c r="F19" s="12">
        <f>ROUNDDOWN(E19*F15, 2)</f>
        <v>0</v>
      </c>
      <c r="G19" s="12">
        <f>E19-F19</f>
        <v>0</v>
      </c>
      <c r="H19" s="55">
        <v>0</v>
      </c>
      <c r="I19" s="56"/>
    </row>
    <row r="20" spans="1:9" x14ac:dyDescent="0.35">
      <c r="A20" s="57"/>
      <c r="B20" s="58"/>
      <c r="C20" s="58"/>
      <c r="D20" s="59">
        <v>0</v>
      </c>
      <c r="E20" s="12">
        <f t="shared" si="0"/>
        <v>0</v>
      </c>
      <c r="F20" s="12">
        <f>ROUNDDOWN(E20*F15, 2)</f>
        <v>0</v>
      </c>
      <c r="G20" s="12">
        <f>E20-F20</f>
        <v>0</v>
      </c>
      <c r="H20" s="59">
        <v>0</v>
      </c>
      <c r="I20" s="60"/>
    </row>
    <row r="21" spans="1:9" x14ac:dyDescent="0.35">
      <c r="A21" s="57"/>
      <c r="B21" s="58"/>
      <c r="C21" s="58"/>
      <c r="D21" s="59">
        <v>0</v>
      </c>
      <c r="E21" s="12">
        <f>C21*D21</f>
        <v>0</v>
      </c>
      <c r="F21" s="12">
        <f>ROUNDDOWN(E21*F15, 2)</f>
        <v>0</v>
      </c>
      <c r="G21" s="12">
        <f t="shared" ref="G21:G24" si="1">E21-F21</f>
        <v>0</v>
      </c>
      <c r="H21" s="59">
        <v>0</v>
      </c>
      <c r="I21" s="60"/>
    </row>
    <row r="22" spans="1:9" x14ac:dyDescent="0.35">
      <c r="A22" s="57"/>
      <c r="B22" s="61"/>
      <c r="C22" s="58"/>
      <c r="D22" s="59">
        <v>0</v>
      </c>
      <c r="E22" s="12">
        <f>C22*D22</f>
        <v>0</v>
      </c>
      <c r="F22" s="12">
        <f>ROUNDDOWN(E22*F15, 2)</f>
        <v>0</v>
      </c>
      <c r="G22" s="12">
        <f t="shared" si="1"/>
        <v>0</v>
      </c>
      <c r="H22" s="59">
        <v>0</v>
      </c>
      <c r="I22" s="60"/>
    </row>
    <row r="23" spans="1:9" x14ac:dyDescent="0.35">
      <c r="A23" s="57"/>
      <c r="B23" s="62"/>
      <c r="C23" s="58"/>
      <c r="D23" s="59">
        <v>0</v>
      </c>
      <c r="E23" s="12">
        <f t="shared" ref="E23" si="2">C23*D23</f>
        <v>0</v>
      </c>
      <c r="F23" s="12">
        <f>ROUNDDOWN(E23*F15, 2)</f>
        <v>0</v>
      </c>
      <c r="G23" s="12">
        <f t="shared" si="1"/>
        <v>0</v>
      </c>
      <c r="H23" s="59">
        <v>0</v>
      </c>
      <c r="I23" s="60"/>
    </row>
    <row r="24" spans="1:9" ht="15" thickBot="1" x14ac:dyDescent="0.4">
      <c r="A24" s="63"/>
      <c r="B24" s="64"/>
      <c r="C24" s="62"/>
      <c r="D24" s="65">
        <v>0</v>
      </c>
      <c r="E24" s="94">
        <f>C24*D24</f>
        <v>0</v>
      </c>
      <c r="F24" s="13">
        <f>ROUNDDOWN(E24*F15, 2)</f>
        <v>0</v>
      </c>
      <c r="G24" s="94">
        <f t="shared" si="1"/>
        <v>0</v>
      </c>
      <c r="H24" s="65">
        <v>0</v>
      </c>
      <c r="I24" s="66"/>
    </row>
    <row r="25" spans="1:9" ht="15" thickTop="1" x14ac:dyDescent="0.35">
      <c r="A25" s="163" t="s">
        <v>71</v>
      </c>
      <c r="B25" s="164"/>
      <c r="C25" s="164"/>
      <c r="D25" s="165"/>
      <c r="E25" s="14">
        <f>SUM(E19:E24)</f>
        <v>0</v>
      </c>
      <c r="F25" s="15">
        <f>SUM(F19:F24)</f>
        <v>0</v>
      </c>
      <c r="G25" s="14">
        <f>SUM(G19:G24)</f>
        <v>0</v>
      </c>
      <c r="H25" s="15">
        <f>SUM(H19:H24)</f>
        <v>0</v>
      </c>
      <c r="I25" s="97"/>
    </row>
    <row r="26" spans="1:9" x14ac:dyDescent="0.35">
      <c r="A26" s="151"/>
      <c r="B26" s="151"/>
      <c r="C26" s="151"/>
      <c r="D26" s="151"/>
      <c r="E26" s="151"/>
      <c r="F26" s="151"/>
      <c r="G26" s="151"/>
      <c r="H26" s="151"/>
      <c r="I26" s="151"/>
    </row>
    <row r="27" spans="1:9" ht="58" x14ac:dyDescent="0.35">
      <c r="A27" s="32" t="s">
        <v>72</v>
      </c>
      <c r="B27" s="22" t="s">
        <v>29</v>
      </c>
      <c r="C27" s="108" t="s">
        <v>30</v>
      </c>
      <c r="D27" s="108" t="s">
        <v>31</v>
      </c>
      <c r="E27" s="100" t="s">
        <v>67</v>
      </c>
      <c r="F27" s="100" t="s">
        <v>48</v>
      </c>
      <c r="G27" s="100" t="s">
        <v>68</v>
      </c>
      <c r="H27" s="88" t="s">
        <v>60</v>
      </c>
      <c r="I27" s="88" t="s">
        <v>73</v>
      </c>
    </row>
    <row r="28" spans="1:9" ht="15" thickBot="1" x14ac:dyDescent="0.4">
      <c r="A28" s="48" t="s">
        <v>74</v>
      </c>
      <c r="B28" s="112" t="s">
        <v>75</v>
      </c>
      <c r="C28" s="90">
        <v>1</v>
      </c>
      <c r="D28" s="113">
        <v>10000</v>
      </c>
      <c r="E28" s="111">
        <f>C28*D28</f>
        <v>10000</v>
      </c>
      <c r="F28" s="111">
        <f>ROUNDDOWN(E28*F15, 2)</f>
        <v>7500</v>
      </c>
      <c r="G28" s="102">
        <f>E28-F28</f>
        <v>2500</v>
      </c>
      <c r="H28" s="96">
        <v>0</v>
      </c>
      <c r="I28" s="18" t="s">
        <v>76</v>
      </c>
    </row>
    <row r="29" spans="1:9" x14ac:dyDescent="0.35">
      <c r="A29" s="69"/>
      <c r="B29" s="53"/>
      <c r="C29" s="70"/>
      <c r="D29" s="71">
        <v>0</v>
      </c>
      <c r="E29" s="118">
        <f>C29*D29</f>
        <v>0</v>
      </c>
      <c r="F29" s="118">
        <f>ROUNDDOWN(E29*F15, 2)</f>
        <v>0</v>
      </c>
      <c r="G29" s="118">
        <f>E29-F29</f>
        <v>0</v>
      </c>
      <c r="H29" s="55">
        <v>0</v>
      </c>
      <c r="I29" s="56"/>
    </row>
    <row r="30" spans="1:9" x14ac:dyDescent="0.35">
      <c r="A30" s="57"/>
      <c r="B30" s="58"/>
      <c r="C30" s="58"/>
      <c r="D30" s="59">
        <v>0</v>
      </c>
      <c r="E30" s="119">
        <f>C30*D30</f>
        <v>0</v>
      </c>
      <c r="F30" s="119">
        <f>ROUNDDOWN(E30*F15, 2)</f>
        <v>0</v>
      </c>
      <c r="G30" s="119">
        <f>E30-F30</f>
        <v>0</v>
      </c>
      <c r="H30" s="59">
        <v>0</v>
      </c>
      <c r="I30" s="60"/>
    </row>
    <row r="31" spans="1:9" x14ac:dyDescent="0.35">
      <c r="A31" s="57"/>
      <c r="B31" s="58"/>
      <c r="C31" s="58"/>
      <c r="D31" s="59">
        <v>0</v>
      </c>
      <c r="E31" s="119">
        <f t="shared" ref="E31:E33" si="3">C31*D31</f>
        <v>0</v>
      </c>
      <c r="F31" s="119">
        <f>ROUNDDOWN(E31*F15, 2)</f>
        <v>0</v>
      </c>
      <c r="G31" s="119">
        <f t="shared" ref="G31:G33" si="4">E31-F31</f>
        <v>0</v>
      </c>
      <c r="H31" s="59">
        <v>0</v>
      </c>
      <c r="I31" s="60"/>
    </row>
    <row r="32" spans="1:9" x14ac:dyDescent="0.35">
      <c r="A32" s="57"/>
      <c r="B32" s="61"/>
      <c r="C32" s="58"/>
      <c r="D32" s="59">
        <v>0</v>
      </c>
      <c r="E32" s="119">
        <f t="shared" si="3"/>
        <v>0</v>
      </c>
      <c r="F32" s="119">
        <f>ROUNDDOWN(E32*F15, 2)</f>
        <v>0</v>
      </c>
      <c r="G32" s="119">
        <f t="shared" si="4"/>
        <v>0</v>
      </c>
      <c r="H32" s="59">
        <v>0</v>
      </c>
      <c r="I32" s="60"/>
    </row>
    <row r="33" spans="1:9" x14ac:dyDescent="0.35">
      <c r="A33" s="57"/>
      <c r="B33" s="62"/>
      <c r="C33" s="58"/>
      <c r="D33" s="59">
        <v>0</v>
      </c>
      <c r="E33" s="119">
        <f t="shared" si="3"/>
        <v>0</v>
      </c>
      <c r="F33" s="119">
        <f>ROUNDDOWN(E33*F15, 2)</f>
        <v>0</v>
      </c>
      <c r="G33" s="119">
        <f t="shared" si="4"/>
        <v>0</v>
      </c>
      <c r="H33" s="59">
        <v>0</v>
      </c>
      <c r="I33" s="60"/>
    </row>
    <row r="34" spans="1:9" ht="15" thickBot="1" x14ac:dyDescent="0.4">
      <c r="A34" s="67"/>
      <c r="B34" s="64"/>
      <c r="C34" s="62"/>
      <c r="D34" s="65">
        <v>0</v>
      </c>
      <c r="E34" s="120">
        <f>C34*D34</f>
        <v>0</v>
      </c>
      <c r="F34" s="120">
        <f>ROUNDDOWN(E34*F15, 2)</f>
        <v>0</v>
      </c>
      <c r="G34" s="121">
        <f>E34-F34</f>
        <v>0</v>
      </c>
      <c r="H34" s="65">
        <v>0</v>
      </c>
      <c r="I34" s="72"/>
    </row>
    <row r="35" spans="1:9" ht="15" thickTop="1" x14ac:dyDescent="0.35">
      <c r="A35" s="163" t="s">
        <v>77</v>
      </c>
      <c r="B35" s="164"/>
      <c r="C35" s="164"/>
      <c r="D35" s="165"/>
      <c r="E35" s="114">
        <f>SUM(E29:E34)</f>
        <v>0</v>
      </c>
      <c r="F35" s="114">
        <f>SUM(F29:F34)</f>
        <v>0</v>
      </c>
      <c r="G35" s="115">
        <f>SUM(G29:G34)</f>
        <v>0</v>
      </c>
      <c r="H35" s="114">
        <f>SUM(H29:H34)</f>
        <v>0</v>
      </c>
      <c r="I35" s="19"/>
    </row>
    <row r="36" spans="1:9" x14ac:dyDescent="0.35">
      <c r="A36" s="151"/>
      <c r="B36" s="151"/>
      <c r="C36" s="151"/>
      <c r="D36" s="151"/>
      <c r="E36" s="151"/>
      <c r="F36" s="151"/>
      <c r="G36" s="151"/>
      <c r="H36" s="151"/>
      <c r="I36" s="151"/>
    </row>
    <row r="37" spans="1:9" ht="58" x14ac:dyDescent="0.35">
      <c r="A37" s="4" t="s">
        <v>78</v>
      </c>
      <c r="B37" s="22" t="s">
        <v>29</v>
      </c>
      <c r="C37" s="21" t="s">
        <v>30</v>
      </c>
      <c r="D37" s="116" t="s">
        <v>31</v>
      </c>
      <c r="E37" s="25" t="s">
        <v>67</v>
      </c>
      <c r="F37" s="88" t="s">
        <v>48</v>
      </c>
      <c r="G37" s="95" t="s">
        <v>68</v>
      </c>
      <c r="H37" s="88" t="s">
        <v>60</v>
      </c>
      <c r="I37" s="95" t="s">
        <v>73</v>
      </c>
    </row>
    <row r="38" spans="1:9" ht="29.5" thickBot="1" x14ac:dyDescent="0.4">
      <c r="A38" s="26" t="s">
        <v>79</v>
      </c>
      <c r="B38" s="27" t="s">
        <v>75</v>
      </c>
      <c r="C38" s="27">
        <v>1</v>
      </c>
      <c r="D38" s="117">
        <v>30000</v>
      </c>
      <c r="E38" s="102">
        <f>C38*D38</f>
        <v>30000</v>
      </c>
      <c r="F38" s="96">
        <f>ROUNDDOWN(E38*F15, 2)</f>
        <v>22500</v>
      </c>
      <c r="G38" s="96">
        <f>E38-F38</f>
        <v>7500</v>
      </c>
      <c r="H38" s="96">
        <v>0</v>
      </c>
      <c r="I38" s="18" t="s">
        <v>80</v>
      </c>
    </row>
    <row r="39" spans="1:9" x14ac:dyDescent="0.35">
      <c r="A39" s="52"/>
      <c r="B39" s="73"/>
      <c r="C39" s="54"/>
      <c r="D39" s="71">
        <v>0</v>
      </c>
      <c r="E39" s="93">
        <f>C39*D39</f>
        <v>0</v>
      </c>
      <c r="F39" s="14">
        <f>ROUNDDOWN(E39*F15, 2)</f>
        <v>0</v>
      </c>
      <c r="G39" s="44">
        <f>E39-F39</f>
        <v>0</v>
      </c>
      <c r="H39" s="55">
        <v>0</v>
      </c>
      <c r="I39" s="74"/>
    </row>
    <row r="40" spans="1:9" x14ac:dyDescent="0.35">
      <c r="A40" s="69"/>
      <c r="B40" s="58"/>
      <c r="C40" s="58"/>
      <c r="D40" s="59">
        <v>0</v>
      </c>
      <c r="E40" s="12">
        <f>C40*D40</f>
        <v>0</v>
      </c>
      <c r="F40" s="12">
        <f>ROUNDDOWN(E40*F15, 2)</f>
        <v>0</v>
      </c>
      <c r="G40" s="12">
        <f>E40-F40</f>
        <v>0</v>
      </c>
      <c r="H40" s="59">
        <v>0</v>
      </c>
      <c r="I40" s="56"/>
    </row>
    <row r="41" spans="1:9" x14ac:dyDescent="0.35">
      <c r="A41" s="57"/>
      <c r="B41" s="58"/>
      <c r="C41" s="58"/>
      <c r="D41" s="59">
        <v>0</v>
      </c>
      <c r="E41" s="12">
        <f t="shared" ref="E41:E43" si="5">C41*D41</f>
        <v>0</v>
      </c>
      <c r="F41" s="12">
        <f>ROUNDDOWN(E41*F15, 2)</f>
        <v>0</v>
      </c>
      <c r="G41" s="12">
        <f t="shared" ref="G41:G43" si="6">E41-F41</f>
        <v>0</v>
      </c>
      <c r="H41" s="59">
        <v>0</v>
      </c>
      <c r="I41" s="60"/>
    </row>
    <row r="42" spans="1:9" x14ac:dyDescent="0.35">
      <c r="A42" s="57"/>
      <c r="B42" s="61"/>
      <c r="C42" s="58"/>
      <c r="D42" s="59">
        <v>0</v>
      </c>
      <c r="E42" s="12">
        <f t="shared" si="5"/>
        <v>0</v>
      </c>
      <c r="F42" s="12">
        <f>ROUNDDOWN(E42*F15, 2)</f>
        <v>0</v>
      </c>
      <c r="G42" s="12">
        <f t="shared" si="6"/>
        <v>0</v>
      </c>
      <c r="H42" s="59">
        <v>0</v>
      </c>
      <c r="I42" s="60"/>
    </row>
    <row r="43" spans="1:9" x14ac:dyDescent="0.35">
      <c r="A43" s="57"/>
      <c r="B43" s="62"/>
      <c r="C43" s="58"/>
      <c r="D43" s="59">
        <v>0</v>
      </c>
      <c r="E43" s="12">
        <f t="shared" si="5"/>
        <v>0</v>
      </c>
      <c r="F43" s="12">
        <f>ROUNDDOWN(E43*F15, 2)</f>
        <v>0</v>
      </c>
      <c r="G43" s="12">
        <f t="shared" si="6"/>
        <v>0</v>
      </c>
      <c r="H43" s="59">
        <v>0</v>
      </c>
      <c r="I43" s="60"/>
    </row>
    <row r="44" spans="1:9" ht="15" thickBot="1" x14ac:dyDescent="0.4">
      <c r="A44" s="63"/>
      <c r="B44" s="64"/>
      <c r="C44" s="64"/>
      <c r="D44" s="68">
        <v>0</v>
      </c>
      <c r="E44" s="94">
        <f>C44*D44</f>
        <v>0</v>
      </c>
      <c r="F44" s="94">
        <f>ROUNDDOWN(E44*F15, 2)</f>
        <v>0</v>
      </c>
      <c r="G44" s="12">
        <f>E44-F44</f>
        <v>0</v>
      </c>
      <c r="H44" s="65">
        <v>0</v>
      </c>
      <c r="I44" s="66"/>
    </row>
    <row r="45" spans="1:9" ht="15" thickTop="1" x14ac:dyDescent="0.35">
      <c r="A45" s="163" t="s">
        <v>81</v>
      </c>
      <c r="B45" s="164"/>
      <c r="C45" s="164"/>
      <c r="D45" s="165"/>
      <c r="E45" s="14">
        <f>SUM(E39:E44)</f>
        <v>0</v>
      </c>
      <c r="F45" s="14">
        <f t="shared" ref="F45:G45" si="7">SUM(F39:F44)</f>
        <v>0</v>
      </c>
      <c r="G45" s="15">
        <f t="shared" si="7"/>
        <v>0</v>
      </c>
      <c r="H45" s="15">
        <f>SUM(H39:H44)</f>
        <v>0</v>
      </c>
      <c r="I45" s="97"/>
    </row>
    <row r="46" spans="1:9" x14ac:dyDescent="0.35">
      <c r="A46" s="151"/>
      <c r="B46" s="151"/>
      <c r="C46" s="151"/>
      <c r="D46" s="151"/>
      <c r="E46" s="151"/>
      <c r="F46" s="151"/>
      <c r="G46" s="151"/>
      <c r="H46" s="151"/>
      <c r="I46" s="151"/>
    </row>
    <row r="47" spans="1:9" ht="58" x14ac:dyDescent="0.35">
      <c r="A47" s="4" t="s">
        <v>82</v>
      </c>
      <c r="B47" s="22" t="s">
        <v>29</v>
      </c>
      <c r="C47" s="22" t="s">
        <v>30</v>
      </c>
      <c r="D47" s="108" t="s">
        <v>31</v>
      </c>
      <c r="E47" s="100" t="s">
        <v>67</v>
      </c>
      <c r="F47" s="88" t="s">
        <v>48</v>
      </c>
      <c r="G47" s="95" t="s">
        <v>68</v>
      </c>
      <c r="H47" s="88" t="s">
        <v>60</v>
      </c>
      <c r="I47" s="95" t="s">
        <v>73</v>
      </c>
    </row>
    <row r="48" spans="1:9" ht="58.5" thickBot="1" x14ac:dyDescent="0.4">
      <c r="A48" s="48" t="s">
        <v>83</v>
      </c>
      <c r="B48" s="27" t="s">
        <v>75</v>
      </c>
      <c r="C48" s="112">
        <v>40</v>
      </c>
      <c r="D48" s="113">
        <v>75</v>
      </c>
      <c r="E48" s="102">
        <f>C48*D48</f>
        <v>3000</v>
      </c>
      <c r="F48" s="28">
        <f>ROUNDDOWN(E48*F15, 2)</f>
        <v>2250</v>
      </c>
      <c r="G48" s="110">
        <f>E48-F48</f>
        <v>750</v>
      </c>
      <c r="H48" s="96">
        <v>0</v>
      </c>
      <c r="I48" s="18" t="s">
        <v>84</v>
      </c>
    </row>
    <row r="49" spans="1:9" x14ac:dyDescent="0.35">
      <c r="A49" s="69"/>
      <c r="B49" s="61"/>
      <c r="C49" s="70"/>
      <c r="D49" s="71">
        <v>0</v>
      </c>
      <c r="E49" s="93">
        <f>C49*D49</f>
        <v>0</v>
      </c>
      <c r="F49" s="14">
        <f>ROUNDDOWN(E49*F15, 2)</f>
        <v>0</v>
      </c>
      <c r="G49" s="14">
        <f>E49-F49</f>
        <v>0</v>
      </c>
      <c r="H49" s="55">
        <v>0</v>
      </c>
      <c r="I49" s="56"/>
    </row>
    <row r="50" spans="1:9" x14ac:dyDescent="0.35">
      <c r="A50" s="57"/>
      <c r="B50" s="58"/>
      <c r="C50" s="58"/>
      <c r="D50" s="59">
        <v>0</v>
      </c>
      <c r="E50" s="12">
        <f>C50*D50</f>
        <v>0</v>
      </c>
      <c r="F50" s="12">
        <f>ROUNDDOWN(E50*F15, 2)</f>
        <v>0</v>
      </c>
      <c r="G50" s="12">
        <f>E50-F50</f>
        <v>0</v>
      </c>
      <c r="H50" s="59">
        <v>0</v>
      </c>
      <c r="I50" s="60"/>
    </row>
    <row r="51" spans="1:9" x14ac:dyDescent="0.35">
      <c r="A51" s="57"/>
      <c r="B51" s="58"/>
      <c r="C51" s="58"/>
      <c r="D51" s="59">
        <v>0</v>
      </c>
      <c r="E51" s="12">
        <f t="shared" ref="E51:E53" si="8">C51*D51</f>
        <v>0</v>
      </c>
      <c r="F51" s="12">
        <f>ROUNDDOWN(E51*F15, 2)</f>
        <v>0</v>
      </c>
      <c r="G51" s="12">
        <f t="shared" ref="G51:G54" si="9">E51-F51</f>
        <v>0</v>
      </c>
      <c r="H51" s="59">
        <v>0</v>
      </c>
      <c r="I51" s="60"/>
    </row>
    <row r="52" spans="1:9" x14ac:dyDescent="0.35">
      <c r="A52" s="57"/>
      <c r="B52" s="61"/>
      <c r="C52" s="58"/>
      <c r="D52" s="59">
        <v>0</v>
      </c>
      <c r="E52" s="12">
        <f t="shared" si="8"/>
        <v>0</v>
      </c>
      <c r="F52" s="12">
        <f>ROUNDDOWN(E52*F15, 2)</f>
        <v>0</v>
      </c>
      <c r="G52" s="12">
        <f t="shared" si="9"/>
        <v>0</v>
      </c>
      <c r="H52" s="59">
        <v>0</v>
      </c>
      <c r="I52" s="60"/>
    </row>
    <row r="53" spans="1:9" x14ac:dyDescent="0.35">
      <c r="A53" s="57"/>
      <c r="B53" s="62"/>
      <c r="C53" s="58"/>
      <c r="D53" s="59">
        <v>0</v>
      </c>
      <c r="E53" s="12">
        <f t="shared" si="8"/>
        <v>0</v>
      </c>
      <c r="F53" s="12">
        <f>ROUNDDOWN(E53*F15, 2)</f>
        <v>0</v>
      </c>
      <c r="G53" s="12">
        <f t="shared" si="9"/>
        <v>0</v>
      </c>
      <c r="H53" s="59">
        <v>0</v>
      </c>
      <c r="I53" s="60"/>
    </row>
    <row r="54" spans="1:9" ht="15" thickBot="1" x14ac:dyDescent="0.4">
      <c r="A54" s="63"/>
      <c r="B54" s="64"/>
      <c r="C54" s="62"/>
      <c r="D54" s="65">
        <v>0</v>
      </c>
      <c r="E54" s="94">
        <f>C54*D54</f>
        <v>0</v>
      </c>
      <c r="F54" s="13">
        <f>ROUNDDOWN(E54*F15, 2)</f>
        <v>0</v>
      </c>
      <c r="G54" s="13">
        <f t="shared" si="9"/>
        <v>0</v>
      </c>
      <c r="H54" s="65">
        <v>0</v>
      </c>
      <c r="I54" s="66"/>
    </row>
    <row r="55" spans="1:9" ht="15" thickTop="1" x14ac:dyDescent="0.35">
      <c r="A55" s="163" t="s">
        <v>85</v>
      </c>
      <c r="B55" s="164"/>
      <c r="C55" s="164"/>
      <c r="D55" s="165"/>
      <c r="E55" s="14">
        <f>SUM(E49:E54)</f>
        <v>0</v>
      </c>
      <c r="F55" s="15">
        <f t="shared" ref="F55:G55" si="10">SUM(F49:F54)</f>
        <v>0</v>
      </c>
      <c r="G55" s="15">
        <f t="shared" si="10"/>
        <v>0</v>
      </c>
      <c r="H55" s="15">
        <f>SUM(H49:H54)</f>
        <v>0</v>
      </c>
      <c r="I55" s="97"/>
    </row>
    <row r="56" spans="1:9" x14ac:dyDescent="0.35">
      <c r="A56" s="151"/>
      <c r="B56" s="151"/>
      <c r="C56" s="151"/>
      <c r="D56" s="151"/>
      <c r="E56" s="151"/>
      <c r="F56" s="151"/>
      <c r="G56" s="151"/>
      <c r="H56" s="151"/>
      <c r="I56" s="151"/>
    </row>
    <row r="57" spans="1:9" ht="43.5" x14ac:dyDescent="0.35">
      <c r="A57" s="32" t="s">
        <v>86</v>
      </c>
      <c r="B57" s="22" t="s">
        <v>29</v>
      </c>
      <c r="C57" s="23" t="s">
        <v>30</v>
      </c>
      <c r="D57" s="21" t="s">
        <v>31</v>
      </c>
      <c r="E57" s="25" t="s">
        <v>67</v>
      </c>
      <c r="F57" s="100" t="s">
        <v>48</v>
      </c>
      <c r="G57" s="88" t="s">
        <v>68</v>
      </c>
      <c r="H57" s="88" t="s">
        <v>60</v>
      </c>
      <c r="I57" s="95" t="s">
        <v>87</v>
      </c>
    </row>
    <row r="58" spans="1:9" ht="15" thickBot="1" x14ac:dyDescent="0.4">
      <c r="A58" s="48" t="s">
        <v>88</v>
      </c>
      <c r="B58" s="98" t="s">
        <v>75</v>
      </c>
      <c r="C58" s="43">
        <v>2</v>
      </c>
      <c r="D58" s="50">
        <v>1500</v>
      </c>
      <c r="E58" s="101">
        <f>C58*D58</f>
        <v>3000</v>
      </c>
      <c r="F58" s="102">
        <f>ROUNDDOWN(E58*F15, 2)</f>
        <v>2250</v>
      </c>
      <c r="G58" s="28">
        <f>E58-F58</f>
        <v>750</v>
      </c>
      <c r="H58" s="96">
        <v>0</v>
      </c>
      <c r="I58" s="18" t="s">
        <v>89</v>
      </c>
    </row>
    <row r="59" spans="1:9" x14ac:dyDescent="0.35">
      <c r="A59" s="69"/>
      <c r="B59" s="53"/>
      <c r="C59" s="54"/>
      <c r="D59" s="55">
        <v>0</v>
      </c>
      <c r="E59" s="93">
        <f>C59*D59</f>
        <v>0</v>
      </c>
      <c r="F59" s="93">
        <f>ROUNDDOWN(E59*F15, 2)</f>
        <v>0</v>
      </c>
      <c r="G59" s="14">
        <f>E59-F59</f>
        <v>0</v>
      </c>
      <c r="H59" s="55">
        <v>0</v>
      </c>
      <c r="I59" s="56"/>
    </row>
    <row r="60" spans="1:9" x14ac:dyDescent="0.35">
      <c r="A60" s="57"/>
      <c r="B60" s="58"/>
      <c r="C60" s="58"/>
      <c r="D60" s="59">
        <v>0</v>
      </c>
      <c r="E60" s="12">
        <f>C60*D60</f>
        <v>0</v>
      </c>
      <c r="F60" s="12">
        <f>ROUNDDOWN(E60*F15, 2)</f>
        <v>0</v>
      </c>
      <c r="G60" s="12">
        <f>E60-F60</f>
        <v>0</v>
      </c>
      <c r="H60" s="59">
        <v>0</v>
      </c>
      <c r="I60" s="60"/>
    </row>
    <row r="61" spans="1:9" x14ac:dyDescent="0.35">
      <c r="A61" s="57"/>
      <c r="B61" s="58"/>
      <c r="C61" s="58"/>
      <c r="D61" s="59">
        <v>0</v>
      </c>
      <c r="E61" s="12">
        <f t="shared" ref="E61:E63" si="11">C61*D61</f>
        <v>0</v>
      </c>
      <c r="F61" s="12">
        <f>ROUNDDOWN(E61*F15, 2)</f>
        <v>0</v>
      </c>
      <c r="G61" s="12">
        <f t="shared" ref="G61:G64" si="12">E61-F61</f>
        <v>0</v>
      </c>
      <c r="H61" s="59">
        <v>0</v>
      </c>
      <c r="I61" s="60"/>
    </row>
    <row r="62" spans="1:9" x14ac:dyDescent="0.35">
      <c r="A62" s="57"/>
      <c r="B62" s="61"/>
      <c r="C62" s="58"/>
      <c r="D62" s="59">
        <v>0</v>
      </c>
      <c r="E62" s="12">
        <f t="shared" si="11"/>
        <v>0</v>
      </c>
      <c r="F62" s="12">
        <f>ROUNDDOWN(E62*F15, 2)</f>
        <v>0</v>
      </c>
      <c r="G62" s="12">
        <f t="shared" si="12"/>
        <v>0</v>
      </c>
      <c r="H62" s="59">
        <v>0</v>
      </c>
      <c r="I62" s="60"/>
    </row>
    <row r="63" spans="1:9" x14ac:dyDescent="0.35">
      <c r="A63" s="57"/>
      <c r="B63" s="62"/>
      <c r="C63" s="58"/>
      <c r="D63" s="59">
        <v>0</v>
      </c>
      <c r="E63" s="12">
        <f t="shared" si="11"/>
        <v>0</v>
      </c>
      <c r="F63" s="12">
        <f>ROUNDDOWN(E63*F15, 2)</f>
        <v>0</v>
      </c>
      <c r="G63" s="12">
        <f t="shared" si="12"/>
        <v>0</v>
      </c>
      <c r="H63" s="59">
        <v>0</v>
      </c>
      <c r="I63" s="60"/>
    </row>
    <row r="64" spans="1:9" ht="15" thickBot="1" x14ac:dyDescent="0.4">
      <c r="A64" s="67"/>
      <c r="B64" s="64"/>
      <c r="C64" s="64"/>
      <c r="D64" s="68">
        <v>0</v>
      </c>
      <c r="E64" s="94">
        <f>C64*D64</f>
        <v>0</v>
      </c>
      <c r="F64" s="94">
        <f>ROUNDDOWN(E64*F15, 2)</f>
        <v>0</v>
      </c>
      <c r="G64" s="12">
        <f t="shared" si="12"/>
        <v>0</v>
      </c>
      <c r="H64" s="65">
        <v>0</v>
      </c>
      <c r="I64" s="66"/>
    </row>
    <row r="65" spans="1:9" ht="15" thickTop="1" x14ac:dyDescent="0.35">
      <c r="A65" s="163" t="s">
        <v>90</v>
      </c>
      <c r="B65" s="164"/>
      <c r="C65" s="164"/>
      <c r="D65" s="165"/>
      <c r="E65" s="14">
        <f>SUM(E59:E64)</f>
        <v>0</v>
      </c>
      <c r="F65" s="14">
        <f>SUM(F59:F64)</f>
        <v>0</v>
      </c>
      <c r="G65" s="15">
        <f>SUM(G59:G64)</f>
        <v>0</v>
      </c>
      <c r="H65" s="15">
        <f>SUM(H59:H64)</f>
        <v>0</v>
      </c>
      <c r="I65" s="97"/>
    </row>
    <row r="66" spans="1:9" x14ac:dyDescent="0.35">
      <c r="A66" s="151"/>
      <c r="B66" s="151"/>
      <c r="C66" s="151"/>
      <c r="D66" s="151"/>
      <c r="E66" s="151"/>
      <c r="F66" s="151"/>
      <c r="G66" s="151"/>
      <c r="H66" s="151"/>
      <c r="I66" s="151"/>
    </row>
    <row r="67" spans="1:9" ht="58" x14ac:dyDescent="0.35">
      <c r="A67" s="4" t="s">
        <v>91</v>
      </c>
      <c r="B67" s="22" t="s">
        <v>29</v>
      </c>
      <c r="C67" s="22" t="s">
        <v>30</v>
      </c>
      <c r="D67" s="23" t="s">
        <v>31</v>
      </c>
      <c r="E67" s="24" t="s">
        <v>67</v>
      </c>
      <c r="F67" s="25" t="s">
        <v>48</v>
      </c>
      <c r="G67" s="88" t="s">
        <v>68</v>
      </c>
      <c r="H67" s="88" t="s">
        <v>60</v>
      </c>
      <c r="I67" s="95" t="s">
        <v>92</v>
      </c>
    </row>
    <row r="68" spans="1:9" ht="29.5" thickBot="1" x14ac:dyDescent="0.4">
      <c r="A68" s="26" t="s">
        <v>93</v>
      </c>
      <c r="B68" s="90" t="s">
        <v>44</v>
      </c>
      <c r="C68" s="98">
        <v>1</v>
      </c>
      <c r="D68" s="99">
        <v>450</v>
      </c>
      <c r="E68" s="28">
        <f>C68*D68</f>
        <v>450</v>
      </c>
      <c r="F68" s="49">
        <f>ROUNDDOWN(E68*F15, 2)</f>
        <v>337.5</v>
      </c>
      <c r="G68" s="96">
        <f>E68-F68</f>
        <v>112.5</v>
      </c>
      <c r="H68" s="96">
        <v>0</v>
      </c>
      <c r="I68" s="18" t="s">
        <v>94</v>
      </c>
    </row>
    <row r="69" spans="1:9" x14ac:dyDescent="0.35">
      <c r="A69" s="75"/>
      <c r="B69" s="53"/>
      <c r="C69" s="70"/>
      <c r="D69" s="55">
        <v>0</v>
      </c>
      <c r="E69" s="14">
        <f>C69*D69</f>
        <v>0</v>
      </c>
      <c r="F69" s="93">
        <f>ROUNDDOWN(E69*F15, 2)</f>
        <v>0</v>
      </c>
      <c r="G69" s="14">
        <f>E69-F69</f>
        <v>0</v>
      </c>
      <c r="H69" s="55">
        <v>0</v>
      </c>
      <c r="I69" s="56"/>
    </row>
    <row r="70" spans="1:9" x14ac:dyDescent="0.35">
      <c r="A70" s="57"/>
      <c r="B70" s="58"/>
      <c r="C70" s="58"/>
      <c r="D70" s="59">
        <v>0</v>
      </c>
      <c r="E70" s="12">
        <f>C70*D70</f>
        <v>0</v>
      </c>
      <c r="F70" s="12">
        <f>ROUNDDOWN(E70*F15, 2)</f>
        <v>0</v>
      </c>
      <c r="G70" s="12">
        <f>E70-F70</f>
        <v>0</v>
      </c>
      <c r="H70" s="59">
        <v>0</v>
      </c>
      <c r="I70" s="60"/>
    </row>
    <row r="71" spans="1:9" x14ac:dyDescent="0.35">
      <c r="A71" s="57"/>
      <c r="B71" s="58"/>
      <c r="C71" s="58"/>
      <c r="D71" s="59">
        <v>0</v>
      </c>
      <c r="E71" s="12">
        <f t="shared" ref="E71:E73" si="13">C71*D71</f>
        <v>0</v>
      </c>
      <c r="F71" s="12">
        <f>ROUNDDOWN(E71*F15, 2)</f>
        <v>0</v>
      </c>
      <c r="G71" s="12">
        <f t="shared" ref="G71:G74" si="14">E71-F71</f>
        <v>0</v>
      </c>
      <c r="H71" s="59">
        <v>0</v>
      </c>
      <c r="I71" s="60"/>
    </row>
    <row r="72" spans="1:9" x14ac:dyDescent="0.35">
      <c r="A72" s="57"/>
      <c r="B72" s="61"/>
      <c r="C72" s="58"/>
      <c r="D72" s="59">
        <v>0</v>
      </c>
      <c r="E72" s="12">
        <f t="shared" si="13"/>
        <v>0</v>
      </c>
      <c r="F72" s="12">
        <f>ROUNDDOWN(E72*F15, 2)</f>
        <v>0</v>
      </c>
      <c r="G72" s="12">
        <f t="shared" si="14"/>
        <v>0</v>
      </c>
      <c r="H72" s="59">
        <v>0</v>
      </c>
      <c r="I72" s="60"/>
    </row>
    <row r="73" spans="1:9" x14ac:dyDescent="0.35">
      <c r="A73" s="57"/>
      <c r="B73" s="62"/>
      <c r="C73" s="58"/>
      <c r="D73" s="59">
        <v>0</v>
      </c>
      <c r="E73" s="12">
        <f t="shared" si="13"/>
        <v>0</v>
      </c>
      <c r="F73" s="12">
        <f>ROUNDDOWN(E73*F15, 2)</f>
        <v>0</v>
      </c>
      <c r="G73" s="12">
        <f t="shared" si="14"/>
        <v>0</v>
      </c>
      <c r="H73" s="59">
        <v>0</v>
      </c>
      <c r="I73" s="60"/>
    </row>
    <row r="74" spans="1:9" ht="15" thickBot="1" x14ac:dyDescent="0.4">
      <c r="A74" s="63"/>
      <c r="B74" s="64"/>
      <c r="C74" s="62"/>
      <c r="D74" s="65">
        <v>0</v>
      </c>
      <c r="E74" s="13">
        <f>C74*D74</f>
        <v>0</v>
      </c>
      <c r="F74" s="13">
        <f>ROUNDDOWN(E74*F15, 2)</f>
        <v>0</v>
      </c>
      <c r="G74" s="12">
        <f t="shared" si="14"/>
        <v>0</v>
      </c>
      <c r="H74" s="65">
        <v>0</v>
      </c>
      <c r="I74" s="72"/>
    </row>
    <row r="75" spans="1:9" ht="15" thickTop="1" x14ac:dyDescent="0.35">
      <c r="A75" s="163" t="s">
        <v>95</v>
      </c>
      <c r="B75" s="164"/>
      <c r="C75" s="164"/>
      <c r="D75" s="165"/>
      <c r="E75" s="15">
        <f>SUM(E69:E74)</f>
        <v>0</v>
      </c>
      <c r="F75" s="15">
        <f>SUM(F69:F74)</f>
        <v>0</v>
      </c>
      <c r="G75" s="15">
        <f>SUM(G69:G74)</f>
        <v>0</v>
      </c>
      <c r="H75" s="15">
        <f>SUM(H69:H74)</f>
        <v>0</v>
      </c>
      <c r="I75" s="19"/>
    </row>
    <row r="76" spans="1:9" x14ac:dyDescent="0.35">
      <c r="A76" s="151"/>
      <c r="B76" s="151"/>
      <c r="C76" s="151"/>
      <c r="D76" s="151"/>
      <c r="E76" s="151"/>
      <c r="F76" s="151"/>
      <c r="G76" s="151"/>
      <c r="H76" s="151"/>
      <c r="I76" s="151"/>
    </row>
    <row r="77" spans="1:9" ht="29.5" thickBot="1" x14ac:dyDescent="0.4">
      <c r="A77" s="176" t="s">
        <v>96</v>
      </c>
      <c r="B77" s="177"/>
      <c r="C77" s="177"/>
      <c r="D77" s="178"/>
      <c r="E77" s="18" t="s">
        <v>97</v>
      </c>
      <c r="F77" s="18" t="s">
        <v>48</v>
      </c>
      <c r="G77" s="95" t="s">
        <v>68</v>
      </c>
      <c r="H77" s="88" t="s">
        <v>60</v>
      </c>
      <c r="I77" s="20"/>
    </row>
    <row r="78" spans="1:9" x14ac:dyDescent="0.35">
      <c r="A78" s="157" t="s">
        <v>98</v>
      </c>
      <c r="B78" s="158"/>
      <c r="C78" s="158"/>
      <c r="D78" s="159"/>
      <c r="E78" s="12">
        <f>E25+E35+E45+E55+E65+E75</f>
        <v>0</v>
      </c>
      <c r="F78" s="12">
        <f t="shared" ref="F78:H78" si="15">F25+F35+F45+F55+F65+F75</f>
        <v>0</v>
      </c>
      <c r="G78" s="12">
        <f t="shared" si="15"/>
        <v>0</v>
      </c>
      <c r="H78" s="12">
        <f t="shared" si="15"/>
        <v>0</v>
      </c>
      <c r="I78" s="7"/>
    </row>
    <row r="79" spans="1:9" x14ac:dyDescent="0.35">
      <c r="A79" s="151"/>
      <c r="B79" s="151"/>
      <c r="C79" s="151"/>
      <c r="D79" s="151"/>
      <c r="E79" s="151"/>
      <c r="F79" s="151"/>
      <c r="G79" s="151"/>
      <c r="H79" s="151"/>
      <c r="I79" s="151"/>
    </row>
    <row r="80" spans="1:9" ht="58" x14ac:dyDescent="0.35">
      <c r="A80" s="4" t="s">
        <v>99</v>
      </c>
      <c r="B80" s="22" t="s">
        <v>29</v>
      </c>
      <c r="C80" s="11" t="s">
        <v>30</v>
      </c>
      <c r="D80" s="21" t="s">
        <v>31</v>
      </c>
      <c r="E80" s="25" t="s">
        <v>67</v>
      </c>
      <c r="F80" s="88" t="s">
        <v>48</v>
      </c>
      <c r="G80" s="95" t="s">
        <v>68</v>
      </c>
      <c r="H80" s="88" t="s">
        <v>60</v>
      </c>
      <c r="I80" s="95" t="s">
        <v>100</v>
      </c>
    </row>
    <row r="81" spans="1:9" ht="58.5" thickBot="1" x14ac:dyDescent="0.4">
      <c r="A81" s="26" t="s">
        <v>101</v>
      </c>
      <c r="B81" s="90" t="s">
        <v>44</v>
      </c>
      <c r="C81" s="43">
        <v>1</v>
      </c>
      <c r="D81" s="50">
        <v>264400</v>
      </c>
      <c r="E81" s="49">
        <f>C81*D81</f>
        <v>264400</v>
      </c>
      <c r="F81" s="96">
        <f>ROUNDDOWN(E81*F15, 2)</f>
        <v>198300</v>
      </c>
      <c r="G81" s="96">
        <f>E81-F81</f>
        <v>66100</v>
      </c>
      <c r="H81" s="96">
        <v>0</v>
      </c>
      <c r="I81" s="18" t="s">
        <v>102</v>
      </c>
    </row>
    <row r="82" spans="1:9" x14ac:dyDescent="0.35">
      <c r="A82" s="69"/>
      <c r="B82" s="53"/>
      <c r="C82" s="54"/>
      <c r="D82" s="55">
        <v>0</v>
      </c>
      <c r="E82" s="93">
        <f>C82*D82</f>
        <v>0</v>
      </c>
      <c r="F82" s="14">
        <f>ROUNDDOWN(E82*F15, 2)</f>
        <v>0</v>
      </c>
      <c r="G82" s="14">
        <f t="shared" ref="G82:G87" si="16">E82-F82</f>
        <v>0</v>
      </c>
      <c r="H82" s="55">
        <v>0</v>
      </c>
      <c r="I82" s="56"/>
    </row>
    <row r="83" spans="1:9" x14ac:dyDescent="0.35">
      <c r="A83" s="57"/>
      <c r="B83" s="58"/>
      <c r="C83" s="58"/>
      <c r="D83" s="59">
        <v>0</v>
      </c>
      <c r="E83" s="12">
        <f>C83*D83</f>
        <v>0</v>
      </c>
      <c r="F83" s="12">
        <f>ROUNDDOWN(E83*F15, 2)</f>
        <v>0</v>
      </c>
      <c r="G83" s="12">
        <f t="shared" si="16"/>
        <v>0</v>
      </c>
      <c r="H83" s="59">
        <v>0</v>
      </c>
      <c r="I83" s="60"/>
    </row>
    <row r="84" spans="1:9" x14ac:dyDescent="0.35">
      <c r="A84" s="57"/>
      <c r="B84" s="58"/>
      <c r="C84" s="58"/>
      <c r="D84" s="59">
        <v>0</v>
      </c>
      <c r="E84" s="12">
        <f t="shared" ref="E84:E86" si="17">C84*D84</f>
        <v>0</v>
      </c>
      <c r="F84" s="12">
        <f>ROUNDDOWN(E84*F15, 2)</f>
        <v>0</v>
      </c>
      <c r="G84" s="12">
        <f t="shared" si="16"/>
        <v>0</v>
      </c>
      <c r="H84" s="59">
        <v>0</v>
      </c>
      <c r="I84" s="60"/>
    </row>
    <row r="85" spans="1:9" x14ac:dyDescent="0.35">
      <c r="A85" s="57"/>
      <c r="B85" s="61"/>
      <c r="C85" s="58"/>
      <c r="D85" s="59">
        <v>0</v>
      </c>
      <c r="E85" s="12">
        <f t="shared" si="17"/>
        <v>0</v>
      </c>
      <c r="F85" s="12">
        <f>ROUNDDOWN(E85*F15, 2)</f>
        <v>0</v>
      </c>
      <c r="G85" s="12">
        <f t="shared" si="16"/>
        <v>0</v>
      </c>
      <c r="H85" s="59">
        <v>0</v>
      </c>
      <c r="I85" s="60"/>
    </row>
    <row r="86" spans="1:9" x14ac:dyDescent="0.35">
      <c r="A86" s="57"/>
      <c r="B86" s="62"/>
      <c r="C86" s="58"/>
      <c r="D86" s="59">
        <v>0</v>
      </c>
      <c r="E86" s="12">
        <f t="shared" si="17"/>
        <v>0</v>
      </c>
      <c r="F86" s="12">
        <f>ROUNDDOWN(E86*F15, 2)</f>
        <v>0</v>
      </c>
      <c r="G86" s="12">
        <f t="shared" si="16"/>
        <v>0</v>
      </c>
      <c r="H86" s="59">
        <v>0</v>
      </c>
      <c r="I86" s="60"/>
    </row>
    <row r="87" spans="1:9" ht="15" thickBot="1" x14ac:dyDescent="0.4">
      <c r="A87" s="67"/>
      <c r="B87" s="64"/>
      <c r="C87" s="62"/>
      <c r="D87" s="65">
        <v>0</v>
      </c>
      <c r="E87" s="13">
        <f>C87*D87</f>
        <v>0</v>
      </c>
      <c r="F87" s="94">
        <f>ROUNDDOWN(E87*F15, 2)</f>
        <v>0</v>
      </c>
      <c r="G87" s="94">
        <f t="shared" si="16"/>
        <v>0</v>
      </c>
      <c r="H87" s="65">
        <v>0</v>
      </c>
      <c r="I87" s="72"/>
    </row>
    <row r="88" spans="1:9" ht="15" thickTop="1" x14ac:dyDescent="0.35">
      <c r="A88" s="163" t="s">
        <v>103</v>
      </c>
      <c r="B88" s="164"/>
      <c r="C88" s="164"/>
      <c r="D88" s="165"/>
      <c r="E88" s="15">
        <f>SUM(E82:E87)</f>
        <v>0</v>
      </c>
      <c r="F88" s="14">
        <f>SUM(F82:F87)</f>
        <v>0</v>
      </c>
      <c r="G88" s="14">
        <f>SUM(G82:G87)</f>
        <v>0</v>
      </c>
      <c r="H88" s="15">
        <f>SUM(H82:H87)</f>
        <v>0</v>
      </c>
      <c r="I88" s="19"/>
    </row>
    <row r="89" spans="1:9" x14ac:dyDescent="0.35">
      <c r="A89" s="151"/>
      <c r="B89" s="151"/>
      <c r="C89" s="151"/>
      <c r="D89" s="151"/>
      <c r="E89" s="151"/>
      <c r="F89" s="151"/>
      <c r="G89" s="151"/>
      <c r="H89" s="151"/>
      <c r="I89" s="151"/>
    </row>
    <row r="90" spans="1:9" ht="29.5" thickBot="1" x14ac:dyDescent="0.4">
      <c r="A90" s="166" t="s">
        <v>104</v>
      </c>
      <c r="B90" s="167"/>
      <c r="C90" s="167"/>
      <c r="D90" s="168"/>
      <c r="E90" s="18" t="s">
        <v>97</v>
      </c>
      <c r="F90" s="18" t="s">
        <v>48</v>
      </c>
      <c r="G90" s="18" t="s">
        <v>68</v>
      </c>
      <c r="H90" s="88" t="s">
        <v>60</v>
      </c>
      <c r="I90" s="20"/>
    </row>
    <row r="91" spans="1:9" x14ac:dyDescent="0.35">
      <c r="A91" s="157" t="s">
        <v>105</v>
      </c>
      <c r="B91" s="158"/>
      <c r="C91" s="158"/>
      <c r="D91" s="159"/>
      <c r="E91" s="12">
        <f>E78+E88</f>
        <v>0</v>
      </c>
      <c r="F91" s="12">
        <f>F78+F88</f>
        <v>0</v>
      </c>
      <c r="G91" s="14">
        <f>G78+G88</f>
        <v>0</v>
      </c>
      <c r="H91" s="93">
        <f>H78+H88</f>
        <v>0</v>
      </c>
      <c r="I91" s="7"/>
    </row>
    <row r="92" spans="1:9" x14ac:dyDescent="0.35">
      <c r="A92" s="151"/>
      <c r="B92" s="151"/>
      <c r="C92" s="151"/>
      <c r="D92" s="151"/>
      <c r="E92" s="151"/>
      <c r="F92" s="151"/>
      <c r="G92" s="151"/>
      <c r="H92" s="169"/>
      <c r="I92" s="151"/>
    </row>
    <row r="93" spans="1:9" ht="72.5" x14ac:dyDescent="0.35">
      <c r="A93" s="87" t="s">
        <v>106</v>
      </c>
      <c r="B93" s="22" t="s">
        <v>29</v>
      </c>
      <c r="C93" s="11" t="s">
        <v>30</v>
      </c>
      <c r="D93" s="21" t="s">
        <v>31</v>
      </c>
      <c r="E93" s="25" t="s">
        <v>107</v>
      </c>
      <c r="F93" s="88" t="s">
        <v>108</v>
      </c>
      <c r="G93" s="25" t="s">
        <v>109</v>
      </c>
      <c r="H93" s="25" t="s">
        <v>60</v>
      </c>
      <c r="I93" s="95" t="s">
        <v>110</v>
      </c>
    </row>
    <row r="94" spans="1:9" ht="29.5" thickBot="1" x14ac:dyDescent="0.4">
      <c r="A94" s="89" t="s">
        <v>111</v>
      </c>
      <c r="B94" s="90" t="s">
        <v>75</v>
      </c>
      <c r="C94" s="91">
        <v>1</v>
      </c>
      <c r="D94" s="92">
        <v>200</v>
      </c>
      <c r="E94" s="49">
        <f>C94*D94</f>
        <v>200</v>
      </c>
      <c r="F94" s="28">
        <v>0</v>
      </c>
      <c r="G94" s="28">
        <f>E94-F94</f>
        <v>200</v>
      </c>
      <c r="H94" s="96">
        <v>0</v>
      </c>
      <c r="I94" s="18" t="s">
        <v>112</v>
      </c>
    </row>
    <row r="95" spans="1:9" x14ac:dyDescent="0.35">
      <c r="A95" s="69"/>
      <c r="B95" s="53"/>
      <c r="C95" s="54"/>
      <c r="D95" s="76">
        <v>0</v>
      </c>
      <c r="E95" s="82">
        <f>C95*D95</f>
        <v>0</v>
      </c>
      <c r="F95" s="83">
        <v>0</v>
      </c>
      <c r="G95" s="84">
        <f>E95-F95</f>
        <v>0</v>
      </c>
      <c r="H95" s="76">
        <v>0</v>
      </c>
      <c r="I95" s="56"/>
    </row>
    <row r="96" spans="1:9" x14ac:dyDescent="0.35">
      <c r="A96" s="57"/>
      <c r="B96" s="58"/>
      <c r="C96" s="62"/>
      <c r="D96" s="65">
        <v>0</v>
      </c>
      <c r="E96" s="85">
        <f>C96*D96</f>
        <v>0</v>
      </c>
      <c r="F96" s="85">
        <v>0</v>
      </c>
      <c r="G96" s="86">
        <f>E96-F96</f>
        <v>0</v>
      </c>
      <c r="H96" s="65">
        <v>0</v>
      </c>
      <c r="I96" s="60"/>
    </row>
    <row r="97" spans="1:9" x14ac:dyDescent="0.35">
      <c r="A97" s="57"/>
      <c r="B97" s="58"/>
      <c r="C97" s="62"/>
      <c r="D97" s="65">
        <v>0</v>
      </c>
      <c r="E97" s="86">
        <f t="shared" ref="E97:E99" si="18">C97*D97</f>
        <v>0</v>
      </c>
      <c r="F97" s="86">
        <v>0</v>
      </c>
      <c r="G97" s="86">
        <f t="shared" ref="G97" si="19">E97-F97</f>
        <v>0</v>
      </c>
      <c r="H97" s="65">
        <v>0</v>
      </c>
      <c r="I97" s="60"/>
    </row>
    <row r="98" spans="1:9" x14ac:dyDescent="0.35">
      <c r="A98" s="57"/>
      <c r="B98" s="61"/>
      <c r="C98" s="62"/>
      <c r="D98" s="65">
        <v>0</v>
      </c>
      <c r="E98" s="86">
        <f>C98*D98</f>
        <v>0</v>
      </c>
      <c r="F98" s="86">
        <v>0</v>
      </c>
      <c r="G98" s="86">
        <f>E98-F98</f>
        <v>0</v>
      </c>
      <c r="H98" s="65">
        <v>0</v>
      </c>
      <c r="I98" s="60"/>
    </row>
    <row r="99" spans="1:9" x14ac:dyDescent="0.35">
      <c r="A99" s="57"/>
      <c r="B99" s="62"/>
      <c r="C99" s="62"/>
      <c r="D99" s="65">
        <v>0</v>
      </c>
      <c r="E99" s="86">
        <f t="shared" si="18"/>
        <v>0</v>
      </c>
      <c r="F99" s="86">
        <v>0</v>
      </c>
      <c r="G99" s="86">
        <f t="shared" ref="G99" si="20">E99-F99</f>
        <v>0</v>
      </c>
      <c r="H99" s="65">
        <v>0</v>
      </c>
      <c r="I99" s="60"/>
    </row>
    <row r="100" spans="1:9" ht="15" thickBot="1" x14ac:dyDescent="0.4">
      <c r="A100" s="63"/>
      <c r="B100" s="64"/>
      <c r="C100" s="62"/>
      <c r="D100" s="65">
        <v>0</v>
      </c>
      <c r="E100" s="86">
        <f>C100*D100</f>
        <v>0</v>
      </c>
      <c r="F100" s="86">
        <v>0</v>
      </c>
      <c r="G100" s="86">
        <f>E100-F100</f>
        <v>0</v>
      </c>
      <c r="H100" s="65">
        <v>0</v>
      </c>
      <c r="I100" s="72"/>
    </row>
    <row r="101" spans="1:9" ht="15" thickTop="1" x14ac:dyDescent="0.35">
      <c r="A101" s="163" t="s">
        <v>113</v>
      </c>
      <c r="B101" s="164"/>
      <c r="C101" s="164"/>
      <c r="D101" s="165"/>
      <c r="E101" s="15">
        <f>SUM(E95:E100)</f>
        <v>0</v>
      </c>
      <c r="F101" s="81">
        <f>SUM(F95:F100)</f>
        <v>0</v>
      </c>
      <c r="G101" s="81">
        <f>SUM(G95:G100)</f>
        <v>0</v>
      </c>
      <c r="H101" s="81">
        <f>SUM(H95:H100)</f>
        <v>0</v>
      </c>
      <c r="I101" s="19"/>
    </row>
    <row r="102" spans="1:9" x14ac:dyDescent="0.35">
      <c r="A102" s="169"/>
      <c r="B102" s="169"/>
      <c r="C102" s="169"/>
      <c r="D102" s="169"/>
      <c r="E102" s="169"/>
      <c r="F102" s="169"/>
      <c r="G102" s="169"/>
      <c r="H102" s="169"/>
      <c r="I102" s="169"/>
    </row>
    <row r="103" spans="1:9" ht="29.5" thickBot="1" x14ac:dyDescent="0.4">
      <c r="A103" s="166" t="s">
        <v>114</v>
      </c>
      <c r="B103" s="167"/>
      <c r="C103" s="167"/>
      <c r="D103" s="168"/>
      <c r="E103" s="18" t="s">
        <v>97</v>
      </c>
      <c r="F103" s="18" t="s">
        <v>48</v>
      </c>
      <c r="G103" s="18" t="s">
        <v>68</v>
      </c>
      <c r="H103" s="88" t="s">
        <v>60</v>
      </c>
      <c r="I103" s="20"/>
    </row>
    <row r="104" spans="1:9" x14ac:dyDescent="0.35">
      <c r="A104" s="157" t="s">
        <v>115</v>
      </c>
      <c r="B104" s="158"/>
      <c r="C104" s="158"/>
      <c r="D104" s="159"/>
      <c r="E104" s="12">
        <f>E91-E101</f>
        <v>0</v>
      </c>
      <c r="F104" s="12">
        <f>F91-F101</f>
        <v>0</v>
      </c>
      <c r="G104" s="12">
        <f>G91-G101</f>
        <v>0</v>
      </c>
      <c r="H104" s="93">
        <f>H91-H101</f>
        <v>0</v>
      </c>
      <c r="I104" s="7"/>
    </row>
    <row r="105" spans="1:9" x14ac:dyDescent="0.35">
      <c r="A105" s="179"/>
      <c r="B105" s="179"/>
      <c r="C105" s="179"/>
      <c r="D105" s="179"/>
      <c r="E105" s="179"/>
      <c r="F105" s="179"/>
      <c r="G105" s="179"/>
      <c r="H105" s="180"/>
      <c r="I105" s="179"/>
    </row>
  </sheetData>
  <sheetProtection selectLockedCells="1"/>
  <mergeCells count="37">
    <mergeCell ref="A105:I105"/>
    <mergeCell ref="A78:D78"/>
    <mergeCell ref="A79:I79"/>
    <mergeCell ref="A88:D88"/>
    <mergeCell ref="A89:I89"/>
    <mergeCell ref="A90:D90"/>
    <mergeCell ref="A91:D91"/>
    <mergeCell ref="A92:I92"/>
    <mergeCell ref="A101:D101"/>
    <mergeCell ref="A102:I102"/>
    <mergeCell ref="A103:D103"/>
    <mergeCell ref="A104:D104"/>
    <mergeCell ref="A65:D65"/>
    <mergeCell ref="A66:I66"/>
    <mergeCell ref="A75:D75"/>
    <mergeCell ref="A76:I76"/>
    <mergeCell ref="A77:D77"/>
    <mergeCell ref="A56:I56"/>
    <mergeCell ref="A35:D35"/>
    <mergeCell ref="A36:I36"/>
    <mergeCell ref="A45:D45"/>
    <mergeCell ref="A46:I46"/>
    <mergeCell ref="A55:D55"/>
    <mergeCell ref="A25:D25"/>
    <mergeCell ref="A26:I26"/>
    <mergeCell ref="B8:I8"/>
    <mergeCell ref="B9:I9"/>
    <mergeCell ref="B10:I10"/>
    <mergeCell ref="B11:I11"/>
    <mergeCell ref="A12:I12"/>
    <mergeCell ref="A16:I16"/>
    <mergeCell ref="B7:I7"/>
    <mergeCell ref="B1:I1"/>
    <mergeCell ref="B3:I3"/>
    <mergeCell ref="B4:I4"/>
    <mergeCell ref="B5:I5"/>
    <mergeCell ref="B6:I6"/>
  </mergeCells>
  <dataValidations count="1">
    <dataValidation type="list" allowBlank="1" showInputMessage="1" showErrorMessage="1" sqref="B81:B87 B94:B100 B28:B34 B38:B44 B48:B54 B58:B64 B68:B74 B18:B24" xr:uid="{2E6FBD7D-9929-4747-8FDC-8FB93AC78010}">
      <formula1>"Contractual, In-House Labor"</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DE2A0-88DB-4289-B6D1-09CB26170F35}">
  <dimension ref="A1:E30"/>
  <sheetViews>
    <sheetView workbookViewId="0"/>
  </sheetViews>
  <sheetFormatPr defaultRowHeight="14.5" x14ac:dyDescent="0.35"/>
  <cols>
    <col min="1" max="1" width="50.54296875" customWidth="1"/>
    <col min="2" max="4" width="30.54296875" style="3" customWidth="1"/>
  </cols>
  <sheetData>
    <row r="1" spans="1:5" ht="187" customHeight="1" x14ac:dyDescent="1.1000000000000001">
      <c r="A1" s="16" t="e" vm="1">
        <v>#VALUE!</v>
      </c>
      <c r="B1" s="173" t="s">
        <v>116</v>
      </c>
      <c r="C1" s="174"/>
      <c r="D1" s="174"/>
      <c r="E1" s="2"/>
    </row>
    <row r="2" spans="1:5" x14ac:dyDescent="0.35">
      <c r="A2" s="151"/>
      <c r="B2" s="151"/>
      <c r="C2" s="151"/>
      <c r="D2" s="151"/>
      <c r="E2" s="2"/>
    </row>
    <row r="3" spans="1:5" x14ac:dyDescent="0.35">
      <c r="A3" s="32" t="s">
        <v>19</v>
      </c>
      <c r="B3" s="181" t="str">
        <f>IF(ISBLANK('Non-Construction Budget'!B3), "", 'Non-Construction Budget'!B3)</f>
        <v/>
      </c>
      <c r="C3" s="182"/>
      <c r="D3" s="183"/>
    </row>
    <row r="4" spans="1:5" x14ac:dyDescent="0.35">
      <c r="A4" s="32" t="s">
        <v>20</v>
      </c>
      <c r="B4" s="181" t="str">
        <f>IF(ISBLANK('Non-Construction Budget'!B4), "", 'Non-Construction Budget'!B4)</f>
        <v/>
      </c>
      <c r="C4" s="182"/>
      <c r="D4" s="183"/>
    </row>
    <row r="5" spans="1:5" x14ac:dyDescent="0.35">
      <c r="A5" s="32" t="s">
        <v>21</v>
      </c>
      <c r="B5" s="181" t="str">
        <f>IF(ISBLANK('Non-Construction Budget'!B5), "", 'Non-Construction Budget'!B5)</f>
        <v/>
      </c>
      <c r="C5" s="182"/>
      <c r="D5" s="183"/>
    </row>
    <row r="6" spans="1:5" x14ac:dyDescent="0.35">
      <c r="A6" s="32" t="s">
        <v>22</v>
      </c>
      <c r="B6" s="181" t="str">
        <f>IF(ISBLANK('Non-Construction Budget'!B6), "", 'Non-Construction Budget'!B6)</f>
        <v/>
      </c>
      <c r="C6" s="182"/>
      <c r="D6" s="183"/>
    </row>
    <row r="7" spans="1:5" x14ac:dyDescent="0.35">
      <c r="A7" s="33" t="s">
        <v>23</v>
      </c>
      <c r="B7" s="181" t="str">
        <f>IF(ISBLANK('Non-Construction Budget'!B7), "", 'Non-Construction Budget'!B7)</f>
        <v/>
      </c>
      <c r="C7" s="182"/>
      <c r="D7" s="183"/>
    </row>
    <row r="8" spans="1:5" x14ac:dyDescent="0.35">
      <c r="A8" s="33" t="s">
        <v>24</v>
      </c>
      <c r="B8" s="181" t="str">
        <f>IF(ISBLANK('Non-Construction Budget'!B8), "", 'Non-Construction Budget'!B8)</f>
        <v/>
      </c>
      <c r="C8" s="182"/>
      <c r="D8" s="183"/>
    </row>
    <row r="9" spans="1:5" x14ac:dyDescent="0.35">
      <c r="A9" s="33" t="s">
        <v>25</v>
      </c>
      <c r="B9" s="181" t="str">
        <f>IF(ISBLANK('Non-Construction Budget'!B9), "", 'Non-Construction Budget'!B9)</f>
        <v/>
      </c>
      <c r="C9" s="182"/>
      <c r="D9" s="183"/>
    </row>
    <row r="10" spans="1:5" x14ac:dyDescent="0.35">
      <c r="A10" s="33" t="s">
        <v>26</v>
      </c>
      <c r="B10" s="181" t="str">
        <f>IF(ISBLANK('Non-Construction Budget'!B10), "", 'Non-Construction Budget'!B10)</f>
        <v/>
      </c>
      <c r="C10" s="182"/>
      <c r="D10" s="183"/>
    </row>
    <row r="11" spans="1:5" x14ac:dyDescent="0.35">
      <c r="A11" s="33" t="s">
        <v>27</v>
      </c>
      <c r="B11" s="181" t="str">
        <f>IF(ISBLANK('Non-Construction Budget'!B11), "", 'Non-Construction Budget'!B11)</f>
        <v/>
      </c>
      <c r="C11" s="182"/>
      <c r="D11" s="183"/>
    </row>
    <row r="12" spans="1:5" x14ac:dyDescent="0.35">
      <c r="A12" s="151"/>
      <c r="B12" s="151"/>
      <c r="C12" s="151"/>
      <c r="D12" s="151"/>
    </row>
    <row r="13" spans="1:5" x14ac:dyDescent="0.35">
      <c r="A13" s="20" t="s">
        <v>117</v>
      </c>
      <c r="B13" s="34">
        <f>'Phased Construction Budget'!E15</f>
        <v>1</v>
      </c>
      <c r="C13" s="34">
        <f>'Phased Construction Budget'!F15</f>
        <v>0.75</v>
      </c>
      <c r="D13" s="34">
        <f>'Phased Construction Budget'!G15</f>
        <v>0.25</v>
      </c>
    </row>
    <row r="14" spans="1:5" ht="15" thickBot="1" x14ac:dyDescent="0.4">
      <c r="A14" s="4" t="s">
        <v>28</v>
      </c>
      <c r="B14" s="35" t="s">
        <v>57</v>
      </c>
      <c r="C14" s="35" t="s">
        <v>58</v>
      </c>
      <c r="D14" s="35" t="s">
        <v>59</v>
      </c>
    </row>
    <row r="15" spans="1:5" x14ac:dyDescent="0.35">
      <c r="A15" s="7" t="s">
        <v>66</v>
      </c>
      <c r="B15" s="36">
        <f>'Non-Construction Budget'!E25</f>
        <v>0</v>
      </c>
      <c r="C15" s="36">
        <f>'Non-Construction Budget'!F25</f>
        <v>0</v>
      </c>
      <c r="D15" s="36">
        <f>'Non-Construction Budget'!G25</f>
        <v>0</v>
      </c>
    </row>
    <row r="16" spans="1:5" x14ac:dyDescent="0.35">
      <c r="A16" s="10" t="s">
        <v>72</v>
      </c>
      <c r="B16" s="37">
        <f>'Non-Construction Budget'!E35</f>
        <v>0</v>
      </c>
      <c r="C16" s="37">
        <f>'Non-Construction Budget'!F35</f>
        <v>0</v>
      </c>
      <c r="D16" s="37">
        <f>'Non-Construction Budget'!G35</f>
        <v>0</v>
      </c>
    </row>
    <row r="17" spans="1:4" x14ac:dyDescent="0.35">
      <c r="A17" s="10" t="s">
        <v>78</v>
      </c>
      <c r="B17" s="37">
        <f>'Non-Construction Budget'!E45</f>
        <v>0</v>
      </c>
      <c r="C17" s="37">
        <f>'Non-Construction Budget'!F45</f>
        <v>0</v>
      </c>
      <c r="D17" s="37">
        <f>'Non-Construction Budget'!G45</f>
        <v>0</v>
      </c>
    </row>
    <row r="18" spans="1:4" x14ac:dyDescent="0.35">
      <c r="A18" s="10" t="s">
        <v>82</v>
      </c>
      <c r="B18" s="37">
        <f>'Non-Construction Budget'!E55</f>
        <v>0</v>
      </c>
      <c r="C18" s="37">
        <f>'Non-Construction Budget'!F55</f>
        <v>0</v>
      </c>
      <c r="D18" s="37">
        <f>'Non-Construction Budget'!G55</f>
        <v>0</v>
      </c>
    </row>
    <row r="19" spans="1:4" x14ac:dyDescent="0.35">
      <c r="A19" s="10" t="s">
        <v>86</v>
      </c>
      <c r="B19" s="37">
        <f>'Non-Construction Budget'!E65</f>
        <v>0</v>
      </c>
      <c r="C19" s="37">
        <f>'Non-Construction Budget'!F65</f>
        <v>0</v>
      </c>
      <c r="D19" s="37">
        <f>'Non-Construction Budget'!G65</f>
        <v>0</v>
      </c>
    </row>
    <row r="20" spans="1:4" x14ac:dyDescent="0.35">
      <c r="A20" s="10" t="s">
        <v>91</v>
      </c>
      <c r="B20" s="37">
        <f>'Non-Construction Budget'!E75</f>
        <v>0</v>
      </c>
      <c r="C20" s="37">
        <f>'Non-Construction Budget'!F75</f>
        <v>0</v>
      </c>
      <c r="D20" s="37">
        <f>'Non-Construction Budget'!G75</f>
        <v>0</v>
      </c>
    </row>
    <row r="21" spans="1:4" x14ac:dyDescent="0.35">
      <c r="A21" s="10" t="s">
        <v>118</v>
      </c>
      <c r="B21" s="37">
        <f>'Non-Construction Budget'!E78</f>
        <v>0</v>
      </c>
      <c r="C21" s="37">
        <f>'Non-Construction Budget'!F78</f>
        <v>0</v>
      </c>
      <c r="D21" s="37">
        <f>'Non-Construction Budget'!G78</f>
        <v>0</v>
      </c>
    </row>
    <row r="22" spans="1:4" x14ac:dyDescent="0.35">
      <c r="A22" s="10" t="s">
        <v>99</v>
      </c>
      <c r="B22" s="37">
        <f>'Non-Construction Budget'!E88</f>
        <v>0</v>
      </c>
      <c r="C22" s="37">
        <f>'Non-Construction Budget'!F88</f>
        <v>0</v>
      </c>
      <c r="D22" s="37">
        <f>'Non-Construction Budget'!G88</f>
        <v>0</v>
      </c>
    </row>
    <row r="23" spans="1:4" x14ac:dyDescent="0.35">
      <c r="A23" s="10" t="s">
        <v>119</v>
      </c>
      <c r="B23" s="37">
        <f>'Non-Construction Budget'!E91</f>
        <v>0</v>
      </c>
      <c r="C23" s="37">
        <f>'Non-Construction Budget'!F91</f>
        <v>0</v>
      </c>
      <c r="D23" s="37">
        <f>'Non-Construction Budget'!G91</f>
        <v>0</v>
      </c>
    </row>
    <row r="24" spans="1:4" ht="15" thickBot="1" x14ac:dyDescent="0.4">
      <c r="A24" s="38" t="s">
        <v>106</v>
      </c>
      <c r="B24" s="39">
        <f>'Non-Construction Budget'!E101</f>
        <v>0</v>
      </c>
      <c r="C24" s="39">
        <f>'Non-Construction Budget'!F101</f>
        <v>0</v>
      </c>
      <c r="D24" s="39">
        <f>'Non-Construction Budget'!G101</f>
        <v>0</v>
      </c>
    </row>
    <row r="25" spans="1:4" ht="15" thickTop="1" x14ac:dyDescent="0.35">
      <c r="A25" s="19" t="s">
        <v>120</v>
      </c>
      <c r="B25" s="36">
        <f>'Non-Construction Budget'!E104</f>
        <v>0</v>
      </c>
      <c r="C25" s="36">
        <f>'Non-Construction Budget'!F104</f>
        <v>0</v>
      </c>
      <c r="D25" s="36">
        <f>'Non-Construction Budget'!G104</f>
        <v>0</v>
      </c>
    </row>
    <row r="26" spans="1:4" x14ac:dyDescent="0.35">
      <c r="A26" s="151"/>
      <c r="B26" s="151"/>
      <c r="C26" s="151"/>
      <c r="D26" s="151"/>
    </row>
    <row r="27" spans="1:4" x14ac:dyDescent="0.35">
      <c r="A27" s="10" t="s">
        <v>53</v>
      </c>
      <c r="B27" s="37">
        <f>'SR Mgmt Costs'!E37</f>
        <v>0</v>
      </c>
      <c r="C27" s="37">
        <f>'SR Mgmt Costs'!E37</f>
        <v>0</v>
      </c>
      <c r="D27" s="37">
        <v>0</v>
      </c>
    </row>
    <row r="28" spans="1:4" x14ac:dyDescent="0.35">
      <c r="A28" s="151"/>
      <c r="B28" s="151"/>
      <c r="C28" s="151"/>
      <c r="D28" s="151"/>
    </row>
    <row r="29" spans="1:4" x14ac:dyDescent="0.35">
      <c r="A29" s="10" t="s">
        <v>121</v>
      </c>
      <c r="B29" s="37">
        <f>B25+B27</f>
        <v>0</v>
      </c>
      <c r="C29" s="41">
        <f>C25+C27</f>
        <v>0</v>
      </c>
      <c r="D29" s="41">
        <f>D25+D27</f>
        <v>0</v>
      </c>
    </row>
    <row r="30" spans="1:4" x14ac:dyDescent="0.35">
      <c r="A30" s="151"/>
      <c r="B30" s="151"/>
      <c r="C30" s="151"/>
      <c r="D30" s="151"/>
    </row>
  </sheetData>
  <sheetProtection selectLockedCells="1"/>
  <mergeCells count="15">
    <mergeCell ref="A26:D26"/>
    <mergeCell ref="A28:D28"/>
    <mergeCell ref="A30:D30"/>
    <mergeCell ref="B7:D7"/>
    <mergeCell ref="B8:D8"/>
    <mergeCell ref="B9:D9"/>
    <mergeCell ref="B10:D10"/>
    <mergeCell ref="B11:D11"/>
    <mergeCell ref="A12:D12"/>
    <mergeCell ref="B6:D6"/>
    <mergeCell ref="B1:D1"/>
    <mergeCell ref="A2:D2"/>
    <mergeCell ref="B3:D3"/>
    <mergeCell ref="B4:D4"/>
    <mergeCell ref="B5:D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C4B48-B0EE-48F9-BF4D-584BC9A3BAD7}">
  <dimension ref="A1:I155"/>
  <sheetViews>
    <sheetView tabSelected="1" zoomScale="70" zoomScaleNormal="70" workbookViewId="0">
      <selection activeCell="A2" sqref="A2:XFD11"/>
    </sheetView>
  </sheetViews>
  <sheetFormatPr defaultColWidth="8.7265625" defaultRowHeight="14.5" x14ac:dyDescent="0.35"/>
  <cols>
    <col min="1" max="1" width="50.81640625" style="51" bestFit="1" customWidth="1"/>
    <col min="2" max="2" width="13.81640625" style="51" bestFit="1" customWidth="1"/>
    <col min="3" max="3" width="10.54296875" style="51" customWidth="1"/>
    <col min="4" max="7" width="18.54296875" style="51" customWidth="1"/>
    <col min="8" max="8" width="22.453125" style="51" bestFit="1" customWidth="1"/>
    <col min="9" max="9" width="65.453125" style="51" customWidth="1"/>
    <col min="10" max="16384" width="8.7265625" style="51"/>
  </cols>
  <sheetData>
    <row r="1" spans="1:9" ht="130" customHeight="1" x14ac:dyDescent="1.1000000000000001">
      <c r="A1" s="16" t="e" vm="1">
        <v>#VALUE!</v>
      </c>
      <c r="B1" s="173" t="s">
        <v>122</v>
      </c>
      <c r="C1" s="174"/>
      <c r="D1" s="174"/>
      <c r="E1" s="174"/>
      <c r="F1" s="174"/>
      <c r="G1" s="174"/>
      <c r="H1" s="174"/>
      <c r="I1" s="175"/>
    </row>
    <row r="2" spans="1:9" hidden="1" x14ac:dyDescent="0.35">
      <c r="A2" s="77"/>
      <c r="B2" s="77"/>
      <c r="C2" s="77"/>
      <c r="D2" s="77"/>
      <c r="E2" s="78"/>
      <c r="F2" s="78"/>
      <c r="G2" s="78"/>
      <c r="H2" s="79"/>
      <c r="I2" s="79"/>
    </row>
    <row r="3" spans="1:9" hidden="1" x14ac:dyDescent="0.35">
      <c r="A3" s="4" t="s">
        <v>19</v>
      </c>
      <c r="B3" s="160"/>
      <c r="C3" s="161"/>
      <c r="D3" s="161"/>
      <c r="E3" s="161"/>
      <c r="F3" s="161"/>
      <c r="G3" s="161"/>
      <c r="H3" s="161"/>
      <c r="I3" s="162"/>
    </row>
    <row r="4" spans="1:9" hidden="1" x14ac:dyDescent="0.35">
      <c r="A4" s="4" t="s">
        <v>20</v>
      </c>
      <c r="B4" s="160"/>
      <c r="C4" s="161"/>
      <c r="D4" s="161"/>
      <c r="E4" s="161"/>
      <c r="F4" s="161"/>
      <c r="G4" s="161"/>
      <c r="H4" s="161"/>
      <c r="I4" s="162"/>
    </row>
    <row r="5" spans="1:9" hidden="1" x14ac:dyDescent="0.35">
      <c r="A5" s="4" t="s">
        <v>21</v>
      </c>
      <c r="B5" s="160"/>
      <c r="C5" s="161"/>
      <c r="D5" s="161"/>
      <c r="E5" s="161"/>
      <c r="F5" s="161"/>
      <c r="G5" s="161"/>
      <c r="H5" s="161"/>
      <c r="I5" s="162"/>
    </row>
    <row r="6" spans="1:9" hidden="1" x14ac:dyDescent="0.35">
      <c r="A6" s="4" t="s">
        <v>22</v>
      </c>
      <c r="B6" s="160"/>
      <c r="C6" s="161"/>
      <c r="D6" s="161"/>
      <c r="E6" s="161"/>
      <c r="F6" s="161"/>
      <c r="G6" s="161"/>
      <c r="H6" s="161"/>
      <c r="I6" s="162"/>
    </row>
    <row r="7" spans="1:9" hidden="1" x14ac:dyDescent="0.35">
      <c r="A7" s="5" t="s">
        <v>23</v>
      </c>
      <c r="B7" s="160"/>
      <c r="C7" s="161"/>
      <c r="D7" s="161"/>
      <c r="E7" s="161"/>
      <c r="F7" s="161"/>
      <c r="G7" s="161"/>
      <c r="H7" s="161"/>
      <c r="I7" s="162"/>
    </row>
    <row r="8" spans="1:9" hidden="1" x14ac:dyDescent="0.35">
      <c r="A8" s="5" t="s">
        <v>24</v>
      </c>
      <c r="B8" s="160"/>
      <c r="C8" s="161"/>
      <c r="D8" s="161"/>
      <c r="E8" s="161"/>
      <c r="F8" s="161"/>
      <c r="G8" s="161"/>
      <c r="H8" s="161"/>
      <c r="I8" s="162"/>
    </row>
    <row r="9" spans="1:9" hidden="1" x14ac:dyDescent="0.35">
      <c r="A9" s="5" t="s">
        <v>25</v>
      </c>
      <c r="B9" s="160"/>
      <c r="C9" s="161"/>
      <c r="D9" s="161"/>
      <c r="E9" s="161"/>
      <c r="F9" s="161"/>
      <c r="G9" s="161"/>
      <c r="H9" s="161"/>
      <c r="I9" s="162"/>
    </row>
    <row r="10" spans="1:9" hidden="1" x14ac:dyDescent="0.35">
      <c r="A10" s="5" t="s">
        <v>26</v>
      </c>
      <c r="B10" s="160"/>
      <c r="C10" s="161"/>
      <c r="D10" s="161"/>
      <c r="E10" s="161"/>
      <c r="F10" s="161"/>
      <c r="G10" s="161"/>
      <c r="H10" s="161"/>
      <c r="I10" s="162"/>
    </row>
    <row r="11" spans="1:9" hidden="1" x14ac:dyDescent="0.35">
      <c r="A11" s="5" t="s">
        <v>27</v>
      </c>
      <c r="B11" s="160"/>
      <c r="C11" s="161"/>
      <c r="D11" s="161"/>
      <c r="E11" s="161"/>
      <c r="F11" s="161"/>
      <c r="G11" s="161"/>
      <c r="H11" s="161"/>
      <c r="I11" s="162"/>
    </row>
    <row r="12" spans="1:9" x14ac:dyDescent="0.35">
      <c r="A12" s="169"/>
      <c r="B12" s="169"/>
      <c r="C12" s="169"/>
      <c r="D12" s="169"/>
      <c r="E12" s="169"/>
      <c r="F12" s="169"/>
      <c r="G12" s="169"/>
      <c r="H12" s="169"/>
      <c r="I12" s="169"/>
    </row>
    <row r="13" spans="1:9" ht="15" thickBot="1" x14ac:dyDescent="0.4">
      <c r="A13" s="4" t="s">
        <v>28</v>
      </c>
      <c r="B13" s="4" t="s">
        <v>29</v>
      </c>
      <c r="C13" s="4" t="s">
        <v>30</v>
      </c>
      <c r="D13" s="4" t="s">
        <v>31</v>
      </c>
      <c r="E13" s="6" t="s">
        <v>57</v>
      </c>
      <c r="F13" s="6" t="s">
        <v>58</v>
      </c>
      <c r="G13" s="4" t="s">
        <v>59</v>
      </c>
      <c r="H13" s="4" t="s">
        <v>60</v>
      </c>
      <c r="I13" s="4" t="s">
        <v>33</v>
      </c>
    </row>
    <row r="14" spans="1:9" ht="148.5" customHeight="1" x14ac:dyDescent="0.35">
      <c r="A14" s="7" t="s">
        <v>34</v>
      </c>
      <c r="B14" s="8" t="s">
        <v>35</v>
      </c>
      <c r="C14" s="8" t="s">
        <v>36</v>
      </c>
      <c r="D14" s="8" t="s">
        <v>37</v>
      </c>
      <c r="E14" s="9" t="s">
        <v>61</v>
      </c>
      <c r="F14" s="9" t="s">
        <v>62</v>
      </c>
      <c r="G14" s="8" t="s">
        <v>63</v>
      </c>
      <c r="H14" s="8" t="s">
        <v>64</v>
      </c>
      <c r="I14" s="8" t="s">
        <v>65</v>
      </c>
    </row>
    <row r="15" spans="1:9" x14ac:dyDescent="0.35">
      <c r="A15" s="10"/>
      <c r="B15" s="10"/>
      <c r="C15" s="10"/>
      <c r="D15" s="10"/>
      <c r="E15" s="80">
        <f>F15+G15</f>
        <v>1</v>
      </c>
      <c r="F15" s="123">
        <v>0.75</v>
      </c>
      <c r="G15" s="123">
        <v>0.25</v>
      </c>
      <c r="H15" s="10"/>
      <c r="I15" s="10"/>
    </row>
    <row r="16" spans="1:9" x14ac:dyDescent="0.35">
      <c r="A16" s="151"/>
      <c r="B16" s="151"/>
      <c r="C16" s="151"/>
      <c r="D16" s="151"/>
      <c r="E16" s="151"/>
      <c r="F16" s="151"/>
      <c r="G16" s="151"/>
      <c r="H16" s="151"/>
      <c r="I16" s="151"/>
    </row>
    <row r="17" spans="1:9" ht="43.5" x14ac:dyDescent="0.35">
      <c r="A17" s="103" t="s">
        <v>66</v>
      </c>
      <c r="B17" s="22" t="s">
        <v>29</v>
      </c>
      <c r="C17" s="23" t="s">
        <v>30</v>
      </c>
      <c r="D17" s="11" t="s">
        <v>31</v>
      </c>
      <c r="E17" s="24" t="s">
        <v>67</v>
      </c>
      <c r="F17" s="25" t="s">
        <v>41</v>
      </c>
      <c r="G17" s="88" t="s">
        <v>68</v>
      </c>
      <c r="H17" s="88" t="s">
        <v>60</v>
      </c>
      <c r="I17" s="95" t="s">
        <v>69</v>
      </c>
    </row>
    <row r="18" spans="1:9" ht="29.5" thickBot="1" x14ac:dyDescent="0.4">
      <c r="A18" s="89" t="s">
        <v>70</v>
      </c>
      <c r="B18" s="27" t="s">
        <v>44</v>
      </c>
      <c r="C18" s="43">
        <v>50</v>
      </c>
      <c r="D18" s="99">
        <v>100</v>
      </c>
      <c r="E18" s="28">
        <f>C18*D18</f>
        <v>5000</v>
      </c>
      <c r="F18" s="49">
        <f>ROUNDDOWN(E18*F15, 2)</f>
        <v>3750</v>
      </c>
      <c r="G18" s="96">
        <f>E18-F18</f>
        <v>1250</v>
      </c>
      <c r="H18" s="96">
        <v>0</v>
      </c>
      <c r="I18" s="18" t="s">
        <v>45</v>
      </c>
    </row>
    <row r="19" spans="1:9" x14ac:dyDescent="0.35">
      <c r="A19" s="69"/>
      <c r="B19" s="70"/>
      <c r="C19" s="54"/>
      <c r="D19" s="59">
        <v>0</v>
      </c>
      <c r="E19" s="12">
        <f t="shared" ref="E19:E20" si="0">C19*D19</f>
        <v>0</v>
      </c>
      <c r="F19" s="93">
        <f>ROUNDDOWN(E19*F15, 2)</f>
        <v>0</v>
      </c>
      <c r="G19" s="12">
        <f>E19-F19</f>
        <v>0</v>
      </c>
      <c r="H19" s="55">
        <v>0</v>
      </c>
      <c r="I19" s="56"/>
    </row>
    <row r="20" spans="1:9" x14ac:dyDescent="0.35">
      <c r="A20" s="57"/>
      <c r="B20" s="58"/>
      <c r="C20" s="58"/>
      <c r="D20" s="59">
        <v>0</v>
      </c>
      <c r="E20" s="12">
        <f t="shared" si="0"/>
        <v>0</v>
      </c>
      <c r="F20" s="12">
        <f>ROUNDDOWN(E20*F15, 2)</f>
        <v>0</v>
      </c>
      <c r="G20" s="12">
        <f>E20-F20</f>
        <v>0</v>
      </c>
      <c r="H20" s="59">
        <v>0</v>
      </c>
      <c r="I20" s="60"/>
    </row>
    <row r="21" spans="1:9" x14ac:dyDescent="0.35">
      <c r="A21" s="57"/>
      <c r="B21" s="58"/>
      <c r="C21" s="58"/>
      <c r="D21" s="59">
        <v>0</v>
      </c>
      <c r="E21" s="12">
        <f>C21*D21</f>
        <v>0</v>
      </c>
      <c r="F21" s="12">
        <f>ROUNDDOWN(E21*F15, 2)</f>
        <v>0</v>
      </c>
      <c r="G21" s="12">
        <f t="shared" ref="G21:G24" si="1">E21-F21</f>
        <v>0</v>
      </c>
      <c r="H21" s="59">
        <v>0</v>
      </c>
      <c r="I21" s="60"/>
    </row>
    <row r="22" spans="1:9" x14ac:dyDescent="0.35">
      <c r="A22" s="57"/>
      <c r="B22" s="61"/>
      <c r="C22" s="58"/>
      <c r="D22" s="59">
        <v>0</v>
      </c>
      <c r="E22" s="12">
        <f>C22*D22</f>
        <v>0</v>
      </c>
      <c r="F22" s="12">
        <f>ROUNDDOWN(E22*F15, 2)</f>
        <v>0</v>
      </c>
      <c r="G22" s="12">
        <f t="shared" si="1"/>
        <v>0</v>
      </c>
      <c r="H22" s="59">
        <v>0</v>
      </c>
      <c r="I22" s="60"/>
    </row>
    <row r="23" spans="1:9" x14ac:dyDescent="0.35">
      <c r="A23" s="57"/>
      <c r="B23" s="62"/>
      <c r="C23" s="58"/>
      <c r="D23" s="59">
        <v>0</v>
      </c>
      <c r="E23" s="12">
        <f t="shared" ref="E23" si="2">C23*D23</f>
        <v>0</v>
      </c>
      <c r="F23" s="12">
        <f>ROUNDDOWN(E23*F15, 2)</f>
        <v>0</v>
      </c>
      <c r="G23" s="12">
        <f t="shared" si="1"/>
        <v>0</v>
      </c>
      <c r="H23" s="59">
        <v>0</v>
      </c>
      <c r="I23" s="60"/>
    </row>
    <row r="24" spans="1:9" ht="15" thickBot="1" x14ac:dyDescent="0.4">
      <c r="A24" s="63"/>
      <c r="B24" s="64"/>
      <c r="C24" s="62"/>
      <c r="D24" s="65">
        <v>0</v>
      </c>
      <c r="E24" s="94">
        <f>C24*D24</f>
        <v>0</v>
      </c>
      <c r="F24" s="13">
        <f>ROUNDDOWN(E24*F15, 2)</f>
        <v>0</v>
      </c>
      <c r="G24" s="94">
        <f t="shared" si="1"/>
        <v>0</v>
      </c>
      <c r="H24" s="65">
        <v>0</v>
      </c>
      <c r="I24" s="66"/>
    </row>
    <row r="25" spans="1:9" ht="15" thickTop="1" x14ac:dyDescent="0.35">
      <c r="A25" s="163" t="s">
        <v>71</v>
      </c>
      <c r="B25" s="164"/>
      <c r="C25" s="164"/>
      <c r="D25" s="165"/>
      <c r="E25" s="14">
        <f>SUM(E19:E24)</f>
        <v>0</v>
      </c>
      <c r="F25" s="15">
        <f>SUM(F19:F24)</f>
        <v>0</v>
      </c>
      <c r="G25" s="14">
        <f>SUM(G19:G24)</f>
        <v>0</v>
      </c>
      <c r="H25" s="15">
        <f>SUM(H19:H24)</f>
        <v>0</v>
      </c>
      <c r="I25" s="97"/>
    </row>
    <row r="26" spans="1:9" x14ac:dyDescent="0.35">
      <c r="A26" s="151"/>
      <c r="B26" s="151"/>
      <c r="C26" s="151"/>
      <c r="D26" s="151"/>
      <c r="E26" s="151"/>
      <c r="F26" s="151"/>
      <c r="G26" s="151"/>
      <c r="H26" s="151"/>
      <c r="I26" s="151"/>
    </row>
    <row r="27" spans="1:9" ht="42" customHeight="1" x14ac:dyDescent="0.35">
      <c r="A27" s="107" t="s">
        <v>123</v>
      </c>
      <c r="B27" s="22" t="s">
        <v>29</v>
      </c>
      <c r="C27" s="11" t="s">
        <v>30</v>
      </c>
      <c r="D27" s="11" t="s">
        <v>31</v>
      </c>
      <c r="E27" s="24" t="s">
        <v>67</v>
      </c>
      <c r="F27" s="25" t="s">
        <v>48</v>
      </c>
      <c r="G27" s="100" t="s">
        <v>68</v>
      </c>
      <c r="H27" s="88" t="s">
        <v>60</v>
      </c>
      <c r="I27" s="88" t="s">
        <v>124</v>
      </c>
    </row>
    <row r="28" spans="1:9" ht="29.5" thickBot="1" x14ac:dyDescent="0.4">
      <c r="A28" s="48" t="s">
        <v>125</v>
      </c>
      <c r="B28" s="27" t="s">
        <v>44</v>
      </c>
      <c r="C28" s="91">
        <v>1</v>
      </c>
      <c r="D28" s="92">
        <v>10000</v>
      </c>
      <c r="E28" s="110">
        <f>C28*D28</f>
        <v>10000</v>
      </c>
      <c r="F28" s="122">
        <f>ROUNDDOWN(E28*F15, 2)</f>
        <v>7500</v>
      </c>
      <c r="G28" s="102">
        <f>E28-F28</f>
        <v>2500</v>
      </c>
      <c r="H28" s="96">
        <v>0</v>
      </c>
      <c r="I28" s="18" t="s">
        <v>126</v>
      </c>
    </row>
    <row r="29" spans="1:9" x14ac:dyDescent="0.35">
      <c r="A29" s="69"/>
      <c r="B29" s="61"/>
      <c r="C29" s="54"/>
      <c r="D29" s="55">
        <v>0</v>
      </c>
      <c r="E29" s="14">
        <f>C29*D29</f>
        <v>0</v>
      </c>
      <c r="F29" s="93">
        <f>ROUNDDOWN(E29*F15, 2)</f>
        <v>0</v>
      </c>
      <c r="G29" s="93">
        <f t="shared" ref="G29:G34" si="3">E29-F29</f>
        <v>0</v>
      </c>
      <c r="H29" s="55">
        <v>0</v>
      </c>
      <c r="I29" s="56"/>
    </row>
    <row r="30" spans="1:9" x14ac:dyDescent="0.35">
      <c r="B30" s="58"/>
      <c r="C30" s="58"/>
      <c r="D30" s="59">
        <v>0</v>
      </c>
      <c r="E30" s="12">
        <f>C30*D30</f>
        <v>0</v>
      </c>
      <c r="F30" s="12">
        <f>ROUNDDOWN(E30*F15, 2)</f>
        <v>0</v>
      </c>
      <c r="G30" s="12">
        <f t="shared" si="3"/>
        <v>0</v>
      </c>
      <c r="H30" s="59">
        <v>0</v>
      </c>
      <c r="I30" s="60"/>
    </row>
    <row r="31" spans="1:9" x14ac:dyDescent="0.35">
      <c r="A31" s="57"/>
      <c r="B31" s="58"/>
      <c r="C31" s="58"/>
      <c r="D31" s="59">
        <v>0</v>
      </c>
      <c r="E31" s="12">
        <f t="shared" ref="E31:E33" si="4">C31*D31</f>
        <v>0</v>
      </c>
      <c r="F31" s="12">
        <f>ROUNDDOWN(E31*F15, 2)</f>
        <v>0</v>
      </c>
      <c r="G31" s="12">
        <f t="shared" si="3"/>
        <v>0</v>
      </c>
      <c r="H31" s="59">
        <v>0</v>
      </c>
      <c r="I31" s="60"/>
    </row>
    <row r="32" spans="1:9" x14ac:dyDescent="0.35">
      <c r="A32" s="57"/>
      <c r="B32" s="61"/>
      <c r="C32" s="58"/>
      <c r="D32" s="59">
        <v>0</v>
      </c>
      <c r="E32" s="12">
        <f t="shared" si="4"/>
        <v>0</v>
      </c>
      <c r="F32" s="12">
        <f>ROUNDDOWN(E32*F15, 2)</f>
        <v>0</v>
      </c>
      <c r="G32" s="12">
        <f t="shared" si="3"/>
        <v>0</v>
      </c>
      <c r="H32" s="59">
        <v>0</v>
      </c>
      <c r="I32" s="60"/>
    </row>
    <row r="33" spans="1:9" x14ac:dyDescent="0.35">
      <c r="A33" s="57"/>
      <c r="B33" s="62"/>
      <c r="C33" s="58"/>
      <c r="D33" s="59">
        <v>0</v>
      </c>
      <c r="E33" s="12">
        <f t="shared" si="4"/>
        <v>0</v>
      </c>
      <c r="F33" s="12">
        <f>ROUNDDOWN(E33*F15, 2)</f>
        <v>0</v>
      </c>
      <c r="G33" s="12">
        <f t="shared" si="3"/>
        <v>0</v>
      </c>
      <c r="H33" s="59">
        <v>0</v>
      </c>
      <c r="I33" s="60"/>
    </row>
    <row r="34" spans="1:9" ht="15" thickBot="1" x14ac:dyDescent="0.4">
      <c r="A34" s="67"/>
      <c r="B34" s="64"/>
      <c r="C34" s="64"/>
      <c r="D34" s="68">
        <v>0</v>
      </c>
      <c r="E34" s="94">
        <f>C34*D34</f>
        <v>0</v>
      </c>
      <c r="F34" s="94">
        <f>ROUNDDOWN(E34*F15, 2)</f>
        <v>0</v>
      </c>
      <c r="G34" s="13">
        <f t="shared" si="3"/>
        <v>0</v>
      </c>
      <c r="H34" s="68">
        <v>0</v>
      </c>
      <c r="I34" s="66"/>
    </row>
    <row r="35" spans="1:9" ht="15" thickTop="1" x14ac:dyDescent="0.35">
      <c r="A35" s="163" t="s">
        <v>127</v>
      </c>
      <c r="B35" s="164"/>
      <c r="C35" s="164"/>
      <c r="D35" s="165"/>
      <c r="E35" s="14">
        <f>SUM(E29:E34)</f>
        <v>0</v>
      </c>
      <c r="F35" s="14">
        <f t="shared" ref="F35:G35" si="5">SUM(F29:F34)</f>
        <v>0</v>
      </c>
      <c r="G35" s="15">
        <f t="shared" si="5"/>
        <v>0</v>
      </c>
      <c r="H35" s="15">
        <f>SUM(H29:H34)</f>
        <v>0</v>
      </c>
      <c r="I35" s="97"/>
    </row>
    <row r="36" spans="1:9" x14ac:dyDescent="0.35">
      <c r="A36" s="151"/>
      <c r="B36" s="151"/>
      <c r="C36" s="151"/>
      <c r="D36" s="151"/>
      <c r="E36" s="151"/>
      <c r="F36" s="151"/>
      <c r="G36" s="151"/>
      <c r="H36" s="151"/>
      <c r="I36" s="151"/>
    </row>
    <row r="37" spans="1:9" ht="46" customHeight="1" x14ac:dyDescent="0.35">
      <c r="A37" s="4" t="s">
        <v>128</v>
      </c>
      <c r="B37" s="22" t="s">
        <v>29</v>
      </c>
      <c r="C37" s="11" t="s">
        <v>30</v>
      </c>
      <c r="D37" s="11" t="s">
        <v>31</v>
      </c>
      <c r="E37" s="95" t="s">
        <v>67</v>
      </c>
      <c r="F37" s="95" t="s">
        <v>48</v>
      </c>
      <c r="G37" s="95" t="s">
        <v>68</v>
      </c>
      <c r="H37" s="88" t="s">
        <v>60</v>
      </c>
      <c r="I37" s="95" t="s">
        <v>124</v>
      </c>
    </row>
    <row r="38" spans="1:9" ht="15" thickBot="1" x14ac:dyDescent="0.4">
      <c r="A38" s="26" t="s">
        <v>129</v>
      </c>
      <c r="B38" s="90" t="s">
        <v>75</v>
      </c>
      <c r="C38" s="43">
        <v>1</v>
      </c>
      <c r="D38" s="99">
        <v>30000</v>
      </c>
      <c r="E38" s="96">
        <f>C38*D38</f>
        <v>30000</v>
      </c>
      <c r="F38" s="96">
        <f>ROUNDDOWN(E38*F15, 2)</f>
        <v>22500</v>
      </c>
      <c r="G38" s="96">
        <f>E38-F38</f>
        <v>7500</v>
      </c>
      <c r="H38" s="96">
        <v>0</v>
      </c>
      <c r="I38" s="18" t="s">
        <v>130</v>
      </c>
    </row>
    <row r="39" spans="1:9" x14ac:dyDescent="0.35">
      <c r="A39" s="69"/>
      <c r="B39" s="70"/>
      <c r="C39" s="54"/>
      <c r="D39" s="55">
        <v>0</v>
      </c>
      <c r="E39" s="14">
        <f>C39*D39</f>
        <v>0</v>
      </c>
      <c r="F39" s="14">
        <f>ROUNDDOWN(E39*F15, 2)</f>
        <v>0</v>
      </c>
      <c r="G39" s="14">
        <f>E39-F39</f>
        <v>0</v>
      </c>
      <c r="H39" s="55">
        <v>0</v>
      </c>
      <c r="I39" s="56"/>
    </row>
    <row r="40" spans="1:9" x14ac:dyDescent="0.35">
      <c r="A40" s="57"/>
      <c r="B40" s="58"/>
      <c r="C40" s="58"/>
      <c r="D40" s="59">
        <v>0</v>
      </c>
      <c r="E40" s="12">
        <f>C40*D40</f>
        <v>0</v>
      </c>
      <c r="F40" s="12">
        <f>ROUNDDOWN(E40*F15, 2)</f>
        <v>0</v>
      </c>
      <c r="G40" s="12">
        <f>E40-F40</f>
        <v>0</v>
      </c>
      <c r="H40" s="59">
        <v>0</v>
      </c>
      <c r="I40" s="60"/>
    </row>
    <row r="41" spans="1:9" x14ac:dyDescent="0.35">
      <c r="A41" s="57"/>
      <c r="B41" s="58"/>
      <c r="C41" s="58"/>
      <c r="D41" s="59">
        <v>0</v>
      </c>
      <c r="E41" s="12">
        <f t="shared" ref="E41:E43" si="6">C41*D41</f>
        <v>0</v>
      </c>
      <c r="F41" s="12">
        <f>ROUNDDOWN(E41*F15, 2)</f>
        <v>0</v>
      </c>
      <c r="G41" s="12">
        <f t="shared" ref="G41:G44" si="7">E41-F41</f>
        <v>0</v>
      </c>
      <c r="H41" s="59">
        <v>0</v>
      </c>
      <c r="I41" s="60"/>
    </row>
    <row r="42" spans="1:9" x14ac:dyDescent="0.35">
      <c r="A42" s="57"/>
      <c r="B42" s="61"/>
      <c r="C42" s="58"/>
      <c r="D42" s="59">
        <v>0</v>
      </c>
      <c r="E42" s="12">
        <f t="shared" si="6"/>
        <v>0</v>
      </c>
      <c r="F42" s="12">
        <f>ROUNDDOWN(E42*F15, 2)</f>
        <v>0</v>
      </c>
      <c r="G42" s="12">
        <f t="shared" si="7"/>
        <v>0</v>
      </c>
      <c r="H42" s="59">
        <v>0</v>
      </c>
      <c r="I42" s="60"/>
    </row>
    <row r="43" spans="1:9" x14ac:dyDescent="0.35">
      <c r="A43" s="57"/>
      <c r="B43" s="62"/>
      <c r="C43" s="58"/>
      <c r="D43" s="59">
        <v>0</v>
      </c>
      <c r="E43" s="12">
        <f t="shared" si="6"/>
        <v>0</v>
      </c>
      <c r="F43" s="12">
        <f>ROUNDDOWN(E43*F15, 2)</f>
        <v>0</v>
      </c>
      <c r="G43" s="12">
        <f t="shared" si="7"/>
        <v>0</v>
      </c>
      <c r="H43" s="59">
        <v>0</v>
      </c>
      <c r="I43" s="60"/>
    </row>
    <row r="44" spans="1:9" ht="15" thickBot="1" x14ac:dyDescent="0.4">
      <c r="A44" s="67"/>
      <c r="B44" s="64"/>
      <c r="C44" s="62"/>
      <c r="D44" s="65">
        <v>0</v>
      </c>
      <c r="E44" s="13">
        <f>C44*D44</f>
        <v>0</v>
      </c>
      <c r="F44" s="13">
        <f>ROUNDDOWN(E44*F15, 2)</f>
        <v>0</v>
      </c>
      <c r="G44" s="12">
        <f t="shared" si="7"/>
        <v>0</v>
      </c>
      <c r="H44" s="65">
        <v>0</v>
      </c>
      <c r="I44" s="66"/>
    </row>
    <row r="45" spans="1:9" ht="15" thickTop="1" x14ac:dyDescent="0.35">
      <c r="A45" s="163" t="s">
        <v>131</v>
      </c>
      <c r="B45" s="164"/>
      <c r="C45" s="164"/>
      <c r="D45" s="165"/>
      <c r="E45" s="15">
        <f>SUM(E39:E44)</f>
        <v>0</v>
      </c>
      <c r="F45" s="15">
        <f>SUM(F39:F44)</f>
        <v>0</v>
      </c>
      <c r="G45" s="15">
        <f>SUM(G39:G44)</f>
        <v>0</v>
      </c>
      <c r="H45" s="15">
        <f>SUM(H39:H44)</f>
        <v>0</v>
      </c>
      <c r="I45" s="97"/>
    </row>
    <row r="46" spans="1:9" x14ac:dyDescent="0.35">
      <c r="A46" s="151"/>
      <c r="B46" s="151"/>
      <c r="C46" s="151"/>
      <c r="D46" s="151"/>
      <c r="E46" s="151"/>
      <c r="F46" s="151"/>
      <c r="G46" s="151"/>
      <c r="H46" s="151"/>
      <c r="I46" s="151"/>
    </row>
    <row r="47" spans="1:9" ht="58" x14ac:dyDescent="0.35">
      <c r="A47" s="32" t="s">
        <v>132</v>
      </c>
      <c r="B47" s="22" t="s">
        <v>29</v>
      </c>
      <c r="C47" s="108" t="s">
        <v>30</v>
      </c>
      <c r="D47" s="108" t="s">
        <v>31</v>
      </c>
      <c r="E47" s="100" t="s">
        <v>67</v>
      </c>
      <c r="F47" s="100" t="s">
        <v>48</v>
      </c>
      <c r="G47" s="100" t="s">
        <v>68</v>
      </c>
      <c r="H47" s="88" t="s">
        <v>60</v>
      </c>
      <c r="I47" s="88" t="s">
        <v>73</v>
      </c>
    </row>
    <row r="48" spans="1:9" ht="15" thickBot="1" x14ac:dyDescent="0.4">
      <c r="A48" s="48" t="s">
        <v>74</v>
      </c>
      <c r="B48" s="112" t="s">
        <v>75</v>
      </c>
      <c r="C48" s="90">
        <v>1</v>
      </c>
      <c r="D48" s="113">
        <v>10000</v>
      </c>
      <c r="E48" s="111">
        <f>C48*D48</f>
        <v>10000</v>
      </c>
      <c r="F48" s="111">
        <f>ROUNDDOWN(E48*F15, 2)</f>
        <v>7500</v>
      </c>
      <c r="G48" s="102">
        <f>E48-F48</f>
        <v>2500</v>
      </c>
      <c r="H48" s="96">
        <v>0</v>
      </c>
      <c r="I48" s="18" t="s">
        <v>76</v>
      </c>
    </row>
    <row r="49" spans="1:9" x14ac:dyDescent="0.35">
      <c r="A49" s="69"/>
      <c r="B49" s="53"/>
      <c r="C49" s="70"/>
      <c r="D49" s="71">
        <v>0</v>
      </c>
      <c r="E49" s="118">
        <f>C49*D49</f>
        <v>0</v>
      </c>
      <c r="F49" s="118">
        <f>ROUNDDOWN(E49*F15, 2)</f>
        <v>0</v>
      </c>
      <c r="G49" s="118">
        <f>E49-F49</f>
        <v>0</v>
      </c>
      <c r="H49" s="55">
        <v>0</v>
      </c>
      <c r="I49" s="56"/>
    </row>
    <row r="50" spans="1:9" x14ac:dyDescent="0.35">
      <c r="A50" s="57"/>
      <c r="B50" s="58"/>
      <c r="C50" s="58"/>
      <c r="D50" s="59">
        <v>0</v>
      </c>
      <c r="E50" s="119">
        <f>C50*D50</f>
        <v>0</v>
      </c>
      <c r="F50" s="119">
        <f>ROUNDDOWN(E50*F15, 2)</f>
        <v>0</v>
      </c>
      <c r="G50" s="119">
        <f>E50-F50</f>
        <v>0</v>
      </c>
      <c r="H50" s="59">
        <v>0</v>
      </c>
      <c r="I50" s="60"/>
    </row>
    <row r="51" spans="1:9" x14ac:dyDescent="0.35">
      <c r="A51" s="57"/>
      <c r="B51" s="58"/>
      <c r="C51" s="58"/>
      <c r="D51" s="59">
        <v>0</v>
      </c>
      <c r="E51" s="119">
        <f t="shared" ref="E51:E53" si="8">C51*D51</f>
        <v>0</v>
      </c>
      <c r="F51" s="119">
        <f>ROUNDDOWN(E51*F15, 2)</f>
        <v>0</v>
      </c>
      <c r="G51" s="119">
        <f t="shared" ref="G51:G53" si="9">E51-F51</f>
        <v>0</v>
      </c>
      <c r="H51" s="59">
        <v>0</v>
      </c>
      <c r="I51" s="60"/>
    </row>
    <row r="52" spans="1:9" x14ac:dyDescent="0.35">
      <c r="A52" s="57"/>
      <c r="B52" s="61"/>
      <c r="C52" s="58"/>
      <c r="D52" s="59">
        <v>0</v>
      </c>
      <c r="E52" s="119">
        <f t="shared" si="8"/>
        <v>0</v>
      </c>
      <c r="F52" s="119">
        <f>ROUNDDOWN(E52*F15, 2)</f>
        <v>0</v>
      </c>
      <c r="G52" s="119">
        <f t="shared" si="9"/>
        <v>0</v>
      </c>
      <c r="H52" s="59">
        <v>0</v>
      </c>
      <c r="I52" s="60"/>
    </row>
    <row r="53" spans="1:9" x14ac:dyDescent="0.35">
      <c r="A53" s="57"/>
      <c r="B53" s="62"/>
      <c r="C53" s="58"/>
      <c r="D53" s="59">
        <v>0</v>
      </c>
      <c r="E53" s="119">
        <f t="shared" si="8"/>
        <v>0</v>
      </c>
      <c r="F53" s="119">
        <f>ROUNDDOWN(E53*F15, 2)</f>
        <v>0</v>
      </c>
      <c r="G53" s="119">
        <f t="shared" si="9"/>
        <v>0</v>
      </c>
      <c r="H53" s="59">
        <v>0</v>
      </c>
      <c r="I53" s="60"/>
    </row>
    <row r="54" spans="1:9" ht="15" thickBot="1" x14ac:dyDescent="0.4">
      <c r="A54" s="67"/>
      <c r="B54" s="64"/>
      <c r="C54" s="62"/>
      <c r="D54" s="65">
        <v>0</v>
      </c>
      <c r="E54" s="120">
        <f>C54*D54</f>
        <v>0</v>
      </c>
      <c r="F54" s="120">
        <f>ROUNDDOWN(E54*F15, 2)</f>
        <v>0</v>
      </c>
      <c r="G54" s="121">
        <f>E54-F54</f>
        <v>0</v>
      </c>
      <c r="H54" s="65">
        <v>0</v>
      </c>
      <c r="I54" s="72"/>
    </row>
    <row r="55" spans="1:9" ht="15" thickTop="1" x14ac:dyDescent="0.35">
      <c r="A55" s="163" t="s">
        <v>77</v>
      </c>
      <c r="B55" s="164"/>
      <c r="C55" s="164"/>
      <c r="D55" s="165"/>
      <c r="E55" s="114">
        <f>SUM(E49:E54)</f>
        <v>0</v>
      </c>
      <c r="F55" s="114">
        <f>SUM(F49:F54)</f>
        <v>0</v>
      </c>
      <c r="G55" s="115">
        <f>SUM(G49:G54)</f>
        <v>0</v>
      </c>
      <c r="H55" s="114">
        <f>SUM(H49:H54)</f>
        <v>0</v>
      </c>
      <c r="I55" s="19"/>
    </row>
    <row r="56" spans="1:9" x14ac:dyDescent="0.35">
      <c r="A56" s="151"/>
      <c r="B56" s="151"/>
      <c r="C56" s="151"/>
      <c r="D56" s="151"/>
      <c r="E56" s="151"/>
      <c r="F56" s="151"/>
      <c r="G56" s="151"/>
      <c r="H56" s="151"/>
      <c r="I56" s="151"/>
    </row>
    <row r="57" spans="1:9" ht="58" x14ac:dyDescent="0.35">
      <c r="A57" s="4" t="s">
        <v>133</v>
      </c>
      <c r="B57" s="22" t="s">
        <v>29</v>
      </c>
      <c r="C57" s="21" t="s">
        <v>30</v>
      </c>
      <c r="D57" s="116" t="s">
        <v>31</v>
      </c>
      <c r="E57" s="25" t="s">
        <v>67</v>
      </c>
      <c r="F57" s="88" t="s">
        <v>48</v>
      </c>
      <c r="G57" s="95" t="s">
        <v>68</v>
      </c>
      <c r="H57" s="88" t="s">
        <v>60</v>
      </c>
      <c r="I57" s="95" t="s">
        <v>73</v>
      </c>
    </row>
    <row r="58" spans="1:9" ht="29.5" thickBot="1" x14ac:dyDescent="0.4">
      <c r="A58" s="26" t="s">
        <v>79</v>
      </c>
      <c r="B58" s="27" t="s">
        <v>75</v>
      </c>
      <c r="C58" s="27">
        <v>1</v>
      </c>
      <c r="D58" s="117">
        <v>30000</v>
      </c>
      <c r="E58" s="102">
        <f>C58*D58</f>
        <v>30000</v>
      </c>
      <c r="F58" s="96">
        <f>ROUNDDOWN(E58*F15, 2)</f>
        <v>22500</v>
      </c>
      <c r="G58" s="96">
        <f>E58-F58</f>
        <v>7500</v>
      </c>
      <c r="H58" s="96">
        <v>0</v>
      </c>
      <c r="I58" s="18" t="s">
        <v>80</v>
      </c>
    </row>
    <row r="59" spans="1:9" x14ac:dyDescent="0.35">
      <c r="A59" s="52"/>
      <c r="B59" s="73"/>
      <c r="C59" s="54"/>
      <c r="D59" s="71">
        <v>0</v>
      </c>
      <c r="E59" s="93">
        <f>C59*D59</f>
        <v>0</v>
      </c>
      <c r="F59" s="14">
        <f>ROUNDDOWN(E59*F15, 2)</f>
        <v>0</v>
      </c>
      <c r="G59" s="44">
        <f>E59-F59</f>
        <v>0</v>
      </c>
      <c r="H59" s="55">
        <v>0</v>
      </c>
      <c r="I59" s="74"/>
    </row>
    <row r="60" spans="1:9" x14ac:dyDescent="0.35">
      <c r="A60" s="69"/>
      <c r="B60" s="58"/>
      <c r="C60" s="58"/>
      <c r="D60" s="59">
        <v>0</v>
      </c>
      <c r="E60" s="12">
        <f>C60*D60</f>
        <v>0</v>
      </c>
      <c r="F60" s="12">
        <f>ROUNDDOWN(E60*F15, 2)</f>
        <v>0</v>
      </c>
      <c r="G60" s="12">
        <f>E60-F60</f>
        <v>0</v>
      </c>
      <c r="H60" s="59">
        <v>0</v>
      </c>
      <c r="I60" s="56"/>
    </row>
    <row r="61" spans="1:9" x14ac:dyDescent="0.35">
      <c r="A61" s="57"/>
      <c r="B61" s="58"/>
      <c r="C61" s="58"/>
      <c r="D61" s="59">
        <v>0</v>
      </c>
      <c r="E61" s="12">
        <f t="shared" ref="E61:E63" si="10">C61*D61</f>
        <v>0</v>
      </c>
      <c r="F61" s="12">
        <f>ROUNDDOWN(E61*F15, 2)</f>
        <v>0</v>
      </c>
      <c r="G61" s="12">
        <f t="shared" ref="G61:G63" si="11">E61-F61</f>
        <v>0</v>
      </c>
      <c r="H61" s="59">
        <v>0</v>
      </c>
      <c r="I61" s="60"/>
    </row>
    <row r="62" spans="1:9" x14ac:dyDescent="0.35">
      <c r="A62" s="57"/>
      <c r="B62" s="61"/>
      <c r="C62" s="58"/>
      <c r="D62" s="59">
        <v>0</v>
      </c>
      <c r="E62" s="12">
        <f t="shared" si="10"/>
        <v>0</v>
      </c>
      <c r="F62" s="12">
        <f>ROUNDDOWN(E62*F15, 2)</f>
        <v>0</v>
      </c>
      <c r="G62" s="12">
        <f t="shared" si="11"/>
        <v>0</v>
      </c>
      <c r="H62" s="59">
        <v>0</v>
      </c>
      <c r="I62" s="60"/>
    </row>
    <row r="63" spans="1:9" x14ac:dyDescent="0.35">
      <c r="A63" s="57"/>
      <c r="B63" s="62"/>
      <c r="C63" s="58"/>
      <c r="D63" s="59">
        <v>0</v>
      </c>
      <c r="E63" s="12">
        <f t="shared" si="10"/>
        <v>0</v>
      </c>
      <c r="F63" s="12">
        <f>ROUNDDOWN(E63*F15, 2)</f>
        <v>0</v>
      </c>
      <c r="G63" s="12">
        <f t="shared" si="11"/>
        <v>0</v>
      </c>
      <c r="H63" s="59">
        <v>0</v>
      </c>
      <c r="I63" s="60"/>
    </row>
    <row r="64" spans="1:9" ht="15" thickBot="1" x14ac:dyDescent="0.4">
      <c r="A64" s="63"/>
      <c r="B64" s="64"/>
      <c r="C64" s="64"/>
      <c r="D64" s="68">
        <v>0</v>
      </c>
      <c r="E64" s="94">
        <f>C64*D64</f>
        <v>0</v>
      </c>
      <c r="F64" s="94">
        <f>ROUNDDOWN(E64*F15, 2)</f>
        <v>0</v>
      </c>
      <c r="G64" s="12">
        <f>E64-F64</f>
        <v>0</v>
      </c>
      <c r="H64" s="65">
        <v>0</v>
      </c>
      <c r="I64" s="66"/>
    </row>
    <row r="65" spans="1:9" ht="15" thickTop="1" x14ac:dyDescent="0.35">
      <c r="A65" s="163" t="s">
        <v>81</v>
      </c>
      <c r="B65" s="164"/>
      <c r="C65" s="164"/>
      <c r="D65" s="165"/>
      <c r="E65" s="14">
        <f>SUM(E59:E64)</f>
        <v>0</v>
      </c>
      <c r="F65" s="14">
        <f t="shared" ref="F65:G65" si="12">SUM(F59:F64)</f>
        <v>0</v>
      </c>
      <c r="G65" s="15">
        <f t="shared" si="12"/>
        <v>0</v>
      </c>
      <c r="H65" s="15">
        <f>SUM(H59:H64)</f>
        <v>0</v>
      </c>
      <c r="I65" s="97"/>
    </row>
    <row r="66" spans="1:9" x14ac:dyDescent="0.35">
      <c r="A66" s="151"/>
      <c r="B66" s="151"/>
      <c r="C66" s="151"/>
      <c r="D66" s="151"/>
      <c r="E66" s="151"/>
      <c r="F66" s="151"/>
      <c r="G66" s="151"/>
      <c r="H66" s="151"/>
      <c r="I66" s="151"/>
    </row>
    <row r="67" spans="1:9" ht="58" x14ac:dyDescent="0.35">
      <c r="A67" s="4" t="s">
        <v>134</v>
      </c>
      <c r="B67" s="22" t="s">
        <v>29</v>
      </c>
      <c r="C67" s="22" t="s">
        <v>30</v>
      </c>
      <c r="D67" s="108" t="s">
        <v>31</v>
      </c>
      <c r="E67" s="100" t="s">
        <v>67</v>
      </c>
      <c r="F67" s="88" t="s">
        <v>48</v>
      </c>
      <c r="G67" s="95" t="s">
        <v>68</v>
      </c>
      <c r="H67" s="88" t="s">
        <v>60</v>
      </c>
      <c r="I67" s="95" t="s">
        <v>73</v>
      </c>
    </row>
    <row r="68" spans="1:9" ht="44" thickBot="1" x14ac:dyDescent="0.4">
      <c r="A68" s="48" t="s">
        <v>135</v>
      </c>
      <c r="B68" s="27" t="s">
        <v>75</v>
      </c>
      <c r="C68" s="112">
        <v>1</v>
      </c>
      <c r="D68" s="113">
        <v>3000</v>
      </c>
      <c r="E68" s="102">
        <f>C68*D68</f>
        <v>3000</v>
      </c>
      <c r="F68" s="28">
        <f>ROUNDDOWN(E68*F15, 2)</f>
        <v>2250</v>
      </c>
      <c r="G68" s="110">
        <f>E68-F68</f>
        <v>750</v>
      </c>
      <c r="H68" s="96">
        <v>0</v>
      </c>
      <c r="I68" s="18" t="s">
        <v>136</v>
      </c>
    </row>
    <row r="69" spans="1:9" x14ac:dyDescent="0.35">
      <c r="A69" s="69"/>
      <c r="B69" s="61"/>
      <c r="C69" s="70"/>
      <c r="D69" s="71">
        <v>0</v>
      </c>
      <c r="E69" s="93">
        <f>C69*D69</f>
        <v>0</v>
      </c>
      <c r="F69" s="14">
        <f>ROUNDDOWN(E69*F15, 2)</f>
        <v>0</v>
      </c>
      <c r="G69" s="14">
        <f>E69-F69</f>
        <v>0</v>
      </c>
      <c r="H69" s="55">
        <v>0</v>
      </c>
      <c r="I69" s="56"/>
    </row>
    <row r="70" spans="1:9" x14ac:dyDescent="0.35">
      <c r="A70" s="57"/>
      <c r="B70" s="58"/>
      <c r="C70" s="58"/>
      <c r="D70" s="59">
        <v>0</v>
      </c>
      <c r="E70" s="12">
        <f>C70*D70</f>
        <v>0</v>
      </c>
      <c r="F70" s="12">
        <f>ROUNDDOWN(E70*F15, 2)</f>
        <v>0</v>
      </c>
      <c r="G70" s="12">
        <f>E70-F70</f>
        <v>0</v>
      </c>
      <c r="H70" s="59">
        <v>0</v>
      </c>
      <c r="I70" s="60"/>
    </row>
    <row r="71" spans="1:9" x14ac:dyDescent="0.35">
      <c r="A71" s="57"/>
      <c r="B71" s="58"/>
      <c r="C71" s="58"/>
      <c r="D71" s="59">
        <v>0</v>
      </c>
      <c r="E71" s="12">
        <f t="shared" ref="E71:E73" si="13">C71*D71</f>
        <v>0</v>
      </c>
      <c r="F71" s="12">
        <f>ROUNDDOWN(E71*F15, 2)</f>
        <v>0</v>
      </c>
      <c r="G71" s="12">
        <f t="shared" ref="G71:G74" si="14">E71-F71</f>
        <v>0</v>
      </c>
      <c r="H71" s="59">
        <v>0</v>
      </c>
      <c r="I71" s="60"/>
    </row>
    <row r="72" spans="1:9" x14ac:dyDescent="0.35">
      <c r="A72" s="57"/>
      <c r="B72" s="61"/>
      <c r="C72" s="58"/>
      <c r="D72" s="59">
        <v>0</v>
      </c>
      <c r="E72" s="12">
        <f t="shared" si="13"/>
        <v>0</v>
      </c>
      <c r="F72" s="12">
        <f>ROUNDDOWN(E72*F15, 2)</f>
        <v>0</v>
      </c>
      <c r="G72" s="12">
        <f t="shared" si="14"/>
        <v>0</v>
      </c>
      <c r="H72" s="59">
        <v>0</v>
      </c>
      <c r="I72" s="60"/>
    </row>
    <row r="73" spans="1:9" x14ac:dyDescent="0.35">
      <c r="A73" s="57"/>
      <c r="B73" s="62"/>
      <c r="C73" s="58"/>
      <c r="D73" s="59">
        <v>0</v>
      </c>
      <c r="E73" s="12">
        <f t="shared" si="13"/>
        <v>0</v>
      </c>
      <c r="F73" s="12">
        <f>ROUNDDOWN(E73*F15, 2)</f>
        <v>0</v>
      </c>
      <c r="G73" s="12">
        <f t="shared" si="14"/>
        <v>0</v>
      </c>
      <c r="H73" s="59">
        <v>0</v>
      </c>
      <c r="I73" s="60"/>
    </row>
    <row r="74" spans="1:9" ht="15" thickBot="1" x14ac:dyDescent="0.4">
      <c r="A74" s="63"/>
      <c r="B74" s="64"/>
      <c r="C74" s="62"/>
      <c r="D74" s="65">
        <v>0</v>
      </c>
      <c r="E74" s="94">
        <f>C74*D74</f>
        <v>0</v>
      </c>
      <c r="F74" s="13">
        <f>ROUNDDOWN(E74*F15, 2)</f>
        <v>0</v>
      </c>
      <c r="G74" s="13">
        <f t="shared" si="14"/>
        <v>0</v>
      </c>
      <c r="H74" s="65">
        <v>0</v>
      </c>
      <c r="I74" s="66"/>
    </row>
    <row r="75" spans="1:9" ht="15" thickTop="1" x14ac:dyDescent="0.35">
      <c r="A75" s="163" t="s">
        <v>85</v>
      </c>
      <c r="B75" s="164"/>
      <c r="C75" s="164"/>
      <c r="D75" s="165"/>
      <c r="E75" s="14">
        <f>SUM(E69:E74)</f>
        <v>0</v>
      </c>
      <c r="F75" s="15">
        <f t="shared" ref="F75:G75" si="15">SUM(F69:F74)</f>
        <v>0</v>
      </c>
      <c r="G75" s="15">
        <f t="shared" si="15"/>
        <v>0</v>
      </c>
      <c r="H75" s="15">
        <f>SUM(H69:H74)</f>
        <v>0</v>
      </c>
      <c r="I75" s="97"/>
    </row>
    <row r="76" spans="1:9" x14ac:dyDescent="0.35">
      <c r="A76" s="151"/>
      <c r="B76" s="151"/>
      <c r="C76" s="151"/>
      <c r="D76" s="151"/>
      <c r="E76" s="151"/>
      <c r="F76" s="151"/>
      <c r="G76" s="151"/>
      <c r="H76" s="151"/>
      <c r="I76" s="151"/>
    </row>
    <row r="77" spans="1:9" ht="43.5" x14ac:dyDescent="0.35">
      <c r="A77" s="4" t="s">
        <v>137</v>
      </c>
      <c r="B77" s="22" t="s">
        <v>29</v>
      </c>
      <c r="C77" s="11" t="s">
        <v>30</v>
      </c>
      <c r="D77" s="11" t="s">
        <v>31</v>
      </c>
      <c r="E77" s="95" t="s">
        <v>67</v>
      </c>
      <c r="F77" s="95" t="s">
        <v>48</v>
      </c>
      <c r="G77" s="95" t="s">
        <v>68</v>
      </c>
      <c r="H77" s="88" t="s">
        <v>60</v>
      </c>
      <c r="I77" s="95" t="s">
        <v>124</v>
      </c>
    </row>
    <row r="78" spans="1:9" ht="29.5" thickBot="1" x14ac:dyDescent="0.4">
      <c r="A78" s="26" t="s">
        <v>138</v>
      </c>
      <c r="B78" s="90" t="s">
        <v>44</v>
      </c>
      <c r="C78" s="43">
        <v>1</v>
      </c>
      <c r="D78" s="99">
        <v>50000</v>
      </c>
      <c r="E78" s="96">
        <f>C78*D78</f>
        <v>50000</v>
      </c>
      <c r="F78" s="96">
        <f>ROUNDDOWN(E78*F15, 2)</f>
        <v>37500</v>
      </c>
      <c r="G78" s="96">
        <f>E78-F78</f>
        <v>12500</v>
      </c>
      <c r="H78" s="96">
        <v>0</v>
      </c>
      <c r="I78" s="18" t="s">
        <v>139</v>
      </c>
    </row>
    <row r="79" spans="1:9" x14ac:dyDescent="0.35">
      <c r="A79" s="69"/>
      <c r="B79" s="70"/>
      <c r="C79" s="54"/>
      <c r="D79" s="55">
        <v>0</v>
      </c>
      <c r="E79" s="14">
        <f>C79*D79</f>
        <v>0</v>
      </c>
      <c r="F79" s="14">
        <f>ROUNDDOWN(E79*F15, 2)</f>
        <v>0</v>
      </c>
      <c r="G79" s="14">
        <f t="shared" ref="G79:G84" si="16">E79-F79</f>
        <v>0</v>
      </c>
      <c r="H79" s="55">
        <v>0</v>
      </c>
      <c r="I79" s="56"/>
    </row>
    <row r="80" spans="1:9" x14ac:dyDescent="0.35">
      <c r="A80" s="57"/>
      <c r="B80" s="58"/>
      <c r="C80" s="58"/>
      <c r="D80" s="59">
        <v>0</v>
      </c>
      <c r="E80" s="12">
        <f>C80*D80</f>
        <v>0</v>
      </c>
      <c r="F80" s="12">
        <f>ROUNDDOWN(E80*F15, 2)</f>
        <v>0</v>
      </c>
      <c r="G80" s="12">
        <f t="shared" si="16"/>
        <v>0</v>
      </c>
      <c r="H80" s="59">
        <v>0</v>
      </c>
      <c r="I80" s="60"/>
    </row>
    <row r="81" spans="1:9" x14ac:dyDescent="0.35">
      <c r="A81" s="57"/>
      <c r="B81" s="58"/>
      <c r="C81" s="58"/>
      <c r="D81" s="59">
        <v>0</v>
      </c>
      <c r="E81" s="12">
        <f t="shared" ref="E81:E82" si="17">C81*D81</f>
        <v>0</v>
      </c>
      <c r="F81" s="12">
        <f>ROUNDDOWN(E81*F15, 2)</f>
        <v>0</v>
      </c>
      <c r="G81" s="12">
        <f t="shared" si="16"/>
        <v>0</v>
      </c>
      <c r="H81" s="59">
        <v>0</v>
      </c>
      <c r="I81" s="60"/>
    </row>
    <row r="82" spans="1:9" x14ac:dyDescent="0.35">
      <c r="A82" s="57"/>
      <c r="B82" s="61"/>
      <c r="C82" s="58"/>
      <c r="D82" s="59">
        <v>0</v>
      </c>
      <c r="E82" s="12">
        <f t="shared" si="17"/>
        <v>0</v>
      </c>
      <c r="F82" s="12">
        <f>ROUNDDOWN(E82*F15, 2)</f>
        <v>0</v>
      </c>
      <c r="G82" s="12">
        <f t="shared" si="16"/>
        <v>0</v>
      </c>
      <c r="H82" s="59">
        <v>0</v>
      </c>
      <c r="I82" s="60"/>
    </row>
    <row r="83" spans="1:9" x14ac:dyDescent="0.35">
      <c r="A83" s="57"/>
      <c r="B83" s="62"/>
      <c r="C83" s="58"/>
      <c r="D83" s="59">
        <v>0</v>
      </c>
      <c r="E83" s="12">
        <f>C83*D83</f>
        <v>0</v>
      </c>
      <c r="F83" s="12">
        <f>ROUNDDOWN(E83*F15, 2)</f>
        <v>0</v>
      </c>
      <c r="G83" s="12">
        <f t="shared" si="16"/>
        <v>0</v>
      </c>
      <c r="H83" s="59">
        <v>0</v>
      </c>
      <c r="I83" s="60"/>
    </row>
    <row r="84" spans="1:9" ht="15" thickBot="1" x14ac:dyDescent="0.4">
      <c r="A84" s="63"/>
      <c r="B84" s="64"/>
      <c r="C84" s="64"/>
      <c r="D84" s="68">
        <v>0</v>
      </c>
      <c r="E84" s="94">
        <f>C84*D84</f>
        <v>0</v>
      </c>
      <c r="F84" s="13">
        <f>ROUNDDOWN(E84*F15, 2)</f>
        <v>0</v>
      </c>
      <c r="G84" s="13">
        <f t="shared" si="16"/>
        <v>0</v>
      </c>
      <c r="H84" s="65">
        <v>0</v>
      </c>
      <c r="I84" s="72"/>
    </row>
    <row r="85" spans="1:9" ht="15" thickTop="1" x14ac:dyDescent="0.35">
      <c r="A85" s="163" t="s">
        <v>140</v>
      </c>
      <c r="B85" s="164"/>
      <c r="C85" s="164"/>
      <c r="D85" s="165"/>
      <c r="E85" s="14">
        <f>SUM(E79:E84)</f>
        <v>0</v>
      </c>
      <c r="F85" s="15">
        <f t="shared" ref="F85:G85" si="18">SUM(F79:F84)</f>
        <v>0</v>
      </c>
      <c r="G85" s="15">
        <f t="shared" si="18"/>
        <v>0</v>
      </c>
      <c r="H85" s="15">
        <f>SUM(H79:H84)</f>
        <v>0</v>
      </c>
      <c r="I85" s="19"/>
    </row>
    <row r="86" spans="1:9" x14ac:dyDescent="0.35">
      <c r="A86" s="151"/>
      <c r="B86" s="151"/>
      <c r="C86" s="151"/>
      <c r="D86" s="151"/>
      <c r="E86" s="151"/>
      <c r="F86" s="151"/>
      <c r="G86" s="151"/>
      <c r="H86" s="151"/>
      <c r="I86" s="151"/>
    </row>
    <row r="87" spans="1:9" ht="43.5" x14ac:dyDescent="0.35">
      <c r="A87" s="107" t="s">
        <v>141</v>
      </c>
      <c r="B87" s="108" t="s">
        <v>29</v>
      </c>
      <c r="C87" s="108" t="s">
        <v>30</v>
      </c>
      <c r="D87" s="23" t="s">
        <v>31</v>
      </c>
      <c r="E87" s="24" t="s">
        <v>67</v>
      </c>
      <c r="F87" s="25" t="s">
        <v>48</v>
      </c>
      <c r="G87" s="100" t="s">
        <v>68</v>
      </c>
      <c r="H87" s="88" t="s">
        <v>60</v>
      </c>
      <c r="I87" s="100" t="s">
        <v>124</v>
      </c>
    </row>
    <row r="88" spans="1:9" ht="29.5" thickBot="1" x14ac:dyDescent="0.4">
      <c r="A88" s="109" t="s">
        <v>142</v>
      </c>
      <c r="B88" s="90" t="s">
        <v>44</v>
      </c>
      <c r="C88" s="105">
        <v>1</v>
      </c>
      <c r="D88" s="50">
        <v>2000000</v>
      </c>
      <c r="E88" s="110">
        <f>C88*D88</f>
        <v>2000000</v>
      </c>
      <c r="F88" s="101">
        <f>ROUNDDOWN(E88*F15, 2)</f>
        <v>1500000</v>
      </c>
      <c r="G88" s="111">
        <f t="shared" ref="G88:G93" si="19">E88-F88</f>
        <v>500000</v>
      </c>
      <c r="H88" s="96">
        <v>0</v>
      </c>
      <c r="I88" s="17" t="s">
        <v>143</v>
      </c>
    </row>
    <row r="89" spans="1:9" x14ac:dyDescent="0.35">
      <c r="A89" s="52"/>
      <c r="B89" s="53"/>
      <c r="C89" s="70"/>
      <c r="D89" s="55">
        <v>0</v>
      </c>
      <c r="E89" s="14">
        <f>C89*D89</f>
        <v>0</v>
      </c>
      <c r="F89" s="93">
        <f>ROUNDDOWN(E89*F15, 2)</f>
        <v>0</v>
      </c>
      <c r="G89" s="93">
        <f t="shared" si="19"/>
        <v>0</v>
      </c>
      <c r="H89" s="55">
        <v>0</v>
      </c>
      <c r="I89" s="74"/>
    </row>
    <row r="90" spans="1:9" x14ac:dyDescent="0.35">
      <c r="A90" s="57"/>
      <c r="B90" s="58"/>
      <c r="C90" s="58"/>
      <c r="D90" s="59">
        <v>0</v>
      </c>
      <c r="E90" s="12">
        <f>C90*D90</f>
        <v>0</v>
      </c>
      <c r="F90" s="12">
        <f>ROUNDDOWN(E90*F15, 2)</f>
        <v>0</v>
      </c>
      <c r="G90" s="12">
        <f t="shared" si="19"/>
        <v>0</v>
      </c>
      <c r="H90" s="59">
        <v>0</v>
      </c>
      <c r="I90" s="60"/>
    </row>
    <row r="91" spans="1:9" x14ac:dyDescent="0.35">
      <c r="A91" s="57"/>
      <c r="B91" s="58"/>
      <c r="C91" s="58"/>
      <c r="D91" s="59">
        <v>0</v>
      </c>
      <c r="E91" s="12">
        <f t="shared" ref="E91:E93" si="20">C91*D91</f>
        <v>0</v>
      </c>
      <c r="F91" s="12">
        <f>ROUNDDOWN(E91*F15, 2)</f>
        <v>0</v>
      </c>
      <c r="G91" s="12">
        <f t="shared" si="19"/>
        <v>0</v>
      </c>
      <c r="H91" s="59">
        <v>0</v>
      </c>
      <c r="I91" s="60"/>
    </row>
    <row r="92" spans="1:9" x14ac:dyDescent="0.35">
      <c r="A92" s="57"/>
      <c r="B92" s="61"/>
      <c r="C92" s="58"/>
      <c r="D92" s="59">
        <v>0</v>
      </c>
      <c r="E92" s="12">
        <f t="shared" si="20"/>
        <v>0</v>
      </c>
      <c r="F92" s="12">
        <f>ROUNDDOWN(E92*F15, 2)</f>
        <v>0</v>
      </c>
      <c r="G92" s="12">
        <f t="shared" si="19"/>
        <v>0</v>
      </c>
      <c r="H92" s="59">
        <v>0</v>
      </c>
      <c r="I92" s="60"/>
    </row>
    <row r="93" spans="1:9" x14ac:dyDescent="0.35">
      <c r="A93" s="57"/>
      <c r="B93" s="62"/>
      <c r="C93" s="58"/>
      <c r="D93" s="59">
        <v>0</v>
      </c>
      <c r="E93" s="12">
        <f t="shared" si="20"/>
        <v>0</v>
      </c>
      <c r="F93" s="12">
        <f>ROUNDDOWN(E93*F15, 2)</f>
        <v>0</v>
      </c>
      <c r="G93" s="12">
        <f t="shared" si="19"/>
        <v>0</v>
      </c>
      <c r="H93" s="59">
        <v>0</v>
      </c>
      <c r="I93" s="60"/>
    </row>
    <row r="94" spans="1:9" ht="15" thickBot="1" x14ac:dyDescent="0.4">
      <c r="A94" s="63"/>
      <c r="B94" s="64"/>
      <c r="C94" s="62"/>
      <c r="D94" s="65">
        <v>0</v>
      </c>
      <c r="E94" s="94">
        <f>C94*D94</f>
        <v>0</v>
      </c>
      <c r="F94" s="13">
        <f>ROUNDDOWN(E94*F15, 2)</f>
        <v>0</v>
      </c>
      <c r="G94" s="13">
        <f>-E94-F94</f>
        <v>0</v>
      </c>
      <c r="H94" s="65">
        <v>0</v>
      </c>
      <c r="I94" s="66"/>
    </row>
    <row r="95" spans="1:9" ht="15" thickTop="1" x14ac:dyDescent="0.35">
      <c r="A95" s="163" t="s">
        <v>144</v>
      </c>
      <c r="B95" s="164"/>
      <c r="C95" s="164"/>
      <c r="D95" s="165"/>
      <c r="E95" s="14">
        <f>SUM(E89:E94)</f>
        <v>0</v>
      </c>
      <c r="F95" s="15">
        <f>SUM(F89:F94)</f>
        <v>0</v>
      </c>
      <c r="G95" s="15">
        <f>SUM(G89:G94)</f>
        <v>0</v>
      </c>
      <c r="H95" s="15">
        <f>SUM(H89:H94)</f>
        <v>0</v>
      </c>
      <c r="I95" s="97"/>
    </row>
    <row r="96" spans="1:9" x14ac:dyDescent="0.35">
      <c r="A96" s="151"/>
      <c r="B96" s="151"/>
      <c r="C96" s="151"/>
      <c r="D96" s="151"/>
      <c r="E96" s="151"/>
      <c r="F96" s="151"/>
      <c r="G96" s="151"/>
      <c r="H96" s="151"/>
      <c r="I96" s="151"/>
    </row>
    <row r="97" spans="1:9" ht="43.5" x14ac:dyDescent="0.35">
      <c r="A97" s="103" t="s">
        <v>145</v>
      </c>
      <c r="B97" s="22" t="s">
        <v>29</v>
      </c>
      <c r="C97" s="23" t="s">
        <v>30</v>
      </c>
      <c r="D97" s="11" t="s">
        <v>31</v>
      </c>
      <c r="E97" s="95" t="s">
        <v>67</v>
      </c>
      <c r="F97" s="95" t="s">
        <v>48</v>
      </c>
      <c r="G97" s="95" t="s">
        <v>68</v>
      </c>
      <c r="H97" s="88" t="s">
        <v>60</v>
      </c>
      <c r="I97" s="95" t="s">
        <v>124</v>
      </c>
    </row>
    <row r="98" spans="1:9" ht="29" x14ac:dyDescent="0.35">
      <c r="A98" s="104" t="s">
        <v>146</v>
      </c>
      <c r="B98" s="105" t="s">
        <v>44</v>
      </c>
      <c r="C98" s="43">
        <v>1</v>
      </c>
      <c r="D98" s="99">
        <v>3000000</v>
      </c>
      <c r="E98" s="96">
        <f>C98*D98</f>
        <v>3000000</v>
      </c>
      <c r="F98" s="28">
        <f>ROUNDDOWN(E98*F15, 2)</f>
        <v>2250000</v>
      </c>
      <c r="G98" s="106">
        <f>E98-F98</f>
        <v>750000</v>
      </c>
      <c r="H98" s="96">
        <v>0</v>
      </c>
      <c r="I98" s="18" t="s">
        <v>147</v>
      </c>
    </row>
    <row r="99" spans="1:9" x14ac:dyDescent="0.35">
      <c r="A99" s="52"/>
      <c r="B99" s="53"/>
      <c r="C99" s="54"/>
      <c r="D99" s="55">
        <v>0</v>
      </c>
      <c r="E99" s="14">
        <f>C99*D99</f>
        <v>0</v>
      </c>
      <c r="F99" s="14">
        <f>ROUNDDOWN(E99*F15, 2)</f>
        <v>0</v>
      </c>
      <c r="G99" s="14">
        <f>E99-F99</f>
        <v>0</v>
      </c>
      <c r="H99" s="55">
        <v>0</v>
      </c>
      <c r="I99" s="56"/>
    </row>
    <row r="100" spans="1:9" x14ac:dyDescent="0.35">
      <c r="A100" s="57"/>
      <c r="B100" s="58"/>
      <c r="C100" s="58"/>
      <c r="D100" s="59">
        <v>0</v>
      </c>
      <c r="E100" s="12">
        <f>C100*D100</f>
        <v>0</v>
      </c>
      <c r="F100" s="12">
        <f>ROUNDDOWN(E100*F15, 2)</f>
        <v>0</v>
      </c>
      <c r="G100" s="12">
        <f>E100-F100</f>
        <v>0</v>
      </c>
      <c r="H100" s="59">
        <v>0</v>
      </c>
      <c r="I100" s="60"/>
    </row>
    <row r="101" spans="1:9" x14ac:dyDescent="0.35">
      <c r="A101" s="57"/>
      <c r="B101" s="58"/>
      <c r="C101" s="58"/>
      <c r="D101" s="59">
        <v>0</v>
      </c>
      <c r="E101" s="12">
        <f t="shared" ref="E101:E103" si="21">C101*D101</f>
        <v>0</v>
      </c>
      <c r="F101" s="12">
        <f>ROUNDDOWN(E101*F15, 2)</f>
        <v>0</v>
      </c>
      <c r="G101" s="12">
        <f t="shared" ref="G101:G104" si="22">E101-F101</f>
        <v>0</v>
      </c>
      <c r="H101" s="59">
        <v>0</v>
      </c>
      <c r="I101" s="60"/>
    </row>
    <row r="102" spans="1:9" x14ac:dyDescent="0.35">
      <c r="A102" s="57"/>
      <c r="B102" s="61"/>
      <c r="C102" s="58"/>
      <c r="D102" s="59">
        <v>0</v>
      </c>
      <c r="E102" s="12">
        <f t="shared" si="21"/>
        <v>0</v>
      </c>
      <c r="F102" s="12">
        <f>ROUNDDOWN(E102*F15, 2)</f>
        <v>0</v>
      </c>
      <c r="G102" s="12">
        <f t="shared" si="22"/>
        <v>0</v>
      </c>
      <c r="H102" s="59">
        <v>0</v>
      </c>
      <c r="I102" s="60"/>
    </row>
    <row r="103" spans="1:9" x14ac:dyDescent="0.35">
      <c r="A103" s="57"/>
      <c r="B103" s="62"/>
      <c r="C103" s="58"/>
      <c r="D103" s="59">
        <v>0</v>
      </c>
      <c r="E103" s="12">
        <f t="shared" si="21"/>
        <v>0</v>
      </c>
      <c r="F103" s="12">
        <f>ROUNDDOWN(E103*F15, 2)</f>
        <v>0</v>
      </c>
      <c r="G103" s="12">
        <f t="shared" si="22"/>
        <v>0</v>
      </c>
      <c r="H103" s="59">
        <v>0</v>
      </c>
      <c r="I103" s="60"/>
    </row>
    <row r="104" spans="1:9" ht="15" thickBot="1" x14ac:dyDescent="0.4">
      <c r="A104" s="67"/>
      <c r="B104" s="64"/>
      <c r="C104" s="62"/>
      <c r="D104" s="65">
        <v>0</v>
      </c>
      <c r="E104" s="13">
        <f>C104*D104</f>
        <v>0</v>
      </c>
      <c r="F104" s="94">
        <f>ROUNDDOWN(E104*F15, 2)</f>
        <v>0</v>
      </c>
      <c r="G104" s="12">
        <f t="shared" si="22"/>
        <v>0</v>
      </c>
      <c r="H104" s="65">
        <v>0</v>
      </c>
      <c r="I104" s="66"/>
    </row>
    <row r="105" spans="1:9" ht="15" thickTop="1" x14ac:dyDescent="0.35">
      <c r="A105" s="163" t="s">
        <v>148</v>
      </c>
      <c r="B105" s="164"/>
      <c r="C105" s="164"/>
      <c r="D105" s="165"/>
      <c r="E105" s="15">
        <f>SUM(E99:E104)</f>
        <v>0</v>
      </c>
      <c r="F105" s="14">
        <f>SUM(F99:F104)</f>
        <v>0</v>
      </c>
      <c r="G105" s="15">
        <f>SUM(G99:G104)</f>
        <v>0</v>
      </c>
      <c r="H105" s="15">
        <f>SUM(H99:H104)</f>
        <v>0</v>
      </c>
      <c r="I105" s="97"/>
    </row>
    <row r="106" spans="1:9" x14ac:dyDescent="0.35">
      <c r="A106" s="151"/>
      <c r="B106" s="151"/>
      <c r="C106" s="151"/>
      <c r="D106" s="151"/>
      <c r="E106" s="151"/>
      <c r="F106" s="151"/>
      <c r="G106" s="151"/>
      <c r="H106" s="151"/>
      <c r="I106" s="151"/>
    </row>
    <row r="107" spans="1:9" ht="43.5" x14ac:dyDescent="0.35">
      <c r="A107" s="32" t="s">
        <v>149</v>
      </c>
      <c r="B107" s="22" t="s">
        <v>29</v>
      </c>
      <c r="C107" s="23" t="s">
        <v>30</v>
      </c>
      <c r="D107" s="21" t="s">
        <v>31</v>
      </c>
      <c r="E107" s="25" t="s">
        <v>67</v>
      </c>
      <c r="F107" s="100" t="s">
        <v>48</v>
      </c>
      <c r="G107" s="88" t="s">
        <v>68</v>
      </c>
      <c r="H107" s="88" t="s">
        <v>60</v>
      </c>
      <c r="I107" s="95" t="s">
        <v>87</v>
      </c>
    </row>
    <row r="108" spans="1:9" ht="29.5" thickBot="1" x14ac:dyDescent="0.4">
      <c r="A108" s="48" t="s">
        <v>150</v>
      </c>
      <c r="B108" s="98" t="s">
        <v>75</v>
      </c>
      <c r="C108" s="43">
        <v>1</v>
      </c>
      <c r="D108" s="50">
        <v>70000</v>
      </c>
      <c r="E108" s="101">
        <f>C108*D108</f>
        <v>70000</v>
      </c>
      <c r="F108" s="102">
        <f>ROUNDDOWN(E108*F15, 2)</f>
        <v>52500</v>
      </c>
      <c r="G108" s="28">
        <f>E108-F108</f>
        <v>17500</v>
      </c>
      <c r="H108" s="96">
        <v>0</v>
      </c>
      <c r="I108" s="18" t="s">
        <v>151</v>
      </c>
    </row>
    <row r="109" spans="1:9" x14ac:dyDescent="0.35">
      <c r="A109" s="69"/>
      <c r="B109" s="53"/>
      <c r="C109" s="54"/>
      <c r="D109" s="55">
        <v>0</v>
      </c>
      <c r="E109" s="93">
        <f>C109*D109</f>
        <v>0</v>
      </c>
      <c r="F109" s="93">
        <f>ROUNDDOWN(E109*F15, 2)</f>
        <v>0</v>
      </c>
      <c r="G109" s="14">
        <f>E109-F109</f>
        <v>0</v>
      </c>
      <c r="H109" s="55">
        <v>0</v>
      </c>
      <c r="I109" s="56"/>
    </row>
    <row r="110" spans="1:9" x14ac:dyDescent="0.35">
      <c r="A110" s="57"/>
      <c r="B110" s="58"/>
      <c r="C110" s="58"/>
      <c r="D110" s="59">
        <v>0</v>
      </c>
      <c r="E110" s="12">
        <f>C110*D110</f>
        <v>0</v>
      </c>
      <c r="F110" s="12">
        <f>ROUNDDOWN(E110*F15, 2)</f>
        <v>0</v>
      </c>
      <c r="G110" s="12">
        <f>E110-F110</f>
        <v>0</v>
      </c>
      <c r="H110" s="59">
        <v>0</v>
      </c>
      <c r="I110" s="60"/>
    </row>
    <row r="111" spans="1:9" x14ac:dyDescent="0.35">
      <c r="A111" s="57"/>
      <c r="B111" s="58"/>
      <c r="C111" s="58"/>
      <c r="D111" s="59">
        <v>0</v>
      </c>
      <c r="E111" s="12">
        <f t="shared" ref="E111:E113" si="23">C111*D111</f>
        <v>0</v>
      </c>
      <c r="F111" s="12">
        <f>ROUNDDOWN(E111*F15, 2)</f>
        <v>0</v>
      </c>
      <c r="G111" s="12">
        <f t="shared" ref="G111:G114" si="24">E111-F111</f>
        <v>0</v>
      </c>
      <c r="H111" s="59">
        <v>0</v>
      </c>
      <c r="I111" s="60"/>
    </row>
    <row r="112" spans="1:9" x14ac:dyDescent="0.35">
      <c r="A112" s="57"/>
      <c r="B112" s="61"/>
      <c r="C112" s="58"/>
      <c r="D112" s="59">
        <v>0</v>
      </c>
      <c r="E112" s="12">
        <f t="shared" si="23"/>
        <v>0</v>
      </c>
      <c r="F112" s="12">
        <f>ROUNDDOWN(E112*F15, 2)</f>
        <v>0</v>
      </c>
      <c r="G112" s="12">
        <f t="shared" si="24"/>
        <v>0</v>
      </c>
      <c r="H112" s="59">
        <v>0</v>
      </c>
      <c r="I112" s="60"/>
    </row>
    <row r="113" spans="1:9" x14ac:dyDescent="0.35">
      <c r="A113" s="57"/>
      <c r="B113" s="62"/>
      <c r="C113" s="58"/>
      <c r="D113" s="59">
        <v>0</v>
      </c>
      <c r="E113" s="12">
        <f t="shared" si="23"/>
        <v>0</v>
      </c>
      <c r="F113" s="12">
        <f>ROUNDDOWN(E113*F15, 2)</f>
        <v>0</v>
      </c>
      <c r="G113" s="12">
        <f t="shared" si="24"/>
        <v>0</v>
      </c>
      <c r="H113" s="59">
        <v>0</v>
      </c>
      <c r="I113" s="60"/>
    </row>
    <row r="114" spans="1:9" ht="15" thickBot="1" x14ac:dyDescent="0.4">
      <c r="A114" s="67"/>
      <c r="B114" s="64"/>
      <c r="C114" s="64"/>
      <c r="D114" s="68">
        <v>0</v>
      </c>
      <c r="E114" s="94">
        <f>C114*D114</f>
        <v>0</v>
      </c>
      <c r="F114" s="94">
        <f>ROUNDDOWN(E114*F15, 2)</f>
        <v>0</v>
      </c>
      <c r="G114" s="12">
        <f t="shared" si="24"/>
        <v>0</v>
      </c>
      <c r="H114" s="65">
        <v>0</v>
      </c>
      <c r="I114" s="66"/>
    </row>
    <row r="115" spans="1:9" ht="15" thickTop="1" x14ac:dyDescent="0.35">
      <c r="A115" s="163" t="s">
        <v>90</v>
      </c>
      <c r="B115" s="164"/>
      <c r="C115" s="164"/>
      <c r="D115" s="165"/>
      <c r="E115" s="14">
        <f>SUM(E109:E114)</f>
        <v>0</v>
      </c>
      <c r="F115" s="14">
        <f>SUM(F109:F114)</f>
        <v>0</v>
      </c>
      <c r="G115" s="15">
        <f>SUM(G109:G114)</f>
        <v>0</v>
      </c>
      <c r="H115" s="15">
        <f>SUM(H109:H114)</f>
        <v>0</v>
      </c>
      <c r="I115" s="97"/>
    </row>
    <row r="116" spans="1:9" x14ac:dyDescent="0.35">
      <c r="A116" s="151"/>
      <c r="B116" s="151"/>
      <c r="C116" s="151"/>
      <c r="D116" s="151"/>
      <c r="E116" s="151"/>
      <c r="F116" s="151"/>
      <c r="G116" s="151"/>
      <c r="H116" s="151"/>
      <c r="I116" s="151"/>
    </row>
    <row r="117" spans="1:9" ht="58" x14ac:dyDescent="0.35">
      <c r="A117" s="4" t="s">
        <v>152</v>
      </c>
      <c r="B117" s="22" t="s">
        <v>29</v>
      </c>
      <c r="C117" s="22" t="s">
        <v>30</v>
      </c>
      <c r="D117" s="23" t="s">
        <v>31</v>
      </c>
      <c r="E117" s="24" t="s">
        <v>67</v>
      </c>
      <c r="F117" s="25" t="s">
        <v>48</v>
      </c>
      <c r="G117" s="88" t="s">
        <v>68</v>
      </c>
      <c r="H117" s="88" t="s">
        <v>60</v>
      </c>
      <c r="I117" s="95" t="s">
        <v>92</v>
      </c>
    </row>
    <row r="118" spans="1:9" ht="29.5" thickBot="1" x14ac:dyDescent="0.4">
      <c r="A118" s="26" t="s">
        <v>153</v>
      </c>
      <c r="B118" s="90" t="s">
        <v>75</v>
      </c>
      <c r="C118" s="98">
        <v>1</v>
      </c>
      <c r="D118" s="99">
        <v>80000</v>
      </c>
      <c r="E118" s="28">
        <f>C118*D118</f>
        <v>80000</v>
      </c>
      <c r="F118" s="49">
        <f>ROUNDDOWN(E118*F15, 2)</f>
        <v>60000</v>
      </c>
      <c r="G118" s="96">
        <f>E118-F118</f>
        <v>20000</v>
      </c>
      <c r="H118" s="96">
        <v>0</v>
      </c>
      <c r="I118" s="18" t="s">
        <v>154</v>
      </c>
    </row>
    <row r="119" spans="1:9" x14ac:dyDescent="0.35">
      <c r="A119" s="75"/>
      <c r="B119" s="53"/>
      <c r="C119" s="70"/>
      <c r="D119" s="55">
        <v>0</v>
      </c>
      <c r="E119" s="14">
        <f>C119*D119</f>
        <v>0</v>
      </c>
      <c r="F119" s="93">
        <f>ROUNDDOWN(E119*F15, 2)</f>
        <v>0</v>
      </c>
      <c r="G119" s="14">
        <f>E119-F119</f>
        <v>0</v>
      </c>
      <c r="H119" s="55">
        <v>0</v>
      </c>
      <c r="I119" s="56"/>
    </row>
    <row r="120" spans="1:9" x14ac:dyDescent="0.35">
      <c r="A120" s="57"/>
      <c r="B120" s="58"/>
      <c r="C120" s="58"/>
      <c r="D120" s="59">
        <v>0</v>
      </c>
      <c r="E120" s="12">
        <f>C120*D120</f>
        <v>0</v>
      </c>
      <c r="F120" s="12">
        <f>ROUNDDOWN(E120*F15, 2)</f>
        <v>0</v>
      </c>
      <c r="G120" s="12">
        <f>E120-F120</f>
        <v>0</v>
      </c>
      <c r="H120" s="59">
        <v>0</v>
      </c>
      <c r="I120" s="60"/>
    </row>
    <row r="121" spans="1:9" x14ac:dyDescent="0.35">
      <c r="A121" s="57"/>
      <c r="B121" s="58"/>
      <c r="C121" s="58"/>
      <c r="D121" s="59">
        <v>0</v>
      </c>
      <c r="E121" s="12">
        <f t="shared" ref="E121:E123" si="25">C121*D121</f>
        <v>0</v>
      </c>
      <c r="F121" s="12">
        <f>ROUNDDOWN(E121*F15, 2)</f>
        <v>0</v>
      </c>
      <c r="G121" s="12">
        <f t="shared" ref="G121:G124" si="26">E121-F121</f>
        <v>0</v>
      </c>
      <c r="H121" s="59">
        <v>0</v>
      </c>
      <c r="I121" s="60"/>
    </row>
    <row r="122" spans="1:9" x14ac:dyDescent="0.35">
      <c r="A122" s="57"/>
      <c r="B122" s="61"/>
      <c r="C122" s="58"/>
      <c r="D122" s="59">
        <v>0</v>
      </c>
      <c r="E122" s="12">
        <f t="shared" si="25"/>
        <v>0</v>
      </c>
      <c r="F122" s="12">
        <f>ROUNDDOWN(E122*F15, 2)</f>
        <v>0</v>
      </c>
      <c r="G122" s="12">
        <f t="shared" si="26"/>
        <v>0</v>
      </c>
      <c r="H122" s="59">
        <v>0</v>
      </c>
      <c r="I122" s="60"/>
    </row>
    <row r="123" spans="1:9" x14ac:dyDescent="0.35">
      <c r="A123" s="57"/>
      <c r="B123" s="62"/>
      <c r="C123" s="58"/>
      <c r="D123" s="59">
        <v>0</v>
      </c>
      <c r="E123" s="12">
        <f t="shared" si="25"/>
        <v>0</v>
      </c>
      <c r="F123" s="12">
        <f>ROUNDDOWN(E123*F15, 2)</f>
        <v>0</v>
      </c>
      <c r="G123" s="12">
        <f t="shared" si="26"/>
        <v>0</v>
      </c>
      <c r="H123" s="59">
        <v>0</v>
      </c>
      <c r="I123" s="60"/>
    </row>
    <row r="124" spans="1:9" ht="15" thickBot="1" x14ac:dyDescent="0.4">
      <c r="A124" s="63"/>
      <c r="B124" s="64"/>
      <c r="C124" s="62"/>
      <c r="D124" s="65">
        <v>0</v>
      </c>
      <c r="E124" s="13">
        <f>C124*D124</f>
        <v>0</v>
      </c>
      <c r="F124" s="13">
        <f>ROUNDDOWN(E124*F15, 2)</f>
        <v>0</v>
      </c>
      <c r="G124" s="12">
        <f t="shared" si="26"/>
        <v>0</v>
      </c>
      <c r="H124" s="65">
        <v>0</v>
      </c>
      <c r="I124" s="72"/>
    </row>
    <row r="125" spans="1:9" ht="15" thickTop="1" x14ac:dyDescent="0.35">
      <c r="A125" s="163" t="s">
        <v>95</v>
      </c>
      <c r="B125" s="164"/>
      <c r="C125" s="164"/>
      <c r="D125" s="165"/>
      <c r="E125" s="15">
        <f>SUM(E119:E124)</f>
        <v>0</v>
      </c>
      <c r="F125" s="15">
        <f>SUM(F119:F124)</f>
        <v>0</v>
      </c>
      <c r="G125" s="15">
        <f>SUM(G119:G124)</f>
        <v>0</v>
      </c>
      <c r="H125" s="15">
        <f>SUM(H119:H124)</f>
        <v>0</v>
      </c>
      <c r="I125" s="19"/>
    </row>
    <row r="126" spans="1:9" x14ac:dyDescent="0.35">
      <c r="A126" s="151"/>
      <c r="B126" s="151"/>
      <c r="C126" s="151"/>
      <c r="D126" s="151"/>
      <c r="E126" s="151"/>
      <c r="F126" s="151"/>
      <c r="G126" s="151"/>
      <c r="H126" s="151"/>
      <c r="I126" s="151"/>
    </row>
    <row r="127" spans="1:9" ht="29.5" thickBot="1" x14ac:dyDescent="0.4">
      <c r="A127" s="176" t="s">
        <v>155</v>
      </c>
      <c r="B127" s="177"/>
      <c r="C127" s="177"/>
      <c r="D127" s="178"/>
      <c r="E127" s="18" t="s">
        <v>97</v>
      </c>
      <c r="F127" s="18" t="s">
        <v>48</v>
      </c>
      <c r="G127" s="95" t="s">
        <v>68</v>
      </c>
      <c r="H127" s="88" t="s">
        <v>60</v>
      </c>
      <c r="I127" s="20"/>
    </row>
    <row r="128" spans="1:9" x14ac:dyDescent="0.35">
      <c r="A128" s="157" t="s">
        <v>156</v>
      </c>
      <c r="B128" s="158"/>
      <c r="C128" s="158"/>
      <c r="D128" s="159"/>
      <c r="E128" s="12">
        <f>E25+E35+E45+E55+E65+E75+E85+E95+E105+E115+E125</f>
        <v>0</v>
      </c>
      <c r="F128" s="14">
        <f>F25+F35+F45+F55+F65+F75+F85+F95+F105+F115+F125</f>
        <v>0</v>
      </c>
      <c r="G128" s="93">
        <f>G25+G35+G45+G55+G65+G75+G85+G95+G105+G115+G125</f>
        <v>0</v>
      </c>
      <c r="H128" s="93">
        <f>H25+H35+H45+H55+H65+H75+H85+H95+H105+H115+H125</f>
        <v>0</v>
      </c>
      <c r="I128" s="7"/>
    </row>
    <row r="129" spans="1:9" x14ac:dyDescent="0.35">
      <c r="A129" s="151"/>
      <c r="B129" s="151"/>
      <c r="C129" s="151"/>
      <c r="D129" s="151"/>
      <c r="E129" s="151"/>
      <c r="F129" s="151"/>
      <c r="G129" s="151"/>
      <c r="H129" s="151"/>
      <c r="I129" s="151"/>
    </row>
    <row r="130" spans="1:9" ht="58" x14ac:dyDescent="0.35">
      <c r="A130" s="4" t="s">
        <v>157</v>
      </c>
      <c r="B130" s="22" t="s">
        <v>29</v>
      </c>
      <c r="C130" s="11" t="s">
        <v>30</v>
      </c>
      <c r="D130" s="21" t="s">
        <v>31</v>
      </c>
      <c r="E130" s="25" t="s">
        <v>67</v>
      </c>
      <c r="F130" s="88" t="s">
        <v>48</v>
      </c>
      <c r="G130" s="95" t="s">
        <v>68</v>
      </c>
      <c r="H130" s="88" t="s">
        <v>60</v>
      </c>
      <c r="I130" s="95" t="s">
        <v>100</v>
      </c>
    </row>
    <row r="131" spans="1:9" ht="58.5" thickBot="1" x14ac:dyDescent="0.4">
      <c r="A131" s="26" t="s">
        <v>101</v>
      </c>
      <c r="B131" s="90" t="s">
        <v>44</v>
      </c>
      <c r="C131" s="43">
        <v>1</v>
      </c>
      <c r="D131" s="50">
        <v>264400</v>
      </c>
      <c r="E131" s="49">
        <f>C131*D131</f>
        <v>264400</v>
      </c>
      <c r="F131" s="96">
        <f>ROUNDDOWN(E131*F15, 2)</f>
        <v>198300</v>
      </c>
      <c r="G131" s="96">
        <f>E131-F131</f>
        <v>66100</v>
      </c>
      <c r="H131" s="96">
        <v>0</v>
      </c>
      <c r="I131" s="18" t="s">
        <v>102</v>
      </c>
    </row>
    <row r="132" spans="1:9" x14ac:dyDescent="0.35">
      <c r="A132" s="69"/>
      <c r="B132" s="53"/>
      <c r="C132" s="54"/>
      <c r="D132" s="55">
        <v>0</v>
      </c>
      <c r="E132" s="93">
        <f>C132*D132</f>
        <v>0</v>
      </c>
      <c r="F132" s="14">
        <f>ROUNDDOWN(E132*F15, 2)</f>
        <v>0</v>
      </c>
      <c r="G132" s="14">
        <f t="shared" ref="G132:G137" si="27">E132-F132</f>
        <v>0</v>
      </c>
      <c r="H132" s="55">
        <v>0</v>
      </c>
      <c r="I132" s="56"/>
    </row>
    <row r="133" spans="1:9" x14ac:dyDescent="0.35">
      <c r="A133" s="57"/>
      <c r="B133" s="58"/>
      <c r="C133" s="58"/>
      <c r="D133" s="59">
        <v>0</v>
      </c>
      <c r="E133" s="12">
        <f>C133*D133</f>
        <v>0</v>
      </c>
      <c r="F133" s="12">
        <f>ROUNDDOWN(E133*F15, 2)</f>
        <v>0</v>
      </c>
      <c r="G133" s="12">
        <f t="shared" si="27"/>
        <v>0</v>
      </c>
      <c r="H133" s="59">
        <v>0</v>
      </c>
      <c r="I133" s="60"/>
    </row>
    <row r="134" spans="1:9" x14ac:dyDescent="0.35">
      <c r="A134" s="57"/>
      <c r="B134" s="58"/>
      <c r="C134" s="58"/>
      <c r="D134" s="59">
        <v>0</v>
      </c>
      <c r="E134" s="12">
        <f t="shared" ref="E134:E136" si="28">C134*D134</f>
        <v>0</v>
      </c>
      <c r="F134" s="12">
        <f>ROUNDDOWN(E134*F15, 2)</f>
        <v>0</v>
      </c>
      <c r="G134" s="12">
        <f t="shared" si="27"/>
        <v>0</v>
      </c>
      <c r="H134" s="59">
        <v>0</v>
      </c>
      <c r="I134" s="60"/>
    </row>
    <row r="135" spans="1:9" x14ac:dyDescent="0.35">
      <c r="A135" s="57"/>
      <c r="B135" s="61"/>
      <c r="C135" s="58"/>
      <c r="D135" s="59">
        <v>0</v>
      </c>
      <c r="E135" s="12">
        <f t="shared" si="28"/>
        <v>0</v>
      </c>
      <c r="F135" s="12">
        <f>ROUNDDOWN(E135*F15, 2)</f>
        <v>0</v>
      </c>
      <c r="G135" s="12">
        <f t="shared" si="27"/>
        <v>0</v>
      </c>
      <c r="H135" s="59">
        <v>0</v>
      </c>
      <c r="I135" s="60"/>
    </row>
    <row r="136" spans="1:9" x14ac:dyDescent="0.35">
      <c r="A136" s="57"/>
      <c r="B136" s="62"/>
      <c r="C136" s="58"/>
      <c r="D136" s="59">
        <v>0</v>
      </c>
      <c r="E136" s="12">
        <f t="shared" si="28"/>
        <v>0</v>
      </c>
      <c r="F136" s="12">
        <f>ROUNDDOWN(E136*F15, 2)</f>
        <v>0</v>
      </c>
      <c r="G136" s="12">
        <f t="shared" si="27"/>
        <v>0</v>
      </c>
      <c r="H136" s="59">
        <v>0</v>
      </c>
      <c r="I136" s="60"/>
    </row>
    <row r="137" spans="1:9" ht="15" thickBot="1" x14ac:dyDescent="0.4">
      <c r="A137" s="67"/>
      <c r="B137" s="64"/>
      <c r="C137" s="62"/>
      <c r="D137" s="65">
        <v>0</v>
      </c>
      <c r="E137" s="13">
        <f>C137*D137</f>
        <v>0</v>
      </c>
      <c r="F137" s="94">
        <f>ROUNDDOWN(E137*F15, 2)</f>
        <v>0</v>
      </c>
      <c r="G137" s="94">
        <f t="shared" si="27"/>
        <v>0</v>
      </c>
      <c r="H137" s="65">
        <v>0</v>
      </c>
      <c r="I137" s="72"/>
    </row>
    <row r="138" spans="1:9" ht="15" thickTop="1" x14ac:dyDescent="0.35">
      <c r="A138" s="163" t="s">
        <v>103</v>
      </c>
      <c r="B138" s="164"/>
      <c r="C138" s="164"/>
      <c r="D138" s="165"/>
      <c r="E138" s="15">
        <f>SUM(E132:E137)</f>
        <v>0</v>
      </c>
      <c r="F138" s="14">
        <f>SUM(F132:F137)</f>
        <v>0</v>
      </c>
      <c r="G138" s="14">
        <f>SUM(G132:G137)</f>
        <v>0</v>
      </c>
      <c r="H138" s="15">
        <f>SUM(H132:H137)</f>
        <v>0</v>
      </c>
      <c r="I138" s="19"/>
    </row>
    <row r="139" spans="1:9" x14ac:dyDescent="0.35">
      <c r="A139" s="151"/>
      <c r="B139" s="151"/>
      <c r="C139" s="151"/>
      <c r="D139" s="151"/>
      <c r="E139" s="151"/>
      <c r="F139" s="151"/>
      <c r="G139" s="151"/>
      <c r="H139" s="151"/>
      <c r="I139" s="151"/>
    </row>
    <row r="140" spans="1:9" ht="29.5" thickBot="1" x14ac:dyDescent="0.4">
      <c r="A140" s="166" t="s">
        <v>158</v>
      </c>
      <c r="B140" s="167"/>
      <c r="C140" s="167"/>
      <c r="D140" s="168"/>
      <c r="E140" s="18" t="s">
        <v>97</v>
      </c>
      <c r="F140" s="18" t="s">
        <v>48</v>
      </c>
      <c r="G140" s="18" t="s">
        <v>68</v>
      </c>
      <c r="H140" s="88" t="s">
        <v>60</v>
      </c>
      <c r="I140" s="20"/>
    </row>
    <row r="141" spans="1:9" x14ac:dyDescent="0.35">
      <c r="A141" s="157" t="s">
        <v>105</v>
      </c>
      <c r="B141" s="158"/>
      <c r="C141" s="158"/>
      <c r="D141" s="159"/>
      <c r="E141" s="12">
        <f>E128+E138</f>
        <v>0</v>
      </c>
      <c r="F141" s="12">
        <f>F128+F138</f>
        <v>0</v>
      </c>
      <c r="G141" s="14">
        <f>G128+G138</f>
        <v>0</v>
      </c>
      <c r="H141" s="93">
        <f>H128+H138</f>
        <v>0</v>
      </c>
      <c r="I141" s="7"/>
    </row>
    <row r="142" spans="1:9" x14ac:dyDescent="0.35">
      <c r="A142" s="151"/>
      <c r="B142" s="151"/>
      <c r="C142" s="151"/>
      <c r="D142" s="151"/>
      <c r="E142" s="151"/>
      <c r="F142" s="151"/>
      <c r="G142" s="151"/>
      <c r="H142" s="169"/>
      <c r="I142" s="151"/>
    </row>
    <row r="143" spans="1:9" ht="72.5" x14ac:dyDescent="0.35">
      <c r="A143" s="87" t="s">
        <v>159</v>
      </c>
      <c r="B143" s="22" t="s">
        <v>29</v>
      </c>
      <c r="C143" s="11" t="s">
        <v>30</v>
      </c>
      <c r="D143" s="21" t="s">
        <v>31</v>
      </c>
      <c r="E143" s="25" t="s">
        <v>107</v>
      </c>
      <c r="F143" s="88" t="s">
        <v>108</v>
      </c>
      <c r="G143" s="25" t="s">
        <v>109</v>
      </c>
      <c r="H143" s="25" t="s">
        <v>60</v>
      </c>
      <c r="I143" s="95" t="s">
        <v>110</v>
      </c>
    </row>
    <row r="144" spans="1:9" ht="29.5" thickBot="1" x14ac:dyDescent="0.4">
      <c r="A144" s="89" t="s">
        <v>111</v>
      </c>
      <c r="B144" s="90" t="s">
        <v>75</v>
      </c>
      <c r="C144" s="91">
        <v>1</v>
      </c>
      <c r="D144" s="92">
        <v>200</v>
      </c>
      <c r="E144" s="49">
        <f>C144*D144</f>
        <v>200</v>
      </c>
      <c r="F144" s="28">
        <v>0</v>
      </c>
      <c r="G144" s="28">
        <f>E144-F144</f>
        <v>200</v>
      </c>
      <c r="H144" s="96">
        <v>0</v>
      </c>
      <c r="I144" s="18" t="s">
        <v>112</v>
      </c>
    </row>
    <row r="145" spans="1:9" x14ac:dyDescent="0.35">
      <c r="A145" s="69"/>
      <c r="B145" s="53"/>
      <c r="C145" s="54"/>
      <c r="D145" s="76">
        <v>0</v>
      </c>
      <c r="E145" s="82">
        <f>C145*D145</f>
        <v>0</v>
      </c>
      <c r="F145" s="83">
        <v>0</v>
      </c>
      <c r="G145" s="84">
        <f>E145-F145</f>
        <v>0</v>
      </c>
      <c r="H145" s="76">
        <v>0</v>
      </c>
      <c r="I145" s="56"/>
    </row>
    <row r="146" spans="1:9" x14ac:dyDescent="0.35">
      <c r="A146" s="57"/>
      <c r="B146" s="58"/>
      <c r="C146" s="62"/>
      <c r="D146" s="65">
        <v>0</v>
      </c>
      <c r="E146" s="85">
        <f>C146*D146</f>
        <v>0</v>
      </c>
      <c r="F146" s="85">
        <v>0</v>
      </c>
      <c r="G146" s="86">
        <f>E146-F146</f>
        <v>0</v>
      </c>
      <c r="H146" s="65">
        <v>0</v>
      </c>
      <c r="I146" s="60"/>
    </row>
    <row r="147" spans="1:9" x14ac:dyDescent="0.35">
      <c r="A147" s="57"/>
      <c r="B147" s="58"/>
      <c r="C147" s="62"/>
      <c r="D147" s="65">
        <v>0</v>
      </c>
      <c r="E147" s="86">
        <f t="shared" ref="E147:E149" si="29">C147*D147</f>
        <v>0</v>
      </c>
      <c r="F147" s="86">
        <v>0</v>
      </c>
      <c r="G147" s="86">
        <f t="shared" ref="G147" si="30">E147-F147</f>
        <v>0</v>
      </c>
      <c r="H147" s="65">
        <v>0</v>
      </c>
      <c r="I147" s="60"/>
    </row>
    <row r="148" spans="1:9" x14ac:dyDescent="0.35">
      <c r="A148" s="57"/>
      <c r="B148" s="61"/>
      <c r="C148" s="62"/>
      <c r="D148" s="65">
        <v>0</v>
      </c>
      <c r="E148" s="86">
        <f>C148*D148</f>
        <v>0</v>
      </c>
      <c r="F148" s="86">
        <v>0</v>
      </c>
      <c r="G148" s="86">
        <f>E148-F148</f>
        <v>0</v>
      </c>
      <c r="H148" s="65">
        <v>0</v>
      </c>
      <c r="I148" s="60"/>
    </row>
    <row r="149" spans="1:9" x14ac:dyDescent="0.35">
      <c r="A149" s="57"/>
      <c r="B149" s="62"/>
      <c r="C149" s="62"/>
      <c r="D149" s="65">
        <v>0</v>
      </c>
      <c r="E149" s="86">
        <f t="shared" si="29"/>
        <v>0</v>
      </c>
      <c r="F149" s="86">
        <v>0</v>
      </c>
      <c r="G149" s="86">
        <f t="shared" ref="G149" si="31">E149-F149</f>
        <v>0</v>
      </c>
      <c r="H149" s="65">
        <v>0</v>
      </c>
      <c r="I149" s="60"/>
    </row>
    <row r="150" spans="1:9" ht="15" thickBot="1" x14ac:dyDescent="0.4">
      <c r="A150" s="63"/>
      <c r="B150" s="64"/>
      <c r="C150" s="62"/>
      <c r="D150" s="65">
        <v>0</v>
      </c>
      <c r="E150" s="86">
        <f>C150*D150</f>
        <v>0</v>
      </c>
      <c r="F150" s="86">
        <v>0</v>
      </c>
      <c r="G150" s="86">
        <f>E150-F150</f>
        <v>0</v>
      </c>
      <c r="H150" s="65">
        <v>0</v>
      </c>
      <c r="I150" s="72"/>
    </row>
    <row r="151" spans="1:9" ht="15" thickTop="1" x14ac:dyDescent="0.35">
      <c r="A151" s="163" t="s">
        <v>113</v>
      </c>
      <c r="B151" s="164"/>
      <c r="C151" s="164"/>
      <c r="D151" s="165"/>
      <c r="E151" s="15">
        <f>SUM(E145:E150)</f>
        <v>0</v>
      </c>
      <c r="F151" s="81">
        <f>SUM(F145:F150)</f>
        <v>0</v>
      </c>
      <c r="G151" s="81">
        <f>SUM(G145:G150)</f>
        <v>0</v>
      </c>
      <c r="H151" s="81">
        <f>SUM(H145:H150)</f>
        <v>0</v>
      </c>
      <c r="I151" s="19"/>
    </row>
    <row r="152" spans="1:9" x14ac:dyDescent="0.35">
      <c r="A152" s="169"/>
      <c r="B152" s="169"/>
      <c r="C152" s="169"/>
      <c r="D152" s="169"/>
      <c r="E152" s="169"/>
      <c r="F152" s="169"/>
      <c r="G152" s="169"/>
      <c r="H152" s="169"/>
      <c r="I152" s="169"/>
    </row>
    <row r="153" spans="1:9" ht="29.5" thickBot="1" x14ac:dyDescent="0.4">
      <c r="A153" s="166" t="s">
        <v>114</v>
      </c>
      <c r="B153" s="167"/>
      <c r="C153" s="167"/>
      <c r="D153" s="168"/>
      <c r="E153" s="18" t="s">
        <v>97</v>
      </c>
      <c r="F153" s="18" t="s">
        <v>48</v>
      </c>
      <c r="G153" s="18" t="s">
        <v>68</v>
      </c>
      <c r="H153" s="88" t="s">
        <v>60</v>
      </c>
      <c r="I153" s="20"/>
    </row>
    <row r="154" spans="1:9" x14ac:dyDescent="0.35">
      <c r="A154" s="157" t="s">
        <v>160</v>
      </c>
      <c r="B154" s="158"/>
      <c r="C154" s="158"/>
      <c r="D154" s="159"/>
      <c r="E154" s="12">
        <f>E141-E151</f>
        <v>0</v>
      </c>
      <c r="F154" s="12">
        <f>F141-F151</f>
        <v>0</v>
      </c>
      <c r="G154" s="12">
        <f>G141-G151</f>
        <v>0</v>
      </c>
      <c r="H154" s="93">
        <f>H141-H151</f>
        <v>0</v>
      </c>
      <c r="I154" s="7"/>
    </row>
    <row r="155" spans="1:9" x14ac:dyDescent="0.35">
      <c r="A155" s="179"/>
      <c r="B155" s="179"/>
      <c r="C155" s="179"/>
      <c r="D155" s="179"/>
      <c r="E155" s="179"/>
      <c r="F155" s="179"/>
      <c r="G155" s="179"/>
      <c r="H155" s="180"/>
      <c r="I155" s="179"/>
    </row>
  </sheetData>
  <sheetProtection selectLockedCells="1"/>
  <mergeCells count="47">
    <mergeCell ref="A155:I155"/>
    <mergeCell ref="A128:D128"/>
    <mergeCell ref="A129:I129"/>
    <mergeCell ref="A138:D138"/>
    <mergeCell ref="A139:I139"/>
    <mergeCell ref="A140:D140"/>
    <mergeCell ref="A141:D141"/>
    <mergeCell ref="A142:I142"/>
    <mergeCell ref="A151:D151"/>
    <mergeCell ref="A152:I152"/>
    <mergeCell ref="A153:D153"/>
    <mergeCell ref="A154:D154"/>
    <mergeCell ref="A127:D127"/>
    <mergeCell ref="A76:I76"/>
    <mergeCell ref="A85:D85"/>
    <mergeCell ref="A86:I86"/>
    <mergeCell ref="A95:D95"/>
    <mergeCell ref="A96:I96"/>
    <mergeCell ref="A105:D105"/>
    <mergeCell ref="A106:I106"/>
    <mergeCell ref="A115:D115"/>
    <mergeCell ref="A116:I116"/>
    <mergeCell ref="A125:D125"/>
    <mergeCell ref="A126:I126"/>
    <mergeCell ref="A75:D75"/>
    <mergeCell ref="A25:D25"/>
    <mergeCell ref="A26:I26"/>
    <mergeCell ref="A35:D35"/>
    <mergeCell ref="A36:I36"/>
    <mergeCell ref="A45:D45"/>
    <mergeCell ref="A46:I46"/>
    <mergeCell ref="A55:D55"/>
    <mergeCell ref="A56:I56"/>
    <mergeCell ref="A65:D65"/>
    <mergeCell ref="A66:I66"/>
    <mergeCell ref="A16:I16"/>
    <mergeCell ref="B1:I1"/>
    <mergeCell ref="B3:I3"/>
    <mergeCell ref="B4:I4"/>
    <mergeCell ref="B5:I5"/>
    <mergeCell ref="B6:I6"/>
    <mergeCell ref="B7:I7"/>
    <mergeCell ref="B8:I8"/>
    <mergeCell ref="B9:I9"/>
    <mergeCell ref="B10:I10"/>
    <mergeCell ref="B11:I11"/>
    <mergeCell ref="A12:I12"/>
  </mergeCells>
  <dataValidations count="1">
    <dataValidation type="list" allowBlank="1" showInputMessage="1" showErrorMessage="1" sqref="B98:B104 B131:B137 B144:B150 B28:B34 B38:B44 B48:B54 B58:B64 B68:B74 B78:B84 B88:B94 B108:B114 B118:B124 B18 B19:B24" xr:uid="{8B15EB5C-EC11-452A-BC1C-65B9677996A3}">
      <formula1>"Contractual, In-House Labor"</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D2C634-BD70-4E99-90B2-CA2AB2108F74}">
  <dimension ref="A1:E35"/>
  <sheetViews>
    <sheetView topLeftCell="A10" workbookViewId="0"/>
  </sheetViews>
  <sheetFormatPr defaultRowHeight="14.5" x14ac:dyDescent="0.35"/>
  <cols>
    <col min="1" max="1" width="50.54296875" customWidth="1"/>
    <col min="2" max="4" width="30.54296875" style="3" customWidth="1"/>
  </cols>
  <sheetData>
    <row r="1" spans="1:5" ht="187" customHeight="1" x14ac:dyDescent="1.1000000000000001">
      <c r="A1" s="16" t="e" vm="1">
        <v>#VALUE!</v>
      </c>
      <c r="B1" s="173" t="s">
        <v>161</v>
      </c>
      <c r="C1" s="174"/>
      <c r="D1" s="174"/>
      <c r="E1" s="2"/>
    </row>
    <row r="2" spans="1:5" x14ac:dyDescent="0.35">
      <c r="A2" s="151"/>
      <c r="B2" s="151"/>
      <c r="C2" s="151"/>
      <c r="D2" s="151"/>
      <c r="E2" s="2"/>
    </row>
    <row r="3" spans="1:5" x14ac:dyDescent="0.35">
      <c r="A3" s="32" t="s">
        <v>19</v>
      </c>
      <c r="B3" s="184" t="str">
        <f>IF(ISBLANK('Non-Phased Construction Budget'!B3), "", 'Non-Phased Construction Budget'!B3)</f>
        <v/>
      </c>
      <c r="C3" s="184"/>
      <c r="D3" s="184"/>
    </row>
    <row r="4" spans="1:5" x14ac:dyDescent="0.35">
      <c r="A4" s="32" t="s">
        <v>20</v>
      </c>
      <c r="B4" s="184" t="str">
        <f>IF(ISBLANK('Non-Phased Construction Budget'!B4), "", 'Non-Phased Construction Budget'!B4)</f>
        <v/>
      </c>
      <c r="C4" s="184"/>
      <c r="D4" s="184"/>
    </row>
    <row r="5" spans="1:5" x14ac:dyDescent="0.35">
      <c r="A5" s="32" t="s">
        <v>21</v>
      </c>
      <c r="B5" s="184" t="str">
        <f>IF(ISBLANK('Non-Phased Construction Budget'!B5), "", 'Non-Phased Construction Budget'!B5)</f>
        <v/>
      </c>
      <c r="C5" s="184"/>
      <c r="D5" s="184"/>
    </row>
    <row r="6" spans="1:5" x14ac:dyDescent="0.35">
      <c r="A6" s="32" t="s">
        <v>22</v>
      </c>
      <c r="B6" s="184" t="str">
        <f>IF(ISBLANK('Non-Phased Construction Budget'!B6), "", 'Non-Phased Construction Budget'!B6)</f>
        <v/>
      </c>
      <c r="C6" s="184"/>
      <c r="D6" s="184"/>
    </row>
    <row r="7" spans="1:5" x14ac:dyDescent="0.35">
      <c r="A7" s="33" t="s">
        <v>23</v>
      </c>
      <c r="B7" s="184" t="str">
        <f>IF(ISBLANK('Non-Phased Construction Budget'!B7), "", 'Non-Phased Construction Budget'!B7)</f>
        <v/>
      </c>
      <c r="C7" s="184"/>
      <c r="D7" s="184"/>
    </row>
    <row r="8" spans="1:5" x14ac:dyDescent="0.35">
      <c r="A8" s="33" t="s">
        <v>24</v>
      </c>
      <c r="B8" s="184" t="str">
        <f>IF(ISBLANK('Non-Phased Construction Budget'!B8), "", 'Non-Phased Construction Budget'!B8)</f>
        <v/>
      </c>
      <c r="C8" s="184"/>
      <c r="D8" s="184"/>
    </row>
    <row r="9" spans="1:5" x14ac:dyDescent="0.35">
      <c r="A9" s="33" t="s">
        <v>25</v>
      </c>
      <c r="B9" s="184" t="str">
        <f>IF(ISBLANK('Non-Phased Construction Budget'!B9), "", 'Non-Phased Construction Budget'!B9)</f>
        <v/>
      </c>
      <c r="C9" s="184"/>
      <c r="D9" s="184"/>
    </row>
    <row r="10" spans="1:5" x14ac:dyDescent="0.35">
      <c r="A10" s="33" t="s">
        <v>26</v>
      </c>
      <c r="B10" s="184" t="str">
        <f>IF(ISBLANK('Non-Phased Construction Budget'!B10), "", 'Non-Phased Construction Budget'!B10)</f>
        <v/>
      </c>
      <c r="C10" s="184"/>
      <c r="D10" s="184"/>
    </row>
    <row r="11" spans="1:5" x14ac:dyDescent="0.35">
      <c r="A11" s="33" t="s">
        <v>27</v>
      </c>
      <c r="B11" s="184" t="str">
        <f>IF(ISBLANK('Non-Phased Construction Budget'!B11), "", 'Non-Phased Construction Budget'!B11)</f>
        <v/>
      </c>
      <c r="C11" s="184"/>
      <c r="D11" s="184"/>
    </row>
    <row r="12" spans="1:5" x14ac:dyDescent="0.35">
      <c r="A12" s="151"/>
      <c r="B12" s="151"/>
      <c r="C12" s="151"/>
      <c r="D12" s="151"/>
    </row>
    <row r="13" spans="1:5" x14ac:dyDescent="0.35">
      <c r="A13" s="20" t="s">
        <v>117</v>
      </c>
      <c r="B13" s="34">
        <f>'Phased Construction Budget'!E15</f>
        <v>1</v>
      </c>
      <c r="C13" s="34">
        <f>'Phased Construction Budget'!F15</f>
        <v>0.75</v>
      </c>
      <c r="D13" s="34">
        <f>'Phased Construction Budget'!G15</f>
        <v>0.25</v>
      </c>
    </row>
    <row r="14" spans="1:5" ht="15" thickBot="1" x14ac:dyDescent="0.4">
      <c r="A14" s="4" t="s">
        <v>28</v>
      </c>
      <c r="B14" s="35" t="s">
        <v>57</v>
      </c>
      <c r="C14" s="35" t="s">
        <v>58</v>
      </c>
      <c r="D14" s="35" t="s">
        <v>59</v>
      </c>
    </row>
    <row r="15" spans="1:5" x14ac:dyDescent="0.35">
      <c r="A15" s="7" t="s">
        <v>66</v>
      </c>
      <c r="B15" s="36">
        <f>'Non-Phased Construction Budget'!E25</f>
        <v>0</v>
      </c>
      <c r="C15" s="36">
        <f>'Non-Phased Construction Budget'!F25</f>
        <v>0</v>
      </c>
      <c r="D15" s="36">
        <f>'Non-Phased Construction Budget'!G25</f>
        <v>0</v>
      </c>
    </row>
    <row r="16" spans="1:5" x14ac:dyDescent="0.35">
      <c r="A16" s="10" t="s">
        <v>123</v>
      </c>
      <c r="B16" s="37">
        <f>'Non-Phased Construction Budget'!E35</f>
        <v>0</v>
      </c>
      <c r="C16" s="37">
        <f>'Non-Phased Construction Budget'!F35</f>
        <v>0</v>
      </c>
      <c r="D16" s="37">
        <f>'Non-Phased Construction Budget'!G35</f>
        <v>0</v>
      </c>
    </row>
    <row r="17" spans="1:4" x14ac:dyDescent="0.35">
      <c r="A17" s="10" t="s">
        <v>128</v>
      </c>
      <c r="B17" s="37">
        <f>'Non-Phased Construction Budget'!E45</f>
        <v>0</v>
      </c>
      <c r="C17" s="37">
        <f>'Non-Phased Construction Budget'!F45</f>
        <v>0</v>
      </c>
      <c r="D17" s="37">
        <f>'Non-Phased Construction Budget'!G45</f>
        <v>0</v>
      </c>
    </row>
    <row r="18" spans="1:4" x14ac:dyDescent="0.35">
      <c r="A18" s="10" t="s">
        <v>132</v>
      </c>
      <c r="B18" s="37">
        <f>'Non-Phased Construction Budget'!E55</f>
        <v>0</v>
      </c>
      <c r="C18" s="37">
        <f>'Non-Phased Construction Budget'!F55</f>
        <v>0</v>
      </c>
      <c r="D18" s="37">
        <f>'Non-Phased Construction Budget'!G55</f>
        <v>0</v>
      </c>
    </row>
    <row r="19" spans="1:4" x14ac:dyDescent="0.35">
      <c r="A19" s="10" t="s">
        <v>133</v>
      </c>
      <c r="B19" s="37">
        <f>'Non-Phased Construction Budget'!E65</f>
        <v>0</v>
      </c>
      <c r="C19" s="37">
        <f>'Non-Phased Construction Budget'!F65</f>
        <v>0</v>
      </c>
      <c r="D19" s="37">
        <f>'Non-Phased Construction Budget'!G65</f>
        <v>0</v>
      </c>
    </row>
    <row r="20" spans="1:4" x14ac:dyDescent="0.35">
      <c r="A20" s="10" t="s">
        <v>134</v>
      </c>
      <c r="B20" s="37">
        <f>'Non-Phased Construction Budget'!E75</f>
        <v>0</v>
      </c>
      <c r="C20" s="37">
        <f>'Non-Phased Construction Budget'!F75</f>
        <v>0</v>
      </c>
      <c r="D20" s="37">
        <f>'Non-Phased Construction Budget'!G75</f>
        <v>0</v>
      </c>
    </row>
    <row r="21" spans="1:4" x14ac:dyDescent="0.35">
      <c r="A21" s="10" t="s">
        <v>137</v>
      </c>
      <c r="B21" s="37">
        <f>'Non-Phased Construction Budget'!E85</f>
        <v>0</v>
      </c>
      <c r="C21" s="37">
        <f>'Non-Phased Construction Budget'!F85</f>
        <v>0</v>
      </c>
      <c r="D21" s="37">
        <f>'Non-Phased Construction Budget'!G85</f>
        <v>0</v>
      </c>
    </row>
    <row r="22" spans="1:4" x14ac:dyDescent="0.35">
      <c r="A22" s="10" t="s">
        <v>141</v>
      </c>
      <c r="B22" s="37">
        <f>'Non-Phased Construction Budget'!E95</f>
        <v>0</v>
      </c>
      <c r="C22" s="37">
        <f>'Non-Phased Construction Budget'!F95</f>
        <v>0</v>
      </c>
      <c r="D22" s="37">
        <f>'Non-Phased Construction Budget'!G95</f>
        <v>0</v>
      </c>
    </row>
    <row r="23" spans="1:4" x14ac:dyDescent="0.35">
      <c r="A23" s="10" t="s">
        <v>145</v>
      </c>
      <c r="B23" s="37">
        <f>'Non-Phased Construction Budget'!E105</f>
        <v>0</v>
      </c>
      <c r="C23" s="37">
        <f>'Non-Phased Construction Budget'!F105</f>
        <v>0</v>
      </c>
      <c r="D23" s="37">
        <f>'Non-Phased Construction Budget'!G105</f>
        <v>0</v>
      </c>
    </row>
    <row r="24" spans="1:4" x14ac:dyDescent="0.35">
      <c r="A24" s="10" t="s">
        <v>149</v>
      </c>
      <c r="B24" s="37">
        <f>'Non-Phased Construction Budget'!E115</f>
        <v>0</v>
      </c>
      <c r="C24" s="37">
        <f>'Non-Phased Construction Budget'!F115</f>
        <v>0</v>
      </c>
      <c r="D24" s="37">
        <f>'Non-Phased Construction Budget'!G115</f>
        <v>0</v>
      </c>
    </row>
    <row r="25" spans="1:4" x14ac:dyDescent="0.35">
      <c r="A25" s="10" t="s">
        <v>152</v>
      </c>
      <c r="B25" s="37">
        <f>'Non-Phased Construction Budget'!E125</f>
        <v>0</v>
      </c>
      <c r="C25" s="37">
        <f>'Non-Phased Construction Budget'!F125</f>
        <v>0</v>
      </c>
      <c r="D25" s="37">
        <f>'Non-Phased Construction Budget'!G125</f>
        <v>0</v>
      </c>
    </row>
    <row r="26" spans="1:4" x14ac:dyDescent="0.35">
      <c r="A26" s="10" t="s">
        <v>162</v>
      </c>
      <c r="B26" s="37">
        <f>'Non-Phased Construction Budget'!E128</f>
        <v>0</v>
      </c>
      <c r="C26" s="37">
        <f>'Non-Phased Construction Budget'!F128</f>
        <v>0</v>
      </c>
      <c r="D26" s="37">
        <f>'Non-Phased Construction Budget'!G128</f>
        <v>0</v>
      </c>
    </row>
    <row r="27" spans="1:4" x14ac:dyDescent="0.35">
      <c r="A27" s="10" t="s">
        <v>157</v>
      </c>
      <c r="B27" s="37">
        <f>'Non-Phased Construction Budget'!E138</f>
        <v>0</v>
      </c>
      <c r="C27" s="37">
        <f>'Non-Phased Construction Budget'!F138</f>
        <v>0</v>
      </c>
      <c r="D27" s="37">
        <f>'Non-Phased Construction Budget'!G138</f>
        <v>0</v>
      </c>
    </row>
    <row r="28" spans="1:4" x14ac:dyDescent="0.35">
      <c r="A28" s="10" t="s">
        <v>163</v>
      </c>
      <c r="B28" s="37">
        <f>'Non-Phased Construction Budget'!E141</f>
        <v>0</v>
      </c>
      <c r="C28" s="37">
        <f>'Non-Phased Construction Budget'!F141</f>
        <v>0</v>
      </c>
      <c r="D28" s="37">
        <f>'Non-Phased Construction Budget'!G141</f>
        <v>0</v>
      </c>
    </row>
    <row r="29" spans="1:4" ht="15" thickBot="1" x14ac:dyDescent="0.4">
      <c r="A29" s="38" t="s">
        <v>159</v>
      </c>
      <c r="B29" s="39">
        <f>'Non-Phased Construction Budget'!E151</f>
        <v>0</v>
      </c>
      <c r="C29" s="39">
        <f>'Non-Phased Construction Budget'!F151</f>
        <v>0</v>
      </c>
      <c r="D29" s="39">
        <f>'Non-Phased Construction Budget'!G151</f>
        <v>0</v>
      </c>
    </row>
    <row r="30" spans="1:4" ht="15" thickTop="1" x14ac:dyDescent="0.35">
      <c r="A30" s="19" t="s">
        <v>164</v>
      </c>
      <c r="B30" s="36">
        <f>'Non-Phased Construction Budget'!E154</f>
        <v>0</v>
      </c>
      <c r="C30" s="36">
        <f>'Non-Phased Construction Budget'!F154</f>
        <v>0</v>
      </c>
      <c r="D30" s="36">
        <f>'Non-Phased Construction Budget'!G154</f>
        <v>0</v>
      </c>
    </row>
    <row r="31" spans="1:4" x14ac:dyDescent="0.35">
      <c r="A31" s="151"/>
      <c r="B31" s="151"/>
      <c r="C31" s="151"/>
      <c r="D31" s="151"/>
    </row>
    <row r="32" spans="1:4" x14ac:dyDescent="0.35">
      <c r="A32" s="10" t="s">
        <v>53</v>
      </c>
      <c r="B32" s="37">
        <f>'SR Mgmt Costs'!E37</f>
        <v>0</v>
      </c>
      <c r="C32" s="37">
        <f>'SR Mgmt Costs'!E37</f>
        <v>0</v>
      </c>
      <c r="D32" s="37">
        <v>0</v>
      </c>
    </row>
    <row r="33" spans="1:4" x14ac:dyDescent="0.35">
      <c r="A33" s="151"/>
      <c r="B33" s="151"/>
      <c r="C33" s="151"/>
      <c r="D33" s="151"/>
    </row>
    <row r="34" spans="1:4" x14ac:dyDescent="0.35">
      <c r="A34" s="10" t="s">
        <v>121</v>
      </c>
      <c r="B34" s="37">
        <f>B30+B32</f>
        <v>0</v>
      </c>
      <c r="C34" s="41">
        <f>C30+C32</f>
        <v>0</v>
      </c>
      <c r="D34" s="41">
        <f>D30+D32</f>
        <v>0</v>
      </c>
    </row>
    <row r="35" spans="1:4" x14ac:dyDescent="0.35">
      <c r="A35" s="151"/>
      <c r="B35" s="151"/>
      <c r="C35" s="151"/>
      <c r="D35" s="151"/>
    </row>
  </sheetData>
  <sheetProtection selectLockedCells="1"/>
  <mergeCells count="15">
    <mergeCell ref="A31:D31"/>
    <mergeCell ref="A33:D33"/>
    <mergeCell ref="A35:D35"/>
    <mergeCell ref="B7:D7"/>
    <mergeCell ref="B8:D8"/>
    <mergeCell ref="B9:D9"/>
    <mergeCell ref="B10:D10"/>
    <mergeCell ref="B11:D11"/>
    <mergeCell ref="A12:D12"/>
    <mergeCell ref="B6:D6"/>
    <mergeCell ref="B1:D1"/>
    <mergeCell ref="A2:D2"/>
    <mergeCell ref="B3:D3"/>
    <mergeCell ref="B4:D4"/>
    <mergeCell ref="B5:D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7966F-EF3C-4EE1-8517-A92E088228CB}">
  <dimension ref="A1:I265"/>
  <sheetViews>
    <sheetView zoomScaleNormal="100" workbookViewId="0">
      <selection activeCell="A3" sqref="A3:XFD12"/>
    </sheetView>
  </sheetViews>
  <sheetFormatPr defaultColWidth="8.7265625" defaultRowHeight="14.5" x14ac:dyDescent="0.35"/>
  <cols>
    <col min="1" max="1" width="55.453125" style="51" bestFit="1" customWidth="1"/>
    <col min="2" max="2" width="13.81640625" style="51" bestFit="1" customWidth="1"/>
    <col min="3" max="3" width="10.54296875" style="51" customWidth="1"/>
    <col min="4" max="7" width="18.54296875" style="51" customWidth="1"/>
    <col min="8" max="8" width="22.453125" style="51" bestFit="1" customWidth="1"/>
    <col min="9" max="9" width="65.453125" style="51" customWidth="1"/>
    <col min="10" max="16384" width="8.7265625" style="51"/>
  </cols>
  <sheetData>
    <row r="1" spans="1:9" ht="130" customHeight="1" x14ac:dyDescent="1.1000000000000001">
      <c r="A1" s="16" t="e" vm="1">
        <v>#VALUE!</v>
      </c>
      <c r="B1" s="173" t="s">
        <v>165</v>
      </c>
      <c r="C1" s="174"/>
      <c r="D1" s="174"/>
      <c r="E1" s="174"/>
      <c r="F1" s="174"/>
      <c r="G1" s="174"/>
      <c r="H1" s="174"/>
      <c r="I1" s="175"/>
    </row>
    <row r="2" spans="1:9" x14ac:dyDescent="0.35">
      <c r="A2" s="77"/>
      <c r="B2" s="77"/>
      <c r="C2" s="77"/>
      <c r="D2" s="77"/>
      <c r="E2" s="78"/>
      <c r="F2" s="78"/>
      <c r="G2" s="78"/>
      <c r="H2" s="79"/>
      <c r="I2" s="79"/>
    </row>
    <row r="3" spans="1:9" x14ac:dyDescent="0.35">
      <c r="A3" s="4" t="s">
        <v>19</v>
      </c>
      <c r="B3" s="160"/>
      <c r="C3" s="161"/>
      <c r="D3" s="161"/>
      <c r="E3" s="161"/>
      <c r="F3" s="161"/>
      <c r="G3" s="161"/>
      <c r="H3" s="161"/>
      <c r="I3" s="162"/>
    </row>
    <row r="4" spans="1:9" x14ac:dyDescent="0.35">
      <c r="A4" s="4" t="s">
        <v>20</v>
      </c>
      <c r="B4" s="160"/>
      <c r="C4" s="161"/>
      <c r="D4" s="161"/>
      <c r="E4" s="161"/>
      <c r="F4" s="161"/>
      <c r="G4" s="161"/>
      <c r="H4" s="161"/>
      <c r="I4" s="162"/>
    </row>
    <row r="5" spans="1:9" x14ac:dyDescent="0.35">
      <c r="A5" s="4" t="s">
        <v>21</v>
      </c>
      <c r="B5" s="160"/>
      <c r="C5" s="161"/>
      <c r="D5" s="161"/>
      <c r="E5" s="161"/>
      <c r="F5" s="161"/>
      <c r="G5" s="161"/>
      <c r="H5" s="161"/>
      <c r="I5" s="162"/>
    </row>
    <row r="6" spans="1:9" x14ac:dyDescent="0.35">
      <c r="A6" s="4" t="s">
        <v>22</v>
      </c>
      <c r="B6" s="160"/>
      <c r="C6" s="161"/>
      <c r="D6" s="161"/>
      <c r="E6" s="161"/>
      <c r="F6" s="161"/>
      <c r="G6" s="161"/>
      <c r="H6" s="161"/>
      <c r="I6" s="162"/>
    </row>
    <row r="7" spans="1:9" x14ac:dyDescent="0.35">
      <c r="A7" s="5" t="s">
        <v>23</v>
      </c>
      <c r="B7" s="160"/>
      <c r="C7" s="161"/>
      <c r="D7" s="161"/>
      <c r="E7" s="161"/>
      <c r="F7" s="161"/>
      <c r="G7" s="161"/>
      <c r="H7" s="161"/>
      <c r="I7" s="162"/>
    </row>
    <row r="8" spans="1:9" x14ac:dyDescent="0.35">
      <c r="A8" s="5" t="s">
        <v>24</v>
      </c>
      <c r="B8" s="160"/>
      <c r="C8" s="161"/>
      <c r="D8" s="161"/>
      <c r="E8" s="161"/>
      <c r="F8" s="161"/>
      <c r="G8" s="161"/>
      <c r="H8" s="161"/>
      <c r="I8" s="162"/>
    </row>
    <row r="9" spans="1:9" x14ac:dyDescent="0.35">
      <c r="A9" s="5" t="s">
        <v>25</v>
      </c>
      <c r="B9" s="160"/>
      <c r="C9" s="161"/>
      <c r="D9" s="161"/>
      <c r="E9" s="161"/>
      <c r="F9" s="161"/>
      <c r="G9" s="161"/>
      <c r="H9" s="161"/>
      <c r="I9" s="162"/>
    </row>
    <row r="10" spans="1:9" x14ac:dyDescent="0.35">
      <c r="A10" s="5" t="s">
        <v>26</v>
      </c>
      <c r="B10" s="160"/>
      <c r="C10" s="161"/>
      <c r="D10" s="161"/>
      <c r="E10" s="161"/>
      <c r="F10" s="161"/>
      <c r="G10" s="161"/>
      <c r="H10" s="161"/>
      <c r="I10" s="162"/>
    </row>
    <row r="11" spans="1:9" x14ac:dyDescent="0.35">
      <c r="A11" s="5" t="s">
        <v>27</v>
      </c>
      <c r="B11" s="160"/>
      <c r="C11" s="161"/>
      <c r="D11" s="161"/>
      <c r="E11" s="161"/>
      <c r="F11" s="161"/>
      <c r="G11" s="161"/>
      <c r="H11" s="161"/>
      <c r="I11" s="162"/>
    </row>
    <row r="12" spans="1:9" x14ac:dyDescent="0.35">
      <c r="A12" s="169"/>
      <c r="B12" s="169"/>
      <c r="C12" s="169"/>
      <c r="D12" s="169"/>
      <c r="E12" s="169"/>
      <c r="F12" s="169"/>
      <c r="G12" s="169"/>
      <c r="H12" s="169"/>
      <c r="I12" s="169"/>
    </row>
    <row r="13" spans="1:9" ht="15" thickBot="1" x14ac:dyDescent="0.4">
      <c r="A13" s="4" t="s">
        <v>28</v>
      </c>
      <c r="B13" s="4" t="s">
        <v>29</v>
      </c>
      <c r="C13" s="4" t="s">
        <v>30</v>
      </c>
      <c r="D13" s="4" t="s">
        <v>31</v>
      </c>
      <c r="E13" s="6" t="s">
        <v>57</v>
      </c>
      <c r="F13" s="6" t="s">
        <v>58</v>
      </c>
      <c r="G13" s="4" t="s">
        <v>59</v>
      </c>
      <c r="H13" s="4" t="s">
        <v>60</v>
      </c>
      <c r="I13" s="4" t="s">
        <v>33</v>
      </c>
    </row>
    <row r="14" spans="1:9" ht="148.5" customHeight="1" x14ac:dyDescent="0.35">
      <c r="A14" s="7" t="s">
        <v>34</v>
      </c>
      <c r="B14" s="8" t="s">
        <v>35</v>
      </c>
      <c r="C14" s="8" t="s">
        <v>36</v>
      </c>
      <c r="D14" s="8" t="s">
        <v>37</v>
      </c>
      <c r="E14" s="9" t="s">
        <v>61</v>
      </c>
      <c r="F14" s="9" t="s">
        <v>62</v>
      </c>
      <c r="G14" s="8" t="s">
        <v>63</v>
      </c>
      <c r="H14" s="8" t="s">
        <v>64</v>
      </c>
      <c r="I14" s="8" t="s">
        <v>65</v>
      </c>
    </row>
    <row r="15" spans="1:9" x14ac:dyDescent="0.35">
      <c r="A15" s="10"/>
      <c r="B15" s="10"/>
      <c r="C15" s="10"/>
      <c r="D15" s="10"/>
      <c r="E15" s="80">
        <f>F15+G15</f>
        <v>1</v>
      </c>
      <c r="F15" s="123">
        <v>0.75</v>
      </c>
      <c r="G15" s="123">
        <v>0.25</v>
      </c>
      <c r="H15" s="10"/>
      <c r="I15" s="10"/>
    </row>
    <row r="16" spans="1:9" x14ac:dyDescent="0.35">
      <c r="A16" s="151"/>
      <c r="B16" s="151"/>
      <c r="C16" s="151"/>
      <c r="D16" s="151"/>
      <c r="E16" s="151"/>
      <c r="F16" s="151"/>
      <c r="G16" s="151"/>
      <c r="H16" s="151"/>
      <c r="I16" s="151"/>
    </row>
    <row r="17" spans="1:9" ht="43.5" x14ac:dyDescent="0.35">
      <c r="A17" s="103" t="s">
        <v>66</v>
      </c>
      <c r="B17" s="22" t="s">
        <v>29</v>
      </c>
      <c r="C17" s="23" t="s">
        <v>30</v>
      </c>
      <c r="D17" s="11" t="s">
        <v>31</v>
      </c>
      <c r="E17" s="24" t="s">
        <v>67</v>
      </c>
      <c r="F17" s="25" t="s">
        <v>41</v>
      </c>
      <c r="G17" s="88" t="s">
        <v>68</v>
      </c>
      <c r="H17" s="88" t="s">
        <v>60</v>
      </c>
      <c r="I17" s="95" t="s">
        <v>69</v>
      </c>
    </row>
    <row r="18" spans="1:9" ht="29.5" thickBot="1" x14ac:dyDescent="0.4">
      <c r="A18" s="109" t="s">
        <v>166</v>
      </c>
      <c r="B18" s="105" t="s">
        <v>44</v>
      </c>
      <c r="C18" s="43">
        <v>50</v>
      </c>
      <c r="D18" s="99">
        <v>100</v>
      </c>
      <c r="E18" s="28">
        <f>C18*D18</f>
        <v>5000</v>
      </c>
      <c r="F18" s="49">
        <f>ROUNDDOWN(E18*F15, 2)</f>
        <v>3750</v>
      </c>
      <c r="G18" s="96">
        <f>E18-F18</f>
        <v>1250</v>
      </c>
      <c r="H18" s="96">
        <v>0</v>
      </c>
      <c r="I18" s="18" t="s">
        <v>45</v>
      </c>
    </row>
    <row r="19" spans="1:9" x14ac:dyDescent="0.35">
      <c r="A19" s="52" t="s">
        <v>167</v>
      </c>
      <c r="B19" s="53"/>
      <c r="C19" s="54"/>
      <c r="D19" s="55">
        <v>0</v>
      </c>
      <c r="E19" s="14">
        <f>C19*D19</f>
        <v>0</v>
      </c>
      <c r="F19" s="93">
        <f>ROUNDDOWN(E19*F15, 2)</f>
        <v>0</v>
      </c>
      <c r="G19" s="14">
        <f>E19-F19</f>
        <v>0</v>
      </c>
      <c r="H19" s="55">
        <v>0</v>
      </c>
      <c r="I19" s="56"/>
    </row>
    <row r="20" spans="1:9" x14ac:dyDescent="0.35">
      <c r="A20" s="69" t="s">
        <v>168</v>
      </c>
      <c r="B20" s="58"/>
      <c r="C20" s="54"/>
      <c r="D20" s="59">
        <v>0</v>
      </c>
      <c r="E20" s="14">
        <v>0</v>
      </c>
      <c r="F20" s="14">
        <v>0</v>
      </c>
      <c r="G20" s="14">
        <v>0</v>
      </c>
      <c r="H20" s="55">
        <v>0</v>
      </c>
      <c r="I20" s="56"/>
    </row>
    <row r="21" spans="1:9" x14ac:dyDescent="0.35">
      <c r="A21" s="69" t="s">
        <v>168</v>
      </c>
      <c r="B21" s="58"/>
      <c r="C21" s="54"/>
      <c r="D21" s="59">
        <v>0</v>
      </c>
      <c r="E21" s="14">
        <v>0</v>
      </c>
      <c r="F21" s="14">
        <v>0</v>
      </c>
      <c r="G21" s="14">
        <v>0</v>
      </c>
      <c r="H21" s="55">
        <v>0</v>
      </c>
      <c r="I21" s="56"/>
    </row>
    <row r="22" spans="1:9" x14ac:dyDescent="0.35">
      <c r="A22" s="69" t="s">
        <v>168</v>
      </c>
      <c r="B22" s="58"/>
      <c r="C22" s="54"/>
      <c r="D22" s="59">
        <v>0</v>
      </c>
      <c r="E22" s="14">
        <v>0</v>
      </c>
      <c r="F22" s="14">
        <v>0</v>
      </c>
      <c r="G22" s="14">
        <v>0</v>
      </c>
      <c r="H22" s="55">
        <v>0</v>
      </c>
      <c r="I22" s="56"/>
    </row>
    <row r="23" spans="1:9" x14ac:dyDescent="0.35">
      <c r="A23" s="69" t="s">
        <v>168</v>
      </c>
      <c r="B23" s="58"/>
      <c r="C23" s="54"/>
      <c r="D23" s="59">
        <v>0</v>
      </c>
      <c r="E23" s="14">
        <v>0</v>
      </c>
      <c r="F23" s="14">
        <v>0</v>
      </c>
      <c r="G23" s="14">
        <v>0</v>
      </c>
      <c r="H23" s="55">
        <v>0</v>
      </c>
      <c r="I23" s="56"/>
    </row>
    <row r="24" spans="1:9" ht="15" thickBot="1" x14ac:dyDescent="0.4">
      <c r="A24" s="69" t="s">
        <v>167</v>
      </c>
      <c r="B24" s="58"/>
      <c r="C24" s="54"/>
      <c r="D24" s="59">
        <v>0</v>
      </c>
      <c r="E24" s="14">
        <v>0</v>
      </c>
      <c r="F24" s="14">
        <v>0</v>
      </c>
      <c r="G24" s="14">
        <v>0</v>
      </c>
      <c r="H24" s="55">
        <v>0</v>
      </c>
      <c r="I24" s="56"/>
    </row>
    <row r="25" spans="1:9" ht="15.5" thickTop="1" thickBot="1" x14ac:dyDescent="0.4">
      <c r="A25" s="191" t="s">
        <v>169</v>
      </c>
      <c r="B25" s="192"/>
      <c r="C25" s="192"/>
      <c r="D25" s="193"/>
      <c r="E25" s="130">
        <f>SUM(E19:E24)</f>
        <v>0</v>
      </c>
      <c r="F25" s="131">
        <f>SUM(F19:F24)</f>
        <v>0</v>
      </c>
      <c r="G25" s="131">
        <f>SUM(G19:G24)</f>
        <v>0</v>
      </c>
      <c r="H25" s="131">
        <f>SUM(H19:H24)</f>
        <v>0</v>
      </c>
      <c r="I25" s="132"/>
    </row>
    <row r="26" spans="1:9" x14ac:dyDescent="0.35">
      <c r="A26" s="52" t="s">
        <v>170</v>
      </c>
      <c r="B26" s="70"/>
      <c r="C26" s="70"/>
      <c r="D26" s="71">
        <v>0</v>
      </c>
      <c r="E26" s="93">
        <f t="shared" ref="E26:E27" si="0">C26*D26</f>
        <v>0</v>
      </c>
      <c r="F26" s="14">
        <f>ROUNDDOWN(E26*F15, 2)</f>
        <v>0</v>
      </c>
      <c r="G26" s="14">
        <f>E26-F26</f>
        <v>0</v>
      </c>
      <c r="H26" s="55">
        <v>0</v>
      </c>
      <c r="I26" s="74"/>
    </row>
    <row r="27" spans="1:9" x14ac:dyDescent="0.35">
      <c r="A27" s="69" t="s">
        <v>170</v>
      </c>
      <c r="B27" s="58"/>
      <c r="C27" s="58"/>
      <c r="D27" s="59">
        <v>0</v>
      </c>
      <c r="E27" s="12">
        <f t="shared" si="0"/>
        <v>0</v>
      </c>
      <c r="F27" s="12">
        <f>ROUNDDOWN(E27*F15, 2)</f>
        <v>0</v>
      </c>
      <c r="G27" s="12">
        <f>E27-F27</f>
        <v>0</v>
      </c>
      <c r="H27" s="59">
        <v>0</v>
      </c>
      <c r="I27" s="60"/>
    </row>
    <row r="28" spans="1:9" x14ac:dyDescent="0.35">
      <c r="A28" s="69" t="s">
        <v>170</v>
      </c>
      <c r="B28" s="58"/>
      <c r="C28" s="58"/>
      <c r="D28" s="59">
        <v>0</v>
      </c>
      <c r="E28" s="12">
        <f>C28*D28</f>
        <v>0</v>
      </c>
      <c r="F28" s="12">
        <f>ROUNDDOWN(E28*F15, 2)</f>
        <v>0</v>
      </c>
      <c r="G28" s="12">
        <f t="shared" ref="G28:G31" si="1">E28-F28</f>
        <v>0</v>
      </c>
      <c r="H28" s="59">
        <v>0</v>
      </c>
      <c r="I28" s="60"/>
    </row>
    <row r="29" spans="1:9" x14ac:dyDescent="0.35">
      <c r="A29" s="69" t="s">
        <v>170</v>
      </c>
      <c r="B29" s="61"/>
      <c r="C29" s="58"/>
      <c r="D29" s="59">
        <v>0</v>
      </c>
      <c r="E29" s="12">
        <f>C29*D29</f>
        <v>0</v>
      </c>
      <c r="F29" s="12">
        <f>ROUNDDOWN(E29*F15, 2)</f>
        <v>0</v>
      </c>
      <c r="G29" s="12">
        <f t="shared" si="1"/>
        <v>0</v>
      </c>
      <c r="H29" s="59">
        <v>0</v>
      </c>
      <c r="I29" s="60"/>
    </row>
    <row r="30" spans="1:9" x14ac:dyDescent="0.35">
      <c r="A30" s="69" t="s">
        <v>170</v>
      </c>
      <c r="B30" s="62"/>
      <c r="C30" s="58"/>
      <c r="D30" s="59">
        <v>0</v>
      </c>
      <c r="E30" s="12">
        <f t="shared" ref="E30" si="2">C30*D30</f>
        <v>0</v>
      </c>
      <c r="F30" s="12">
        <f>ROUNDDOWN(E30*F15, 2)</f>
        <v>0</v>
      </c>
      <c r="G30" s="12">
        <f t="shared" si="1"/>
        <v>0</v>
      </c>
      <c r="H30" s="59">
        <v>0</v>
      </c>
      <c r="I30" s="60"/>
    </row>
    <row r="31" spans="1:9" ht="15" thickBot="1" x14ac:dyDescent="0.4">
      <c r="A31" s="69" t="s">
        <v>170</v>
      </c>
      <c r="B31" s="64"/>
      <c r="C31" s="62"/>
      <c r="D31" s="65">
        <v>0</v>
      </c>
      <c r="E31" s="94">
        <f>C31*D31</f>
        <v>0</v>
      </c>
      <c r="F31" s="13">
        <f>ROUNDDOWN(E31*F15, 2)</f>
        <v>0</v>
      </c>
      <c r="G31" s="94">
        <f t="shared" si="1"/>
        <v>0</v>
      </c>
      <c r="H31" s="65">
        <v>0</v>
      </c>
      <c r="I31" s="66"/>
    </row>
    <row r="32" spans="1:9" ht="15.5" thickTop="1" thickBot="1" x14ac:dyDescent="0.4">
      <c r="A32" s="191" t="s">
        <v>171</v>
      </c>
      <c r="B32" s="192"/>
      <c r="C32" s="192"/>
      <c r="D32" s="193"/>
      <c r="E32" s="133">
        <f>SUM(E26:E31)</f>
        <v>0</v>
      </c>
      <c r="F32" s="131">
        <f>SUM(F26:F31)</f>
        <v>0</v>
      </c>
      <c r="G32" s="133">
        <f>SUM(G26:G31)</f>
        <v>0</v>
      </c>
      <c r="H32" s="130">
        <f>SUM(H26:H31)</f>
        <v>0</v>
      </c>
      <c r="I32" s="134"/>
    </row>
    <row r="33" spans="1:9" x14ac:dyDescent="0.35">
      <c r="A33" s="185" t="s">
        <v>172</v>
      </c>
      <c r="B33" s="186"/>
      <c r="C33" s="186"/>
      <c r="D33" s="187"/>
      <c r="E33" s="93">
        <f>(E25+E32)</f>
        <v>0</v>
      </c>
      <c r="F33" s="93">
        <f>(F25+F32)</f>
        <v>0</v>
      </c>
      <c r="G33" s="93">
        <f>(G25+G32)</f>
        <v>0</v>
      </c>
      <c r="H33" s="93">
        <f>(H25+H32)</f>
        <v>0</v>
      </c>
      <c r="I33" s="19"/>
    </row>
    <row r="34" spans="1:9" x14ac:dyDescent="0.35">
      <c r="A34" s="151"/>
      <c r="B34" s="151"/>
      <c r="C34" s="151"/>
      <c r="D34" s="151"/>
      <c r="E34" s="151"/>
      <c r="F34" s="151"/>
      <c r="G34" s="151"/>
      <c r="H34" s="151"/>
      <c r="I34" s="151"/>
    </row>
    <row r="35" spans="1:9" ht="42" customHeight="1" x14ac:dyDescent="0.35">
      <c r="A35" s="107" t="s">
        <v>123</v>
      </c>
      <c r="B35" s="22" t="s">
        <v>29</v>
      </c>
      <c r="C35" s="11" t="s">
        <v>30</v>
      </c>
      <c r="D35" s="11" t="s">
        <v>31</v>
      </c>
      <c r="E35" s="24" t="s">
        <v>67</v>
      </c>
      <c r="F35" s="25" t="s">
        <v>48</v>
      </c>
      <c r="G35" s="100" t="s">
        <v>68</v>
      </c>
      <c r="H35" s="88" t="s">
        <v>60</v>
      </c>
      <c r="I35" s="88" t="s">
        <v>124</v>
      </c>
    </row>
    <row r="36" spans="1:9" ht="29.5" thickBot="1" x14ac:dyDescent="0.4">
      <c r="A36" s="48" t="s">
        <v>173</v>
      </c>
      <c r="B36" s="27" t="s">
        <v>44</v>
      </c>
      <c r="C36" s="91">
        <v>1</v>
      </c>
      <c r="D36" s="92">
        <v>10000</v>
      </c>
      <c r="E36" s="110">
        <f>C36*D36</f>
        <v>10000</v>
      </c>
      <c r="F36" s="122">
        <f>ROUNDDOWN(E36*F15, 2)</f>
        <v>7500</v>
      </c>
      <c r="G36" s="102">
        <f>E36-F36</f>
        <v>2500</v>
      </c>
      <c r="H36" s="96">
        <v>0</v>
      </c>
      <c r="I36" s="18" t="s">
        <v>126</v>
      </c>
    </row>
    <row r="37" spans="1:9" x14ac:dyDescent="0.35">
      <c r="A37" s="52" t="s">
        <v>167</v>
      </c>
      <c r="B37" s="53"/>
      <c r="C37" s="54"/>
      <c r="D37" s="55">
        <v>0</v>
      </c>
      <c r="E37" s="14">
        <f>C37*D37</f>
        <v>0</v>
      </c>
      <c r="F37" s="93">
        <f>ROUNDDOWN(E37*F32, 2)</f>
        <v>0</v>
      </c>
      <c r="G37" s="93">
        <f>E37-F37</f>
        <v>0</v>
      </c>
      <c r="H37" s="55">
        <v>0</v>
      </c>
      <c r="I37" s="56"/>
    </row>
    <row r="38" spans="1:9" x14ac:dyDescent="0.35">
      <c r="A38" s="69" t="s">
        <v>168</v>
      </c>
      <c r="B38" s="58"/>
      <c r="C38" s="54"/>
      <c r="D38" s="59">
        <v>0</v>
      </c>
      <c r="E38" s="14">
        <v>0</v>
      </c>
      <c r="F38" s="14">
        <v>0</v>
      </c>
      <c r="G38" s="14">
        <v>0</v>
      </c>
      <c r="H38" s="55">
        <v>0</v>
      </c>
      <c r="I38" s="56"/>
    </row>
    <row r="39" spans="1:9" x14ac:dyDescent="0.35">
      <c r="A39" s="69" t="s">
        <v>168</v>
      </c>
      <c r="B39" s="58"/>
      <c r="C39" s="54"/>
      <c r="D39" s="59">
        <v>0</v>
      </c>
      <c r="E39" s="14">
        <v>0</v>
      </c>
      <c r="F39" s="14">
        <v>0</v>
      </c>
      <c r="G39" s="14">
        <v>0</v>
      </c>
      <c r="H39" s="55">
        <v>0</v>
      </c>
      <c r="I39" s="56"/>
    </row>
    <row r="40" spans="1:9" x14ac:dyDescent="0.35">
      <c r="A40" s="69" t="s">
        <v>168</v>
      </c>
      <c r="B40" s="58"/>
      <c r="C40" s="54"/>
      <c r="D40" s="59">
        <v>0</v>
      </c>
      <c r="E40" s="14">
        <v>0</v>
      </c>
      <c r="F40" s="14">
        <v>0</v>
      </c>
      <c r="G40" s="14">
        <v>0</v>
      </c>
      <c r="H40" s="55">
        <v>0</v>
      </c>
      <c r="I40" s="56"/>
    </row>
    <row r="41" spans="1:9" x14ac:dyDescent="0.35">
      <c r="A41" s="69" t="s">
        <v>168</v>
      </c>
      <c r="B41" s="58"/>
      <c r="C41" s="54"/>
      <c r="D41" s="59">
        <v>0</v>
      </c>
      <c r="E41" s="14">
        <v>0</v>
      </c>
      <c r="F41" s="14">
        <v>0</v>
      </c>
      <c r="G41" s="14">
        <v>0</v>
      </c>
      <c r="H41" s="55">
        <v>0</v>
      </c>
      <c r="I41" s="56"/>
    </row>
    <row r="42" spans="1:9" ht="15" thickBot="1" x14ac:dyDescent="0.4">
      <c r="A42" s="69" t="s">
        <v>167</v>
      </c>
      <c r="B42" s="58"/>
      <c r="C42" s="54"/>
      <c r="D42" s="59">
        <v>0</v>
      </c>
      <c r="E42" s="14">
        <v>0</v>
      </c>
      <c r="F42" s="14">
        <v>0</v>
      </c>
      <c r="G42" s="14">
        <v>0</v>
      </c>
      <c r="H42" s="55">
        <v>0</v>
      </c>
      <c r="I42" s="56"/>
    </row>
    <row r="43" spans="1:9" ht="15.5" thickTop="1" thickBot="1" x14ac:dyDescent="0.4">
      <c r="A43" s="188" t="s">
        <v>174</v>
      </c>
      <c r="B43" s="189"/>
      <c r="C43" s="189"/>
      <c r="D43" s="190"/>
      <c r="E43" s="130">
        <f>SUM(E37:E42)</f>
        <v>0</v>
      </c>
      <c r="F43" s="131">
        <f>SUM(F37:F42)</f>
        <v>0</v>
      </c>
      <c r="G43" s="130">
        <f>SUM(G37:G42)</f>
        <v>0</v>
      </c>
      <c r="H43" s="130">
        <f>SUM(H37:H42)</f>
        <v>0</v>
      </c>
      <c r="I43" s="132"/>
    </row>
    <row r="44" spans="1:9" x14ac:dyDescent="0.35">
      <c r="A44" s="69" t="s">
        <v>170</v>
      </c>
      <c r="B44" s="54"/>
      <c r="C44" s="54"/>
      <c r="D44" s="55">
        <v>0</v>
      </c>
      <c r="E44" s="93">
        <f t="shared" ref="E44:E45" si="3">C44*D44</f>
        <v>0</v>
      </c>
      <c r="F44" s="14">
        <f>ROUNDDOWN(E44*F32, 2)</f>
        <v>0</v>
      </c>
      <c r="G44" s="93">
        <f>E44-F44</f>
        <v>0</v>
      </c>
      <c r="H44" s="71">
        <v>0</v>
      </c>
      <c r="I44" s="74"/>
    </row>
    <row r="45" spans="1:9" x14ac:dyDescent="0.35">
      <c r="A45" s="69" t="s">
        <v>170</v>
      </c>
      <c r="B45" s="58"/>
      <c r="C45" s="58"/>
      <c r="D45" s="59">
        <v>0</v>
      </c>
      <c r="E45" s="12">
        <f t="shared" si="3"/>
        <v>0</v>
      </c>
      <c r="F45" s="12">
        <f>ROUNDDOWN(E45*F32, 2)</f>
        <v>0</v>
      </c>
      <c r="G45" s="12">
        <f>E45-F45</f>
        <v>0</v>
      </c>
      <c r="H45" s="59">
        <v>0</v>
      </c>
      <c r="I45" s="60"/>
    </row>
    <row r="46" spans="1:9" x14ac:dyDescent="0.35">
      <c r="A46" s="69" t="s">
        <v>170</v>
      </c>
      <c r="B46" s="58"/>
      <c r="C46" s="58"/>
      <c r="D46" s="59">
        <v>0</v>
      </c>
      <c r="E46" s="12">
        <f>C46*D46</f>
        <v>0</v>
      </c>
      <c r="F46" s="12">
        <f>ROUNDDOWN(E46*F32, 2)</f>
        <v>0</v>
      </c>
      <c r="G46" s="12">
        <f t="shared" ref="G46:G49" si="4">E46-F46</f>
        <v>0</v>
      </c>
      <c r="H46" s="59">
        <v>0</v>
      </c>
      <c r="I46" s="60"/>
    </row>
    <row r="47" spans="1:9" x14ac:dyDescent="0.35">
      <c r="A47" s="69" t="s">
        <v>170</v>
      </c>
      <c r="B47" s="61"/>
      <c r="C47" s="58"/>
      <c r="D47" s="59">
        <v>0</v>
      </c>
      <c r="E47" s="12">
        <f>C47*D47</f>
        <v>0</v>
      </c>
      <c r="F47" s="12">
        <f>ROUNDDOWN(E47*F32, 2)</f>
        <v>0</v>
      </c>
      <c r="G47" s="12">
        <f t="shared" si="4"/>
        <v>0</v>
      </c>
      <c r="H47" s="59">
        <v>0</v>
      </c>
      <c r="I47" s="60"/>
    </row>
    <row r="48" spans="1:9" x14ac:dyDescent="0.35">
      <c r="A48" s="69" t="s">
        <v>170</v>
      </c>
      <c r="B48" s="62"/>
      <c r="C48" s="58"/>
      <c r="D48" s="59">
        <v>0</v>
      </c>
      <c r="E48" s="12">
        <f t="shared" ref="E48" si="5">C48*D48</f>
        <v>0</v>
      </c>
      <c r="F48" s="12">
        <f>ROUNDDOWN(E48*F32, 2)</f>
        <v>0</v>
      </c>
      <c r="G48" s="12">
        <f t="shared" si="4"/>
        <v>0</v>
      </c>
      <c r="H48" s="59">
        <v>0</v>
      </c>
      <c r="I48" s="60"/>
    </row>
    <row r="49" spans="1:9" ht="15" thickBot="1" x14ac:dyDescent="0.4">
      <c r="A49" s="69" t="s">
        <v>170</v>
      </c>
      <c r="B49" s="64"/>
      <c r="C49" s="62"/>
      <c r="D49" s="65">
        <v>0</v>
      </c>
      <c r="E49" s="94">
        <f>C49*D49</f>
        <v>0</v>
      </c>
      <c r="F49" s="13">
        <f>ROUNDDOWN(E49*F32, 2)</f>
        <v>0</v>
      </c>
      <c r="G49" s="94">
        <f t="shared" si="4"/>
        <v>0</v>
      </c>
      <c r="H49" s="65">
        <v>0</v>
      </c>
      <c r="I49" s="66"/>
    </row>
    <row r="50" spans="1:9" ht="15.5" thickTop="1" thickBot="1" x14ac:dyDescent="0.4">
      <c r="A50" s="163" t="s">
        <v>175</v>
      </c>
      <c r="B50" s="164"/>
      <c r="C50" s="164"/>
      <c r="D50" s="165"/>
      <c r="E50" s="14">
        <f>SUM(E44:E49)</f>
        <v>0</v>
      </c>
      <c r="F50" s="131">
        <f>SUM(F44:F49)</f>
        <v>0</v>
      </c>
      <c r="G50" s="15">
        <f>SUM(G44:G49)</f>
        <v>0</v>
      </c>
      <c r="H50" s="15">
        <f>SUM(H44:H49)</f>
        <v>0</v>
      </c>
      <c r="I50" s="132"/>
    </row>
    <row r="51" spans="1:9" x14ac:dyDescent="0.35">
      <c r="A51" s="185" t="s">
        <v>176</v>
      </c>
      <c r="B51" s="186"/>
      <c r="C51" s="186"/>
      <c r="D51" s="187"/>
      <c r="E51" s="93">
        <f>(E43+E50)</f>
        <v>0</v>
      </c>
      <c r="F51" s="93">
        <f>(F43+F50)</f>
        <v>0</v>
      </c>
      <c r="G51" s="93">
        <f>(G43+G50)</f>
        <v>0</v>
      </c>
      <c r="H51" s="93">
        <f>(H43+H50)</f>
        <v>0</v>
      </c>
      <c r="I51" s="7"/>
    </row>
    <row r="52" spans="1:9" x14ac:dyDescent="0.35">
      <c r="A52" s="151"/>
      <c r="B52" s="151"/>
      <c r="C52" s="151"/>
      <c r="D52" s="151"/>
      <c r="E52" s="151"/>
      <c r="F52" s="151"/>
      <c r="G52" s="151"/>
      <c r="H52" s="151"/>
      <c r="I52" s="151"/>
    </row>
    <row r="53" spans="1:9" ht="46" customHeight="1" x14ac:dyDescent="0.35">
      <c r="A53" s="4" t="s">
        <v>128</v>
      </c>
      <c r="B53" s="22" t="s">
        <v>29</v>
      </c>
      <c r="C53" s="11" t="s">
        <v>30</v>
      </c>
      <c r="D53" s="11" t="s">
        <v>31</v>
      </c>
      <c r="E53" s="95" t="s">
        <v>67</v>
      </c>
      <c r="F53" s="95" t="s">
        <v>48</v>
      </c>
      <c r="G53" s="95" t="s">
        <v>68</v>
      </c>
      <c r="H53" s="88" t="s">
        <v>60</v>
      </c>
      <c r="I53" s="95" t="s">
        <v>124</v>
      </c>
    </row>
    <row r="54" spans="1:9" ht="15" thickBot="1" x14ac:dyDescent="0.4">
      <c r="A54" s="26" t="s">
        <v>177</v>
      </c>
      <c r="B54" s="90" t="s">
        <v>75</v>
      </c>
      <c r="C54" s="43">
        <v>1</v>
      </c>
      <c r="D54" s="99">
        <v>30000</v>
      </c>
      <c r="E54" s="96">
        <f>C54*D54</f>
        <v>30000</v>
      </c>
      <c r="F54" s="96">
        <f>ROUNDDOWN(E54*F15, 2)</f>
        <v>22500</v>
      </c>
      <c r="G54" s="96">
        <f>E54-F54</f>
        <v>7500</v>
      </c>
      <c r="H54" s="96">
        <v>0</v>
      </c>
      <c r="I54" s="18" t="s">
        <v>130</v>
      </c>
    </row>
    <row r="55" spans="1:9" x14ac:dyDescent="0.35">
      <c r="A55" s="52" t="s">
        <v>167</v>
      </c>
      <c r="B55" s="53"/>
      <c r="C55" s="54"/>
      <c r="D55" s="55">
        <v>0</v>
      </c>
      <c r="E55" s="14">
        <f>C55*D55</f>
        <v>0</v>
      </c>
      <c r="F55" s="93">
        <f>ROUNDDOWN(E55*F50, 2)</f>
        <v>0</v>
      </c>
      <c r="G55" s="93">
        <f>E55-F55</f>
        <v>0</v>
      </c>
      <c r="H55" s="55">
        <v>0</v>
      </c>
      <c r="I55" s="56"/>
    </row>
    <row r="56" spans="1:9" x14ac:dyDescent="0.35">
      <c r="A56" s="69" t="s">
        <v>168</v>
      </c>
      <c r="B56" s="58"/>
      <c r="C56" s="54"/>
      <c r="D56" s="59">
        <v>0</v>
      </c>
      <c r="E56" s="14">
        <v>0</v>
      </c>
      <c r="F56" s="14">
        <v>0</v>
      </c>
      <c r="G56" s="14">
        <v>0</v>
      </c>
      <c r="H56" s="55">
        <v>0</v>
      </c>
      <c r="I56" s="56"/>
    </row>
    <row r="57" spans="1:9" x14ac:dyDescent="0.35">
      <c r="A57" s="69" t="s">
        <v>168</v>
      </c>
      <c r="B57" s="58"/>
      <c r="C57" s="54"/>
      <c r="D57" s="59">
        <v>0</v>
      </c>
      <c r="E57" s="14">
        <v>0</v>
      </c>
      <c r="F57" s="14">
        <v>0</v>
      </c>
      <c r="G57" s="14">
        <v>0</v>
      </c>
      <c r="H57" s="55">
        <v>0</v>
      </c>
      <c r="I57" s="56"/>
    </row>
    <row r="58" spans="1:9" x14ac:dyDescent="0.35">
      <c r="A58" s="69" t="s">
        <v>168</v>
      </c>
      <c r="B58" s="58"/>
      <c r="C58" s="54"/>
      <c r="D58" s="59">
        <v>0</v>
      </c>
      <c r="E58" s="14">
        <v>0</v>
      </c>
      <c r="F58" s="14">
        <v>0</v>
      </c>
      <c r="G58" s="14">
        <v>0</v>
      </c>
      <c r="H58" s="55">
        <v>0</v>
      </c>
      <c r="I58" s="56"/>
    </row>
    <row r="59" spans="1:9" x14ac:dyDescent="0.35">
      <c r="A59" s="69" t="s">
        <v>168</v>
      </c>
      <c r="B59" s="58"/>
      <c r="C59" s="54"/>
      <c r="D59" s="59">
        <v>0</v>
      </c>
      <c r="E59" s="14">
        <v>0</v>
      </c>
      <c r="F59" s="14">
        <v>0</v>
      </c>
      <c r="G59" s="14">
        <v>0</v>
      </c>
      <c r="H59" s="55">
        <v>0</v>
      </c>
      <c r="I59" s="56"/>
    </row>
    <row r="60" spans="1:9" ht="15" thickBot="1" x14ac:dyDescent="0.4">
      <c r="A60" s="69" t="s">
        <v>167</v>
      </c>
      <c r="B60" s="58"/>
      <c r="C60" s="54"/>
      <c r="D60" s="59">
        <v>0</v>
      </c>
      <c r="E60" s="14">
        <v>0</v>
      </c>
      <c r="F60" s="14">
        <v>0</v>
      </c>
      <c r="G60" s="14">
        <v>0</v>
      </c>
      <c r="H60" s="55">
        <v>0</v>
      </c>
      <c r="I60" s="56"/>
    </row>
    <row r="61" spans="1:9" ht="15.5" thickTop="1" thickBot="1" x14ac:dyDescent="0.4">
      <c r="A61" s="188" t="s">
        <v>178</v>
      </c>
      <c r="B61" s="189"/>
      <c r="C61" s="189"/>
      <c r="D61" s="190"/>
      <c r="E61" s="130">
        <f>SUM(E55:E60)</f>
        <v>0</v>
      </c>
      <c r="F61" s="131">
        <f>SUM(F55:F60)</f>
        <v>0</v>
      </c>
      <c r="G61" s="130">
        <f>SUM(G55:G60)</f>
        <v>0</v>
      </c>
      <c r="H61" s="130">
        <f>SUM(H55:H60)</f>
        <v>0</v>
      </c>
      <c r="I61" s="132"/>
    </row>
    <row r="62" spans="1:9" x14ac:dyDescent="0.35">
      <c r="A62" s="69" t="s">
        <v>170</v>
      </c>
      <c r="B62" s="54"/>
      <c r="C62" s="54"/>
      <c r="D62" s="55">
        <v>0</v>
      </c>
      <c r="E62" s="93">
        <f t="shared" ref="E62:E63" si="6">C62*D62</f>
        <v>0</v>
      </c>
      <c r="F62" s="14">
        <f>ROUNDDOWN(E62*F50, 2)</f>
        <v>0</v>
      </c>
      <c r="G62" s="93">
        <f>E62-F62</f>
        <v>0</v>
      </c>
      <c r="H62" s="71">
        <v>0</v>
      </c>
      <c r="I62" s="74"/>
    </row>
    <row r="63" spans="1:9" x14ac:dyDescent="0.35">
      <c r="A63" s="69" t="s">
        <v>170</v>
      </c>
      <c r="B63" s="58"/>
      <c r="C63" s="58"/>
      <c r="D63" s="59">
        <v>0</v>
      </c>
      <c r="E63" s="12">
        <f t="shared" si="6"/>
        <v>0</v>
      </c>
      <c r="F63" s="12">
        <f>ROUNDDOWN(E63*F50, 2)</f>
        <v>0</v>
      </c>
      <c r="G63" s="12">
        <f>E63-F63</f>
        <v>0</v>
      </c>
      <c r="H63" s="59">
        <v>0</v>
      </c>
      <c r="I63" s="60"/>
    </row>
    <row r="64" spans="1:9" x14ac:dyDescent="0.35">
      <c r="A64" s="69" t="s">
        <v>170</v>
      </c>
      <c r="B64" s="58"/>
      <c r="C64" s="58"/>
      <c r="D64" s="59">
        <v>0</v>
      </c>
      <c r="E64" s="12">
        <f>C64*D64</f>
        <v>0</v>
      </c>
      <c r="F64" s="12">
        <f>ROUNDDOWN(E64*F50, 2)</f>
        <v>0</v>
      </c>
      <c r="G64" s="12">
        <f t="shared" ref="G64:G67" si="7">E64-F64</f>
        <v>0</v>
      </c>
      <c r="H64" s="59">
        <v>0</v>
      </c>
      <c r="I64" s="60"/>
    </row>
    <row r="65" spans="1:9" x14ac:dyDescent="0.35">
      <c r="A65" s="69" t="s">
        <v>170</v>
      </c>
      <c r="B65" s="61"/>
      <c r="C65" s="58"/>
      <c r="D65" s="59">
        <v>0</v>
      </c>
      <c r="E65" s="12">
        <f>C65*D65</f>
        <v>0</v>
      </c>
      <c r="F65" s="12">
        <f>ROUNDDOWN(E65*F50, 2)</f>
        <v>0</v>
      </c>
      <c r="G65" s="12">
        <f t="shared" si="7"/>
        <v>0</v>
      </c>
      <c r="H65" s="59">
        <v>0</v>
      </c>
      <c r="I65" s="60"/>
    </row>
    <row r="66" spans="1:9" x14ac:dyDescent="0.35">
      <c r="A66" s="69" t="s">
        <v>170</v>
      </c>
      <c r="B66" s="62"/>
      <c r="C66" s="58"/>
      <c r="D66" s="59">
        <v>0</v>
      </c>
      <c r="E66" s="12">
        <f t="shared" ref="E66" si="8">C66*D66</f>
        <v>0</v>
      </c>
      <c r="F66" s="12">
        <f>ROUNDDOWN(E66*F50, 2)</f>
        <v>0</v>
      </c>
      <c r="G66" s="12">
        <f t="shared" si="7"/>
        <v>0</v>
      </c>
      <c r="H66" s="59">
        <v>0</v>
      </c>
      <c r="I66" s="60"/>
    </row>
    <row r="67" spans="1:9" ht="15" thickBot="1" x14ac:dyDescent="0.4">
      <c r="A67" s="69" t="s">
        <v>170</v>
      </c>
      <c r="B67" s="64"/>
      <c r="C67" s="62"/>
      <c r="D67" s="65">
        <v>0</v>
      </c>
      <c r="E67" s="94">
        <f>C67*D67</f>
        <v>0</v>
      </c>
      <c r="F67" s="13">
        <f>ROUNDDOWN(E67*F50, 2)</f>
        <v>0</v>
      </c>
      <c r="G67" s="94">
        <f t="shared" si="7"/>
        <v>0</v>
      </c>
      <c r="H67" s="65">
        <v>0</v>
      </c>
      <c r="I67" s="66"/>
    </row>
    <row r="68" spans="1:9" ht="15.5" thickTop="1" thickBot="1" x14ac:dyDescent="0.4">
      <c r="A68" s="163" t="s">
        <v>179</v>
      </c>
      <c r="B68" s="164"/>
      <c r="C68" s="164"/>
      <c r="D68" s="165"/>
      <c r="E68" s="14">
        <f>SUM(E62:E67)</f>
        <v>0</v>
      </c>
      <c r="F68" s="131">
        <f>SUM(F62:F67)</f>
        <v>0</v>
      </c>
      <c r="G68" s="15">
        <f>SUM(G62:G67)</f>
        <v>0</v>
      </c>
      <c r="H68" s="15">
        <f>SUM(H62:H67)</f>
        <v>0</v>
      </c>
      <c r="I68" s="132"/>
    </row>
    <row r="69" spans="1:9" x14ac:dyDescent="0.35">
      <c r="A69" s="185" t="s">
        <v>180</v>
      </c>
      <c r="B69" s="186"/>
      <c r="C69" s="186"/>
      <c r="D69" s="187"/>
      <c r="E69" s="93">
        <f>(E61+E68)</f>
        <v>0</v>
      </c>
      <c r="F69" s="93">
        <f>(F61+F68)</f>
        <v>0</v>
      </c>
      <c r="G69" s="93">
        <f>(G61+G68)</f>
        <v>0</v>
      </c>
      <c r="H69" s="93">
        <f>(H61+H68)</f>
        <v>0</v>
      </c>
      <c r="I69" s="7"/>
    </row>
    <row r="70" spans="1:9" x14ac:dyDescent="0.35">
      <c r="A70" s="151"/>
      <c r="B70" s="151"/>
      <c r="C70" s="151"/>
      <c r="D70" s="151"/>
      <c r="E70" s="151"/>
      <c r="F70" s="151"/>
      <c r="G70" s="151"/>
      <c r="H70" s="151"/>
      <c r="I70" s="151"/>
    </row>
    <row r="71" spans="1:9" ht="58" x14ac:dyDescent="0.35">
      <c r="A71" s="32" t="s">
        <v>132</v>
      </c>
      <c r="B71" s="22" t="s">
        <v>29</v>
      </c>
      <c r="C71" s="108" t="s">
        <v>30</v>
      </c>
      <c r="D71" s="108" t="s">
        <v>31</v>
      </c>
      <c r="E71" s="100" t="s">
        <v>67</v>
      </c>
      <c r="F71" s="100" t="s">
        <v>48</v>
      </c>
      <c r="G71" s="100" t="s">
        <v>68</v>
      </c>
      <c r="H71" s="88" t="s">
        <v>60</v>
      </c>
      <c r="I71" s="88" t="s">
        <v>73</v>
      </c>
    </row>
    <row r="72" spans="1:9" ht="15" thickBot="1" x14ac:dyDescent="0.4">
      <c r="A72" s="48" t="s">
        <v>181</v>
      </c>
      <c r="B72" s="112" t="s">
        <v>75</v>
      </c>
      <c r="C72" s="90">
        <v>1</v>
      </c>
      <c r="D72" s="113">
        <v>10000</v>
      </c>
      <c r="E72" s="111">
        <f>C72*D72</f>
        <v>10000</v>
      </c>
      <c r="F72" s="111">
        <f>ROUNDDOWN(E72*F15, 2)</f>
        <v>7500</v>
      </c>
      <c r="G72" s="102">
        <f>E72-F72</f>
        <v>2500</v>
      </c>
      <c r="H72" s="96">
        <v>0</v>
      </c>
      <c r="I72" s="18" t="s">
        <v>76</v>
      </c>
    </row>
    <row r="73" spans="1:9" x14ac:dyDescent="0.35">
      <c r="A73" s="52" t="s">
        <v>167</v>
      </c>
      <c r="B73" s="53"/>
      <c r="C73" s="70"/>
      <c r="D73" s="71">
        <v>0</v>
      </c>
      <c r="E73" s="93">
        <f>C73*D73</f>
        <v>0</v>
      </c>
      <c r="F73" s="93">
        <f>ROUNDDOWN(E73*F68, 2)</f>
        <v>0</v>
      </c>
      <c r="G73" s="93">
        <f>E73-F73</f>
        <v>0</v>
      </c>
      <c r="H73" s="55">
        <v>0</v>
      </c>
      <c r="I73" s="56"/>
    </row>
    <row r="74" spans="1:9" x14ac:dyDescent="0.35">
      <c r="A74" s="69" t="s">
        <v>168</v>
      </c>
      <c r="B74" s="58"/>
      <c r="C74" s="54"/>
      <c r="D74" s="59">
        <v>0</v>
      </c>
      <c r="E74" s="14">
        <v>0</v>
      </c>
      <c r="F74" s="14">
        <v>0</v>
      </c>
      <c r="G74" s="14">
        <v>0</v>
      </c>
      <c r="H74" s="55">
        <v>0</v>
      </c>
      <c r="I74" s="56"/>
    </row>
    <row r="75" spans="1:9" x14ac:dyDescent="0.35">
      <c r="A75" s="69" t="s">
        <v>168</v>
      </c>
      <c r="B75" s="58"/>
      <c r="C75" s="54"/>
      <c r="D75" s="59">
        <v>0</v>
      </c>
      <c r="E75" s="14">
        <v>0</v>
      </c>
      <c r="F75" s="14">
        <v>0</v>
      </c>
      <c r="G75" s="14">
        <v>0</v>
      </c>
      <c r="H75" s="55">
        <v>0</v>
      </c>
      <c r="I75" s="56"/>
    </row>
    <row r="76" spans="1:9" x14ac:dyDescent="0.35">
      <c r="A76" s="69" t="s">
        <v>168</v>
      </c>
      <c r="B76" s="58"/>
      <c r="C76" s="54"/>
      <c r="D76" s="59">
        <v>0</v>
      </c>
      <c r="E76" s="14">
        <v>0</v>
      </c>
      <c r="F76" s="14">
        <v>0</v>
      </c>
      <c r="G76" s="14">
        <v>0</v>
      </c>
      <c r="H76" s="55">
        <v>0</v>
      </c>
      <c r="I76" s="56"/>
    </row>
    <row r="77" spans="1:9" x14ac:dyDescent="0.35">
      <c r="A77" s="69" t="s">
        <v>168</v>
      </c>
      <c r="B77" s="58"/>
      <c r="C77" s="54"/>
      <c r="D77" s="59">
        <v>0</v>
      </c>
      <c r="E77" s="14">
        <v>0</v>
      </c>
      <c r="F77" s="14">
        <v>0</v>
      </c>
      <c r="G77" s="14">
        <v>0</v>
      </c>
      <c r="H77" s="55">
        <v>0</v>
      </c>
      <c r="I77" s="56"/>
    </row>
    <row r="78" spans="1:9" ht="15" thickBot="1" x14ac:dyDescent="0.4">
      <c r="A78" s="69" t="s">
        <v>167</v>
      </c>
      <c r="B78" s="58"/>
      <c r="C78" s="54"/>
      <c r="D78" s="59">
        <v>0</v>
      </c>
      <c r="E78" s="14">
        <v>0</v>
      </c>
      <c r="F78" s="14">
        <v>0</v>
      </c>
      <c r="G78" s="14">
        <v>0</v>
      </c>
      <c r="H78" s="55">
        <v>0</v>
      </c>
      <c r="I78" s="56"/>
    </row>
    <row r="79" spans="1:9" ht="15.5" thickTop="1" thickBot="1" x14ac:dyDescent="0.4">
      <c r="A79" s="188" t="s">
        <v>182</v>
      </c>
      <c r="B79" s="189"/>
      <c r="C79" s="189"/>
      <c r="D79" s="190"/>
      <c r="E79" s="130">
        <f>SUM(E73:E78)</f>
        <v>0</v>
      </c>
      <c r="F79" s="131">
        <f>SUM(F73:F78)</f>
        <v>0</v>
      </c>
      <c r="G79" s="130">
        <f>SUM(G73:G78)</f>
        <v>0</v>
      </c>
      <c r="H79" s="130">
        <f>SUM(H73:H78)</f>
        <v>0</v>
      </c>
      <c r="I79" s="132"/>
    </row>
    <row r="80" spans="1:9" x14ac:dyDescent="0.35">
      <c r="A80" s="69" t="s">
        <v>170</v>
      </c>
      <c r="B80" s="54"/>
      <c r="C80" s="54"/>
      <c r="D80" s="55">
        <v>0</v>
      </c>
      <c r="E80" s="93">
        <f t="shared" ref="E80:E81" si="9">C80*D80</f>
        <v>0</v>
      </c>
      <c r="F80" s="14">
        <f>ROUNDDOWN(E80*F68, 2)</f>
        <v>0</v>
      </c>
      <c r="G80" s="93">
        <f>E80-F80</f>
        <v>0</v>
      </c>
      <c r="H80" s="71">
        <v>0</v>
      </c>
      <c r="I80" s="74"/>
    </row>
    <row r="81" spans="1:9" x14ac:dyDescent="0.35">
      <c r="A81" s="69" t="s">
        <v>170</v>
      </c>
      <c r="B81" s="58"/>
      <c r="C81" s="58"/>
      <c r="D81" s="59">
        <v>0</v>
      </c>
      <c r="E81" s="12">
        <f t="shared" si="9"/>
        <v>0</v>
      </c>
      <c r="F81" s="12">
        <f>ROUNDDOWN(E81*F68, 2)</f>
        <v>0</v>
      </c>
      <c r="G81" s="12">
        <f>E81-F81</f>
        <v>0</v>
      </c>
      <c r="H81" s="59">
        <v>0</v>
      </c>
      <c r="I81" s="60"/>
    </row>
    <row r="82" spans="1:9" x14ac:dyDescent="0.35">
      <c r="A82" s="69" t="s">
        <v>170</v>
      </c>
      <c r="B82" s="58"/>
      <c r="C82" s="58"/>
      <c r="D82" s="59">
        <v>0</v>
      </c>
      <c r="E82" s="12">
        <f>C82*D82</f>
        <v>0</v>
      </c>
      <c r="F82" s="12">
        <f>ROUNDDOWN(E82*F68, 2)</f>
        <v>0</v>
      </c>
      <c r="G82" s="12">
        <f t="shared" ref="G82:G85" si="10">E82-F82</f>
        <v>0</v>
      </c>
      <c r="H82" s="59">
        <v>0</v>
      </c>
      <c r="I82" s="60"/>
    </row>
    <row r="83" spans="1:9" x14ac:dyDescent="0.35">
      <c r="A83" s="69" t="s">
        <v>170</v>
      </c>
      <c r="B83" s="61"/>
      <c r="C83" s="58"/>
      <c r="D83" s="59">
        <v>0</v>
      </c>
      <c r="E83" s="12">
        <f>C83*D83</f>
        <v>0</v>
      </c>
      <c r="F83" s="12">
        <f>ROUNDDOWN(E83*F68, 2)</f>
        <v>0</v>
      </c>
      <c r="G83" s="12">
        <f t="shared" si="10"/>
        <v>0</v>
      </c>
      <c r="H83" s="59">
        <v>0</v>
      </c>
      <c r="I83" s="60"/>
    </row>
    <row r="84" spans="1:9" x14ac:dyDescent="0.35">
      <c r="A84" s="69" t="s">
        <v>170</v>
      </c>
      <c r="B84" s="62"/>
      <c r="C84" s="58"/>
      <c r="D84" s="59">
        <v>0</v>
      </c>
      <c r="E84" s="12">
        <f t="shared" ref="E84" si="11">C84*D84</f>
        <v>0</v>
      </c>
      <c r="F84" s="12">
        <f>ROUNDDOWN(E84*F68, 2)</f>
        <v>0</v>
      </c>
      <c r="G84" s="12">
        <f t="shared" si="10"/>
        <v>0</v>
      </c>
      <c r="H84" s="59">
        <v>0</v>
      </c>
      <c r="I84" s="60"/>
    </row>
    <row r="85" spans="1:9" ht="15" thickBot="1" x14ac:dyDescent="0.4">
      <c r="A85" s="69" t="s">
        <v>170</v>
      </c>
      <c r="B85" s="64"/>
      <c r="C85" s="62"/>
      <c r="D85" s="65">
        <v>0</v>
      </c>
      <c r="E85" s="94">
        <f>C85*D85</f>
        <v>0</v>
      </c>
      <c r="F85" s="13">
        <f>ROUNDDOWN(E85*F68, 2)</f>
        <v>0</v>
      </c>
      <c r="G85" s="94">
        <f t="shared" si="10"/>
        <v>0</v>
      </c>
      <c r="H85" s="65">
        <v>0</v>
      </c>
      <c r="I85" s="66"/>
    </row>
    <row r="86" spans="1:9" ht="15.5" thickTop="1" thickBot="1" x14ac:dyDescent="0.4">
      <c r="A86" s="163" t="s">
        <v>183</v>
      </c>
      <c r="B86" s="164"/>
      <c r="C86" s="164"/>
      <c r="D86" s="165"/>
      <c r="E86" s="14">
        <f>SUM(E80:E85)</f>
        <v>0</v>
      </c>
      <c r="F86" s="131">
        <f>SUM(F80:F85)</f>
        <v>0</v>
      </c>
      <c r="G86" s="15">
        <f>SUM(G80:G85)</f>
        <v>0</v>
      </c>
      <c r="H86" s="15">
        <f>SUM(H80:H85)</f>
        <v>0</v>
      </c>
      <c r="I86" s="132"/>
    </row>
    <row r="87" spans="1:9" x14ac:dyDescent="0.35">
      <c r="A87" s="185" t="s">
        <v>184</v>
      </c>
      <c r="B87" s="186"/>
      <c r="C87" s="186"/>
      <c r="D87" s="187"/>
      <c r="E87" s="93">
        <f>(E79+E86)</f>
        <v>0</v>
      </c>
      <c r="F87" s="93">
        <f>(F79+F86)</f>
        <v>0</v>
      </c>
      <c r="G87" s="93">
        <f>(G79+G86)</f>
        <v>0</v>
      </c>
      <c r="H87" s="93">
        <f>(H79+H86)</f>
        <v>0</v>
      </c>
      <c r="I87" s="7"/>
    </row>
    <row r="88" spans="1:9" x14ac:dyDescent="0.35">
      <c r="A88" s="151"/>
      <c r="B88" s="151"/>
      <c r="C88" s="151"/>
      <c r="D88" s="151"/>
      <c r="E88" s="151"/>
      <c r="F88" s="151"/>
      <c r="G88" s="151"/>
      <c r="H88" s="151"/>
      <c r="I88" s="151"/>
    </row>
    <row r="89" spans="1:9" ht="58" x14ac:dyDescent="0.35">
      <c r="A89" s="4" t="s">
        <v>133</v>
      </c>
      <c r="B89" s="22" t="s">
        <v>29</v>
      </c>
      <c r="C89" s="21" t="s">
        <v>30</v>
      </c>
      <c r="D89" s="116" t="s">
        <v>31</v>
      </c>
      <c r="E89" s="25" t="s">
        <v>67</v>
      </c>
      <c r="F89" s="88" t="s">
        <v>48</v>
      </c>
      <c r="G89" s="95" t="s">
        <v>68</v>
      </c>
      <c r="H89" s="88" t="s">
        <v>60</v>
      </c>
      <c r="I89" s="95" t="s">
        <v>73</v>
      </c>
    </row>
    <row r="90" spans="1:9" ht="29.5" thickBot="1" x14ac:dyDescent="0.4">
      <c r="A90" s="26" t="s">
        <v>185</v>
      </c>
      <c r="B90" s="27" t="s">
        <v>75</v>
      </c>
      <c r="C90" s="27">
        <v>1</v>
      </c>
      <c r="D90" s="117">
        <v>30000</v>
      </c>
      <c r="E90" s="102">
        <f>C90*D90</f>
        <v>30000</v>
      </c>
      <c r="F90" s="96">
        <f>ROUNDDOWN(E90*F15, 2)</f>
        <v>22500</v>
      </c>
      <c r="G90" s="96">
        <f>E90-F90</f>
        <v>7500</v>
      </c>
      <c r="H90" s="96">
        <v>0</v>
      </c>
      <c r="I90" s="18" t="s">
        <v>80</v>
      </c>
    </row>
    <row r="91" spans="1:9" x14ac:dyDescent="0.35">
      <c r="A91" s="52" t="s">
        <v>167</v>
      </c>
      <c r="B91" s="53"/>
      <c r="C91" s="70"/>
      <c r="D91" s="71">
        <v>0</v>
      </c>
      <c r="E91" s="93">
        <f>C91*D91</f>
        <v>0</v>
      </c>
      <c r="F91" s="93">
        <f>ROUNDDOWN(E91*F86, 2)</f>
        <v>0</v>
      </c>
      <c r="G91" s="93">
        <f>E91-F91</f>
        <v>0</v>
      </c>
      <c r="H91" s="55">
        <v>0</v>
      </c>
      <c r="I91" s="56"/>
    </row>
    <row r="92" spans="1:9" x14ac:dyDescent="0.35">
      <c r="A92" s="69" t="s">
        <v>168</v>
      </c>
      <c r="B92" s="58"/>
      <c r="C92" s="54"/>
      <c r="D92" s="59">
        <v>0</v>
      </c>
      <c r="E92" s="14">
        <v>0</v>
      </c>
      <c r="F92" s="14">
        <v>0</v>
      </c>
      <c r="G92" s="14">
        <v>0</v>
      </c>
      <c r="H92" s="55">
        <v>0</v>
      </c>
      <c r="I92" s="56"/>
    </row>
    <row r="93" spans="1:9" x14ac:dyDescent="0.35">
      <c r="A93" s="69" t="s">
        <v>168</v>
      </c>
      <c r="B93" s="58"/>
      <c r="C93" s="54"/>
      <c r="D93" s="59">
        <v>0</v>
      </c>
      <c r="E93" s="14">
        <v>0</v>
      </c>
      <c r="F93" s="14">
        <v>0</v>
      </c>
      <c r="G93" s="14">
        <v>0</v>
      </c>
      <c r="H93" s="55">
        <v>0</v>
      </c>
      <c r="I93" s="56"/>
    </row>
    <row r="94" spans="1:9" x14ac:dyDescent="0.35">
      <c r="A94" s="69" t="s">
        <v>168</v>
      </c>
      <c r="B94" s="58"/>
      <c r="C94" s="54"/>
      <c r="D94" s="59">
        <v>0</v>
      </c>
      <c r="E94" s="14">
        <v>0</v>
      </c>
      <c r="F94" s="14">
        <v>0</v>
      </c>
      <c r="G94" s="14">
        <v>0</v>
      </c>
      <c r="H94" s="55">
        <v>0</v>
      </c>
      <c r="I94" s="56"/>
    </row>
    <row r="95" spans="1:9" x14ac:dyDescent="0.35">
      <c r="A95" s="69" t="s">
        <v>168</v>
      </c>
      <c r="B95" s="58"/>
      <c r="C95" s="54"/>
      <c r="D95" s="59">
        <v>0</v>
      </c>
      <c r="E95" s="14">
        <v>0</v>
      </c>
      <c r="F95" s="14">
        <v>0</v>
      </c>
      <c r="G95" s="14">
        <v>0</v>
      </c>
      <c r="H95" s="55">
        <v>0</v>
      </c>
      <c r="I95" s="56"/>
    </row>
    <row r="96" spans="1:9" ht="15" thickBot="1" x14ac:dyDescent="0.4">
      <c r="A96" s="69" t="s">
        <v>167</v>
      </c>
      <c r="B96" s="58"/>
      <c r="C96" s="54"/>
      <c r="D96" s="59">
        <v>0</v>
      </c>
      <c r="E96" s="14">
        <v>0</v>
      </c>
      <c r="F96" s="14">
        <v>0</v>
      </c>
      <c r="G96" s="14">
        <v>0</v>
      </c>
      <c r="H96" s="55">
        <v>0</v>
      </c>
      <c r="I96" s="56"/>
    </row>
    <row r="97" spans="1:9" ht="15.5" thickTop="1" thickBot="1" x14ac:dyDescent="0.4">
      <c r="A97" s="188" t="s">
        <v>186</v>
      </c>
      <c r="B97" s="189"/>
      <c r="C97" s="189"/>
      <c r="D97" s="190"/>
      <c r="E97" s="130">
        <f>SUM(E91:E96)</f>
        <v>0</v>
      </c>
      <c r="F97" s="131">
        <f>SUM(F91:F96)</f>
        <v>0</v>
      </c>
      <c r="G97" s="130">
        <f>SUM(G91:G96)</f>
        <v>0</v>
      </c>
      <c r="H97" s="130">
        <f>SUM(H91:H96)</f>
        <v>0</v>
      </c>
      <c r="I97" s="132"/>
    </row>
    <row r="98" spans="1:9" x14ac:dyDescent="0.35">
      <c r="A98" s="69" t="s">
        <v>170</v>
      </c>
      <c r="B98" s="54"/>
      <c r="C98" s="54"/>
      <c r="D98" s="55">
        <v>0</v>
      </c>
      <c r="E98" s="93">
        <f t="shared" ref="E98:E99" si="12">C98*D98</f>
        <v>0</v>
      </c>
      <c r="F98" s="14">
        <f>ROUNDDOWN(E98*F86, 2)</f>
        <v>0</v>
      </c>
      <c r="G98" s="93">
        <f>E98-F98</f>
        <v>0</v>
      </c>
      <c r="H98" s="71">
        <v>0</v>
      </c>
      <c r="I98" s="74"/>
    </row>
    <row r="99" spans="1:9" x14ac:dyDescent="0.35">
      <c r="A99" s="69" t="s">
        <v>170</v>
      </c>
      <c r="B99" s="58"/>
      <c r="C99" s="58"/>
      <c r="D99" s="59">
        <v>0</v>
      </c>
      <c r="E99" s="12">
        <f t="shared" si="12"/>
        <v>0</v>
      </c>
      <c r="F99" s="12">
        <f>ROUNDDOWN(E99*F86, 2)</f>
        <v>0</v>
      </c>
      <c r="G99" s="12">
        <f>E99-F99</f>
        <v>0</v>
      </c>
      <c r="H99" s="59">
        <v>0</v>
      </c>
      <c r="I99" s="60"/>
    </row>
    <row r="100" spans="1:9" x14ac:dyDescent="0.35">
      <c r="A100" s="69" t="s">
        <v>170</v>
      </c>
      <c r="B100" s="58"/>
      <c r="C100" s="58"/>
      <c r="D100" s="59">
        <v>0</v>
      </c>
      <c r="E100" s="12">
        <f>C100*D100</f>
        <v>0</v>
      </c>
      <c r="F100" s="12">
        <f>ROUNDDOWN(E100*F86, 2)</f>
        <v>0</v>
      </c>
      <c r="G100" s="12">
        <f t="shared" ref="G100:G103" si="13">E100-F100</f>
        <v>0</v>
      </c>
      <c r="H100" s="59">
        <v>0</v>
      </c>
      <c r="I100" s="60"/>
    </row>
    <row r="101" spans="1:9" x14ac:dyDescent="0.35">
      <c r="A101" s="69" t="s">
        <v>170</v>
      </c>
      <c r="B101" s="61"/>
      <c r="C101" s="58"/>
      <c r="D101" s="59">
        <v>0</v>
      </c>
      <c r="E101" s="12">
        <f>C101*D101</f>
        <v>0</v>
      </c>
      <c r="F101" s="12">
        <f>ROUNDDOWN(E101*F86, 2)</f>
        <v>0</v>
      </c>
      <c r="G101" s="12">
        <f t="shared" si="13"/>
        <v>0</v>
      </c>
      <c r="H101" s="59">
        <v>0</v>
      </c>
      <c r="I101" s="60"/>
    </row>
    <row r="102" spans="1:9" x14ac:dyDescent="0.35">
      <c r="A102" s="69" t="s">
        <v>170</v>
      </c>
      <c r="B102" s="62"/>
      <c r="C102" s="58"/>
      <c r="D102" s="59">
        <v>0</v>
      </c>
      <c r="E102" s="12">
        <f t="shared" ref="E102" si="14">C102*D102</f>
        <v>0</v>
      </c>
      <c r="F102" s="12">
        <f>ROUNDDOWN(E102*F86, 2)</f>
        <v>0</v>
      </c>
      <c r="G102" s="12">
        <f t="shared" si="13"/>
        <v>0</v>
      </c>
      <c r="H102" s="59">
        <v>0</v>
      </c>
      <c r="I102" s="60"/>
    </row>
    <row r="103" spans="1:9" ht="15" thickBot="1" x14ac:dyDescent="0.4">
      <c r="A103" s="69" t="s">
        <v>170</v>
      </c>
      <c r="B103" s="64"/>
      <c r="C103" s="62"/>
      <c r="D103" s="65">
        <v>0</v>
      </c>
      <c r="E103" s="94">
        <f>C103*D103</f>
        <v>0</v>
      </c>
      <c r="F103" s="13">
        <f>ROUNDDOWN(E103*F86, 2)</f>
        <v>0</v>
      </c>
      <c r="G103" s="94">
        <f t="shared" si="13"/>
        <v>0</v>
      </c>
      <c r="H103" s="65">
        <v>0</v>
      </c>
      <c r="I103" s="66"/>
    </row>
    <row r="104" spans="1:9" ht="15.5" thickTop="1" thickBot="1" x14ac:dyDescent="0.4">
      <c r="A104" s="163" t="s">
        <v>187</v>
      </c>
      <c r="B104" s="164"/>
      <c r="C104" s="164"/>
      <c r="D104" s="165"/>
      <c r="E104" s="14">
        <f>SUM(E98:E103)</f>
        <v>0</v>
      </c>
      <c r="F104" s="131">
        <f>SUM(F98:F103)</f>
        <v>0</v>
      </c>
      <c r="G104" s="15">
        <f>SUM(G98:G103)</f>
        <v>0</v>
      </c>
      <c r="H104" s="15">
        <f>SUM(H98:H103)</f>
        <v>0</v>
      </c>
      <c r="I104" s="132"/>
    </row>
    <row r="105" spans="1:9" x14ac:dyDescent="0.35">
      <c r="A105" s="185" t="s">
        <v>188</v>
      </c>
      <c r="B105" s="186"/>
      <c r="C105" s="186"/>
      <c r="D105" s="187"/>
      <c r="E105" s="93">
        <f>(E97+E104)</f>
        <v>0</v>
      </c>
      <c r="F105" s="93">
        <f>(F97+F104)</f>
        <v>0</v>
      </c>
      <c r="G105" s="93">
        <f>(G97+G104)</f>
        <v>0</v>
      </c>
      <c r="H105" s="93">
        <f>(H97+H104)</f>
        <v>0</v>
      </c>
      <c r="I105" s="7"/>
    </row>
    <row r="106" spans="1:9" x14ac:dyDescent="0.35">
      <c r="A106" s="151"/>
      <c r="B106" s="151"/>
      <c r="C106" s="151"/>
      <c r="D106" s="151"/>
      <c r="E106" s="151"/>
      <c r="F106" s="151"/>
      <c r="G106" s="151"/>
      <c r="H106" s="151"/>
      <c r="I106" s="151"/>
    </row>
    <row r="107" spans="1:9" ht="58" x14ac:dyDescent="0.35">
      <c r="A107" s="4" t="s">
        <v>134</v>
      </c>
      <c r="B107" s="22" t="s">
        <v>29</v>
      </c>
      <c r="C107" s="22" t="s">
        <v>30</v>
      </c>
      <c r="D107" s="108" t="s">
        <v>31</v>
      </c>
      <c r="E107" s="100" t="s">
        <v>67</v>
      </c>
      <c r="F107" s="88" t="s">
        <v>48</v>
      </c>
      <c r="G107" s="95" t="s">
        <v>68</v>
      </c>
      <c r="H107" s="88" t="s">
        <v>60</v>
      </c>
      <c r="I107" s="95" t="s">
        <v>73</v>
      </c>
    </row>
    <row r="108" spans="1:9" ht="44" thickBot="1" x14ac:dyDescent="0.4">
      <c r="A108" s="48" t="s">
        <v>189</v>
      </c>
      <c r="B108" s="27" t="s">
        <v>75</v>
      </c>
      <c r="C108" s="112">
        <v>1</v>
      </c>
      <c r="D108" s="113">
        <v>3000</v>
      </c>
      <c r="E108" s="102">
        <f>C108*D108</f>
        <v>3000</v>
      </c>
      <c r="F108" s="28">
        <f>ROUNDDOWN(E108*F15, 2)</f>
        <v>2250</v>
      </c>
      <c r="G108" s="110">
        <f>E108-F108</f>
        <v>750</v>
      </c>
      <c r="H108" s="96">
        <v>0</v>
      </c>
      <c r="I108" s="18" t="s">
        <v>136</v>
      </c>
    </row>
    <row r="109" spans="1:9" x14ac:dyDescent="0.35">
      <c r="A109" s="52" t="s">
        <v>167</v>
      </c>
      <c r="B109" s="53"/>
      <c r="C109" s="70"/>
      <c r="D109" s="71">
        <v>0</v>
      </c>
      <c r="E109" s="93">
        <f>C109*D109</f>
        <v>0</v>
      </c>
      <c r="F109" s="93">
        <f>ROUNDDOWN(E109*F104, 2)</f>
        <v>0</v>
      </c>
      <c r="G109" s="93">
        <f>E109-F109</f>
        <v>0</v>
      </c>
      <c r="H109" s="55">
        <v>0</v>
      </c>
      <c r="I109" s="56"/>
    </row>
    <row r="110" spans="1:9" x14ac:dyDescent="0.35">
      <c r="A110" s="69" t="s">
        <v>168</v>
      </c>
      <c r="B110" s="58"/>
      <c r="C110" s="54"/>
      <c r="D110" s="59">
        <v>0</v>
      </c>
      <c r="E110" s="14">
        <v>0</v>
      </c>
      <c r="F110" s="14">
        <v>0</v>
      </c>
      <c r="G110" s="14">
        <v>0</v>
      </c>
      <c r="H110" s="55">
        <v>0</v>
      </c>
      <c r="I110" s="56"/>
    </row>
    <row r="111" spans="1:9" x14ac:dyDescent="0.35">
      <c r="A111" s="69" t="s">
        <v>168</v>
      </c>
      <c r="B111" s="58"/>
      <c r="C111" s="54"/>
      <c r="D111" s="59">
        <v>0</v>
      </c>
      <c r="E111" s="14">
        <v>0</v>
      </c>
      <c r="F111" s="14">
        <v>0</v>
      </c>
      <c r="G111" s="14">
        <v>0</v>
      </c>
      <c r="H111" s="55">
        <v>0</v>
      </c>
      <c r="I111" s="56"/>
    </row>
    <row r="112" spans="1:9" x14ac:dyDescent="0.35">
      <c r="A112" s="69" t="s">
        <v>168</v>
      </c>
      <c r="B112" s="58"/>
      <c r="C112" s="54"/>
      <c r="D112" s="59">
        <v>0</v>
      </c>
      <c r="E112" s="14">
        <v>0</v>
      </c>
      <c r="F112" s="14">
        <v>0</v>
      </c>
      <c r="G112" s="14">
        <v>0</v>
      </c>
      <c r="H112" s="55">
        <v>0</v>
      </c>
      <c r="I112" s="56"/>
    </row>
    <row r="113" spans="1:9" x14ac:dyDescent="0.35">
      <c r="A113" s="69" t="s">
        <v>168</v>
      </c>
      <c r="B113" s="58"/>
      <c r="C113" s="54"/>
      <c r="D113" s="59">
        <v>0</v>
      </c>
      <c r="E113" s="14">
        <v>0</v>
      </c>
      <c r="F113" s="14">
        <v>0</v>
      </c>
      <c r="G113" s="14">
        <v>0</v>
      </c>
      <c r="H113" s="55">
        <v>0</v>
      </c>
      <c r="I113" s="56"/>
    </row>
    <row r="114" spans="1:9" ht="15" thickBot="1" x14ac:dyDescent="0.4">
      <c r="A114" s="69" t="s">
        <v>167</v>
      </c>
      <c r="B114" s="58"/>
      <c r="C114" s="54"/>
      <c r="D114" s="59">
        <v>0</v>
      </c>
      <c r="E114" s="14">
        <v>0</v>
      </c>
      <c r="F114" s="14">
        <v>0</v>
      </c>
      <c r="G114" s="14">
        <v>0</v>
      </c>
      <c r="H114" s="55">
        <v>0</v>
      </c>
      <c r="I114" s="56"/>
    </row>
    <row r="115" spans="1:9" ht="15.5" thickTop="1" thickBot="1" x14ac:dyDescent="0.4">
      <c r="A115" s="188" t="s">
        <v>190</v>
      </c>
      <c r="B115" s="189"/>
      <c r="C115" s="189"/>
      <c r="D115" s="190"/>
      <c r="E115" s="130">
        <f>SUM(E109:E114)</f>
        <v>0</v>
      </c>
      <c r="F115" s="131">
        <f>SUM(F109:F114)</f>
        <v>0</v>
      </c>
      <c r="G115" s="130">
        <f>SUM(G109:G114)</f>
        <v>0</v>
      </c>
      <c r="H115" s="130">
        <f>SUM(H109:H114)</f>
        <v>0</v>
      </c>
      <c r="I115" s="132"/>
    </row>
    <row r="116" spans="1:9" x14ac:dyDescent="0.35">
      <c r="A116" s="69" t="s">
        <v>170</v>
      </c>
      <c r="B116" s="54"/>
      <c r="C116" s="54"/>
      <c r="D116" s="55">
        <v>0</v>
      </c>
      <c r="E116" s="93">
        <f t="shared" ref="E116:E117" si="15">C116*D116</f>
        <v>0</v>
      </c>
      <c r="F116" s="14">
        <f>ROUNDDOWN(E116*F104, 2)</f>
        <v>0</v>
      </c>
      <c r="G116" s="93">
        <f>E116-F116</f>
        <v>0</v>
      </c>
      <c r="H116" s="71">
        <v>0</v>
      </c>
      <c r="I116" s="74"/>
    </row>
    <row r="117" spans="1:9" x14ac:dyDescent="0.35">
      <c r="A117" s="69" t="s">
        <v>170</v>
      </c>
      <c r="B117" s="58"/>
      <c r="C117" s="58"/>
      <c r="D117" s="59">
        <v>0</v>
      </c>
      <c r="E117" s="12">
        <f t="shared" si="15"/>
        <v>0</v>
      </c>
      <c r="F117" s="12">
        <f>ROUNDDOWN(E117*F104, 2)</f>
        <v>0</v>
      </c>
      <c r="G117" s="12">
        <f>E117-F117</f>
        <v>0</v>
      </c>
      <c r="H117" s="59">
        <v>0</v>
      </c>
      <c r="I117" s="60"/>
    </row>
    <row r="118" spans="1:9" x14ac:dyDescent="0.35">
      <c r="A118" s="69" t="s">
        <v>170</v>
      </c>
      <c r="B118" s="58"/>
      <c r="C118" s="58"/>
      <c r="D118" s="59">
        <v>0</v>
      </c>
      <c r="E118" s="12">
        <f>C118*D118</f>
        <v>0</v>
      </c>
      <c r="F118" s="12">
        <f>ROUNDDOWN(E118*F104, 2)</f>
        <v>0</v>
      </c>
      <c r="G118" s="12">
        <f t="shared" ref="G118:G121" si="16">E118-F118</f>
        <v>0</v>
      </c>
      <c r="H118" s="59">
        <v>0</v>
      </c>
      <c r="I118" s="60"/>
    </row>
    <row r="119" spans="1:9" x14ac:dyDescent="0.35">
      <c r="A119" s="69" t="s">
        <v>170</v>
      </c>
      <c r="B119" s="61"/>
      <c r="C119" s="58"/>
      <c r="D119" s="59">
        <v>0</v>
      </c>
      <c r="E119" s="12">
        <f>C119*D119</f>
        <v>0</v>
      </c>
      <c r="F119" s="12">
        <f>ROUNDDOWN(E119*F104, 2)</f>
        <v>0</v>
      </c>
      <c r="G119" s="12">
        <f t="shared" si="16"/>
        <v>0</v>
      </c>
      <c r="H119" s="59">
        <v>0</v>
      </c>
      <c r="I119" s="60"/>
    </row>
    <row r="120" spans="1:9" x14ac:dyDescent="0.35">
      <c r="A120" s="69" t="s">
        <v>170</v>
      </c>
      <c r="B120" s="62"/>
      <c r="C120" s="58"/>
      <c r="D120" s="59">
        <v>0</v>
      </c>
      <c r="E120" s="12">
        <f t="shared" ref="E120" si="17">C120*D120</f>
        <v>0</v>
      </c>
      <c r="F120" s="12">
        <f>ROUNDDOWN(E120*F104, 2)</f>
        <v>0</v>
      </c>
      <c r="G120" s="12">
        <f t="shared" si="16"/>
        <v>0</v>
      </c>
      <c r="H120" s="59">
        <v>0</v>
      </c>
      <c r="I120" s="60"/>
    </row>
    <row r="121" spans="1:9" ht="15" thickBot="1" x14ac:dyDescent="0.4">
      <c r="A121" s="69" t="s">
        <v>170</v>
      </c>
      <c r="B121" s="64"/>
      <c r="C121" s="62"/>
      <c r="D121" s="65">
        <v>0</v>
      </c>
      <c r="E121" s="94">
        <f>C121*D121</f>
        <v>0</v>
      </c>
      <c r="F121" s="13">
        <f>ROUNDDOWN(E121*F104, 2)</f>
        <v>0</v>
      </c>
      <c r="G121" s="94">
        <f t="shared" si="16"/>
        <v>0</v>
      </c>
      <c r="H121" s="65">
        <v>0</v>
      </c>
      <c r="I121" s="66"/>
    </row>
    <row r="122" spans="1:9" ht="15.5" thickTop="1" thickBot="1" x14ac:dyDescent="0.4">
      <c r="A122" s="163" t="s">
        <v>191</v>
      </c>
      <c r="B122" s="164"/>
      <c r="C122" s="164"/>
      <c r="D122" s="165"/>
      <c r="E122" s="14">
        <f>SUM(E116:E121)</f>
        <v>0</v>
      </c>
      <c r="F122" s="131">
        <f>SUM(F116:F121)</f>
        <v>0</v>
      </c>
      <c r="G122" s="15">
        <f>SUM(G116:G121)</f>
        <v>0</v>
      </c>
      <c r="H122" s="15">
        <f>SUM(H116:H121)</f>
        <v>0</v>
      </c>
      <c r="I122" s="132"/>
    </row>
    <row r="123" spans="1:9" x14ac:dyDescent="0.35">
      <c r="A123" s="185" t="s">
        <v>192</v>
      </c>
      <c r="B123" s="186"/>
      <c r="C123" s="186"/>
      <c r="D123" s="187"/>
      <c r="E123" s="93">
        <f>(E115+E122)</f>
        <v>0</v>
      </c>
      <c r="F123" s="93">
        <f>(F115+F122)</f>
        <v>0</v>
      </c>
      <c r="G123" s="93">
        <f>(G115+G122)</f>
        <v>0</v>
      </c>
      <c r="H123" s="93">
        <f>(H115+H122)</f>
        <v>0</v>
      </c>
      <c r="I123" s="7"/>
    </row>
    <row r="124" spans="1:9" x14ac:dyDescent="0.35">
      <c r="A124" s="151"/>
      <c r="B124" s="151"/>
      <c r="C124" s="151"/>
      <c r="D124" s="151"/>
      <c r="E124" s="151"/>
      <c r="F124" s="151"/>
      <c r="G124" s="151"/>
      <c r="H124" s="151"/>
      <c r="I124" s="151"/>
    </row>
    <row r="125" spans="1:9" ht="43.5" x14ac:dyDescent="0.35">
      <c r="A125" s="4" t="s">
        <v>137</v>
      </c>
      <c r="B125" s="22" t="s">
        <v>29</v>
      </c>
      <c r="C125" s="11" t="s">
        <v>30</v>
      </c>
      <c r="D125" s="11" t="s">
        <v>31</v>
      </c>
      <c r="E125" s="95" t="s">
        <v>67</v>
      </c>
      <c r="F125" s="95" t="s">
        <v>48</v>
      </c>
      <c r="G125" s="95" t="s">
        <v>68</v>
      </c>
      <c r="H125" s="88" t="s">
        <v>60</v>
      </c>
      <c r="I125" s="95" t="s">
        <v>124</v>
      </c>
    </row>
    <row r="126" spans="1:9" ht="29.5" thickBot="1" x14ac:dyDescent="0.4">
      <c r="A126" s="26" t="s">
        <v>193</v>
      </c>
      <c r="B126" s="90" t="s">
        <v>44</v>
      </c>
      <c r="C126" s="43">
        <v>1</v>
      </c>
      <c r="D126" s="99">
        <v>50000</v>
      </c>
      <c r="E126" s="96">
        <f>C126*D126</f>
        <v>50000</v>
      </c>
      <c r="F126" s="96">
        <f>ROUNDDOWN(E126*F15, 2)</f>
        <v>37500</v>
      </c>
      <c r="G126" s="96">
        <f>E126-F126</f>
        <v>12500</v>
      </c>
      <c r="H126" s="96">
        <v>0</v>
      </c>
      <c r="I126" s="18" t="s">
        <v>139</v>
      </c>
    </row>
    <row r="127" spans="1:9" x14ac:dyDescent="0.35">
      <c r="A127" s="52" t="s">
        <v>167</v>
      </c>
      <c r="B127" s="53"/>
      <c r="C127" s="70"/>
      <c r="D127" s="71">
        <v>0</v>
      </c>
      <c r="E127" s="93">
        <f>C127*D127</f>
        <v>0</v>
      </c>
      <c r="F127" s="93">
        <f>ROUNDDOWN(E127*F122, 2)</f>
        <v>0</v>
      </c>
      <c r="G127" s="93">
        <f>E127-F127</f>
        <v>0</v>
      </c>
      <c r="H127" s="55">
        <v>0</v>
      </c>
      <c r="I127" s="56"/>
    </row>
    <row r="128" spans="1:9" x14ac:dyDescent="0.35">
      <c r="A128" s="69" t="s">
        <v>168</v>
      </c>
      <c r="B128" s="58"/>
      <c r="C128" s="54"/>
      <c r="D128" s="59">
        <v>0</v>
      </c>
      <c r="E128" s="14">
        <v>0</v>
      </c>
      <c r="F128" s="14">
        <v>0</v>
      </c>
      <c r="G128" s="14">
        <v>0</v>
      </c>
      <c r="H128" s="55">
        <v>0</v>
      </c>
      <c r="I128" s="56"/>
    </row>
    <row r="129" spans="1:9" x14ac:dyDescent="0.35">
      <c r="A129" s="69" t="s">
        <v>168</v>
      </c>
      <c r="B129" s="58"/>
      <c r="C129" s="54"/>
      <c r="D129" s="59">
        <v>0</v>
      </c>
      <c r="E129" s="14">
        <v>0</v>
      </c>
      <c r="F129" s="14">
        <v>0</v>
      </c>
      <c r="G129" s="14">
        <v>0</v>
      </c>
      <c r="H129" s="55">
        <v>0</v>
      </c>
      <c r="I129" s="56"/>
    </row>
    <row r="130" spans="1:9" x14ac:dyDescent="0.35">
      <c r="A130" s="69" t="s">
        <v>168</v>
      </c>
      <c r="B130" s="58"/>
      <c r="C130" s="54"/>
      <c r="D130" s="59">
        <v>0</v>
      </c>
      <c r="E130" s="14">
        <v>0</v>
      </c>
      <c r="F130" s="14">
        <v>0</v>
      </c>
      <c r="G130" s="14">
        <v>0</v>
      </c>
      <c r="H130" s="55">
        <v>0</v>
      </c>
      <c r="I130" s="56"/>
    </row>
    <row r="131" spans="1:9" x14ac:dyDescent="0.35">
      <c r="A131" s="69" t="s">
        <v>168</v>
      </c>
      <c r="B131" s="58"/>
      <c r="C131" s="54"/>
      <c r="D131" s="59">
        <v>0</v>
      </c>
      <c r="E131" s="14">
        <v>0</v>
      </c>
      <c r="F131" s="14">
        <v>0</v>
      </c>
      <c r="G131" s="14">
        <v>0</v>
      </c>
      <c r="H131" s="55">
        <v>0</v>
      </c>
      <c r="I131" s="56"/>
    </row>
    <row r="132" spans="1:9" ht="15" thickBot="1" x14ac:dyDescent="0.4">
      <c r="A132" s="69" t="s">
        <v>167</v>
      </c>
      <c r="B132" s="58"/>
      <c r="C132" s="54"/>
      <c r="D132" s="59">
        <v>0</v>
      </c>
      <c r="E132" s="14">
        <v>0</v>
      </c>
      <c r="F132" s="14">
        <v>0</v>
      </c>
      <c r="G132" s="14">
        <v>0</v>
      </c>
      <c r="H132" s="55">
        <v>0</v>
      </c>
      <c r="I132" s="56"/>
    </row>
    <row r="133" spans="1:9" ht="15.5" thickTop="1" thickBot="1" x14ac:dyDescent="0.4">
      <c r="A133" s="188" t="s">
        <v>194</v>
      </c>
      <c r="B133" s="189"/>
      <c r="C133" s="189"/>
      <c r="D133" s="190"/>
      <c r="E133" s="130">
        <f>SUM(E127:E132)</f>
        <v>0</v>
      </c>
      <c r="F133" s="131">
        <f>SUM(F127:F132)</f>
        <v>0</v>
      </c>
      <c r="G133" s="130">
        <f>SUM(G127:G132)</f>
        <v>0</v>
      </c>
      <c r="H133" s="130">
        <f>SUM(H127:H132)</f>
        <v>0</v>
      </c>
      <c r="I133" s="132"/>
    </row>
    <row r="134" spans="1:9" x14ac:dyDescent="0.35">
      <c r="A134" s="69" t="s">
        <v>170</v>
      </c>
      <c r="B134" s="54"/>
      <c r="C134" s="54"/>
      <c r="D134" s="55">
        <v>0</v>
      </c>
      <c r="E134" s="93">
        <f t="shared" ref="E134:E135" si="18">C134*D134</f>
        <v>0</v>
      </c>
      <c r="F134" s="14">
        <f>ROUNDDOWN(E134*F122, 2)</f>
        <v>0</v>
      </c>
      <c r="G134" s="93">
        <f>E134-F134</f>
        <v>0</v>
      </c>
      <c r="H134" s="71">
        <v>0</v>
      </c>
      <c r="I134" s="74"/>
    </row>
    <row r="135" spans="1:9" x14ac:dyDescent="0.35">
      <c r="A135" s="69" t="s">
        <v>170</v>
      </c>
      <c r="B135" s="58"/>
      <c r="C135" s="58"/>
      <c r="D135" s="59">
        <v>0</v>
      </c>
      <c r="E135" s="12">
        <f t="shared" si="18"/>
        <v>0</v>
      </c>
      <c r="F135" s="12">
        <f>ROUNDDOWN(E135*F122, 2)</f>
        <v>0</v>
      </c>
      <c r="G135" s="12">
        <f>E135-F135</f>
        <v>0</v>
      </c>
      <c r="H135" s="59">
        <v>0</v>
      </c>
      <c r="I135" s="60"/>
    </row>
    <row r="136" spans="1:9" x14ac:dyDescent="0.35">
      <c r="A136" s="69" t="s">
        <v>170</v>
      </c>
      <c r="B136" s="58"/>
      <c r="C136" s="58"/>
      <c r="D136" s="59">
        <v>0</v>
      </c>
      <c r="E136" s="12">
        <f>C136*D136</f>
        <v>0</v>
      </c>
      <c r="F136" s="12">
        <f>ROUNDDOWN(E136*F122, 2)</f>
        <v>0</v>
      </c>
      <c r="G136" s="12">
        <f t="shared" ref="G136:G139" si="19">E136-F136</f>
        <v>0</v>
      </c>
      <c r="H136" s="59">
        <v>0</v>
      </c>
      <c r="I136" s="60"/>
    </row>
    <row r="137" spans="1:9" x14ac:dyDescent="0.35">
      <c r="A137" s="69" t="s">
        <v>170</v>
      </c>
      <c r="B137" s="61"/>
      <c r="C137" s="58"/>
      <c r="D137" s="59">
        <v>0</v>
      </c>
      <c r="E137" s="12">
        <f>C137*D137</f>
        <v>0</v>
      </c>
      <c r="F137" s="12">
        <f>ROUNDDOWN(E137*F122, 2)</f>
        <v>0</v>
      </c>
      <c r="G137" s="12">
        <f t="shared" si="19"/>
        <v>0</v>
      </c>
      <c r="H137" s="59">
        <v>0</v>
      </c>
      <c r="I137" s="60"/>
    </row>
    <row r="138" spans="1:9" x14ac:dyDescent="0.35">
      <c r="A138" s="69" t="s">
        <v>170</v>
      </c>
      <c r="B138" s="62"/>
      <c r="C138" s="58"/>
      <c r="D138" s="59">
        <v>0</v>
      </c>
      <c r="E138" s="12">
        <f t="shared" ref="E138" si="20">C138*D138</f>
        <v>0</v>
      </c>
      <c r="F138" s="12">
        <f>ROUNDDOWN(E138*F122, 2)</f>
        <v>0</v>
      </c>
      <c r="G138" s="12">
        <f t="shared" si="19"/>
        <v>0</v>
      </c>
      <c r="H138" s="59">
        <v>0</v>
      </c>
      <c r="I138" s="60"/>
    </row>
    <row r="139" spans="1:9" ht="15" thickBot="1" x14ac:dyDescent="0.4">
      <c r="A139" s="69" t="s">
        <v>170</v>
      </c>
      <c r="B139" s="64"/>
      <c r="C139" s="62"/>
      <c r="D139" s="65">
        <v>0</v>
      </c>
      <c r="E139" s="94">
        <f>C139*D139</f>
        <v>0</v>
      </c>
      <c r="F139" s="13">
        <f>ROUNDDOWN(E139*F122, 2)</f>
        <v>0</v>
      </c>
      <c r="G139" s="94">
        <f t="shared" si="19"/>
        <v>0</v>
      </c>
      <c r="H139" s="65">
        <v>0</v>
      </c>
      <c r="I139" s="66"/>
    </row>
    <row r="140" spans="1:9" ht="15.5" thickTop="1" thickBot="1" x14ac:dyDescent="0.4">
      <c r="A140" s="163" t="s">
        <v>195</v>
      </c>
      <c r="B140" s="164"/>
      <c r="C140" s="164"/>
      <c r="D140" s="165"/>
      <c r="E140" s="14">
        <f>SUM(E134:E139)</f>
        <v>0</v>
      </c>
      <c r="F140" s="131">
        <f>SUM(F134:F139)</f>
        <v>0</v>
      </c>
      <c r="G140" s="15">
        <f>SUM(G134:G139)</f>
        <v>0</v>
      </c>
      <c r="H140" s="15">
        <f>SUM(H134:H139)</f>
        <v>0</v>
      </c>
      <c r="I140" s="132"/>
    </row>
    <row r="141" spans="1:9" x14ac:dyDescent="0.35">
      <c r="A141" s="185" t="s">
        <v>196</v>
      </c>
      <c r="B141" s="186"/>
      <c r="C141" s="186"/>
      <c r="D141" s="187"/>
      <c r="E141" s="93">
        <f>(E133+E140)</f>
        <v>0</v>
      </c>
      <c r="F141" s="93">
        <f>(F133+F140)</f>
        <v>0</v>
      </c>
      <c r="G141" s="93">
        <f>(G133+G140)</f>
        <v>0</v>
      </c>
      <c r="H141" s="93">
        <f>(H133+H140)</f>
        <v>0</v>
      </c>
      <c r="I141" s="7"/>
    </row>
    <row r="142" spans="1:9" x14ac:dyDescent="0.35">
      <c r="A142" s="151"/>
      <c r="B142" s="151"/>
      <c r="C142" s="151"/>
      <c r="D142" s="151"/>
      <c r="E142" s="151"/>
      <c r="F142" s="151"/>
      <c r="G142" s="151"/>
      <c r="H142" s="151"/>
      <c r="I142" s="151"/>
    </row>
    <row r="143" spans="1:9" ht="43.5" x14ac:dyDescent="0.35">
      <c r="A143" s="107" t="s">
        <v>141</v>
      </c>
      <c r="B143" s="108" t="s">
        <v>29</v>
      </c>
      <c r="C143" s="108" t="s">
        <v>30</v>
      </c>
      <c r="D143" s="23" t="s">
        <v>31</v>
      </c>
      <c r="E143" s="24" t="s">
        <v>67</v>
      </c>
      <c r="F143" s="25" t="s">
        <v>48</v>
      </c>
      <c r="G143" s="100" t="s">
        <v>68</v>
      </c>
      <c r="H143" s="88" t="s">
        <v>60</v>
      </c>
      <c r="I143" s="100" t="s">
        <v>124</v>
      </c>
    </row>
    <row r="144" spans="1:9" ht="29.5" thickBot="1" x14ac:dyDescent="0.4">
      <c r="A144" s="109" t="s">
        <v>197</v>
      </c>
      <c r="B144" s="90" t="s">
        <v>44</v>
      </c>
      <c r="C144" s="105">
        <v>1</v>
      </c>
      <c r="D144" s="50">
        <v>2000000</v>
      </c>
      <c r="E144" s="110">
        <f>C144*D144</f>
        <v>2000000</v>
      </c>
      <c r="F144" s="101">
        <f>ROUNDDOWN(E144*F15, 2)</f>
        <v>1500000</v>
      </c>
      <c r="G144" s="111">
        <f t="shared" ref="G144" si="21">E144-F144</f>
        <v>500000</v>
      </c>
      <c r="H144" s="96">
        <v>0</v>
      </c>
      <c r="I144" s="18" t="s">
        <v>143</v>
      </c>
    </row>
    <row r="145" spans="1:9" x14ac:dyDescent="0.35">
      <c r="A145" s="52" t="s">
        <v>167</v>
      </c>
      <c r="B145" s="53"/>
      <c r="C145" s="70"/>
      <c r="D145" s="71">
        <v>0</v>
      </c>
      <c r="E145" s="93">
        <f>C145*D145</f>
        <v>0</v>
      </c>
      <c r="F145" s="93">
        <f>ROUNDDOWN(E145*F140, 2)</f>
        <v>0</v>
      </c>
      <c r="G145" s="93">
        <f>E145-F145</f>
        <v>0</v>
      </c>
      <c r="H145" s="55">
        <v>0</v>
      </c>
      <c r="I145" s="56"/>
    </row>
    <row r="146" spans="1:9" x14ac:dyDescent="0.35">
      <c r="A146" s="69" t="s">
        <v>168</v>
      </c>
      <c r="B146" s="58"/>
      <c r="C146" s="54"/>
      <c r="D146" s="59">
        <v>0</v>
      </c>
      <c r="E146" s="14">
        <v>0</v>
      </c>
      <c r="F146" s="14">
        <v>0</v>
      </c>
      <c r="G146" s="14">
        <v>0</v>
      </c>
      <c r="H146" s="55">
        <v>0</v>
      </c>
      <c r="I146" s="56"/>
    </row>
    <row r="147" spans="1:9" x14ac:dyDescent="0.35">
      <c r="A147" s="69" t="s">
        <v>168</v>
      </c>
      <c r="B147" s="58"/>
      <c r="C147" s="54"/>
      <c r="D147" s="59">
        <v>0</v>
      </c>
      <c r="E147" s="14">
        <v>0</v>
      </c>
      <c r="F147" s="14">
        <v>0</v>
      </c>
      <c r="G147" s="14">
        <v>0</v>
      </c>
      <c r="H147" s="55">
        <v>0</v>
      </c>
      <c r="I147" s="56"/>
    </row>
    <row r="148" spans="1:9" x14ac:dyDescent="0.35">
      <c r="A148" s="69" t="s">
        <v>168</v>
      </c>
      <c r="B148" s="58"/>
      <c r="C148" s="54"/>
      <c r="D148" s="59">
        <v>0</v>
      </c>
      <c r="E148" s="14">
        <v>0</v>
      </c>
      <c r="F148" s="14">
        <v>0</v>
      </c>
      <c r="G148" s="14">
        <v>0</v>
      </c>
      <c r="H148" s="55">
        <v>0</v>
      </c>
      <c r="I148" s="56"/>
    </row>
    <row r="149" spans="1:9" x14ac:dyDescent="0.35">
      <c r="A149" s="69" t="s">
        <v>168</v>
      </c>
      <c r="B149" s="58"/>
      <c r="C149" s="54"/>
      <c r="D149" s="59">
        <v>0</v>
      </c>
      <c r="E149" s="14">
        <v>0</v>
      </c>
      <c r="F149" s="14">
        <v>0</v>
      </c>
      <c r="G149" s="14">
        <v>0</v>
      </c>
      <c r="H149" s="55">
        <v>0</v>
      </c>
      <c r="I149" s="56"/>
    </row>
    <row r="150" spans="1:9" ht="15" thickBot="1" x14ac:dyDescent="0.4">
      <c r="A150" s="69" t="s">
        <v>167</v>
      </c>
      <c r="B150" s="58"/>
      <c r="C150" s="54"/>
      <c r="D150" s="59">
        <v>0</v>
      </c>
      <c r="E150" s="14">
        <v>0</v>
      </c>
      <c r="F150" s="14">
        <v>0</v>
      </c>
      <c r="G150" s="14">
        <v>0</v>
      </c>
      <c r="H150" s="55">
        <v>0</v>
      </c>
      <c r="I150" s="56"/>
    </row>
    <row r="151" spans="1:9" ht="15.5" thickTop="1" thickBot="1" x14ac:dyDescent="0.4">
      <c r="A151" s="188" t="s">
        <v>198</v>
      </c>
      <c r="B151" s="189"/>
      <c r="C151" s="189"/>
      <c r="D151" s="190"/>
      <c r="E151" s="130">
        <f>SUM(E145:E150)</f>
        <v>0</v>
      </c>
      <c r="F151" s="131">
        <f>SUM(F145:F150)</f>
        <v>0</v>
      </c>
      <c r="G151" s="130">
        <f>SUM(G145:G150)</f>
        <v>0</v>
      </c>
      <c r="H151" s="130">
        <f>SUM(H145:H150)</f>
        <v>0</v>
      </c>
      <c r="I151" s="132"/>
    </row>
    <row r="152" spans="1:9" x14ac:dyDescent="0.35">
      <c r="A152" s="69" t="s">
        <v>170</v>
      </c>
      <c r="B152" s="54"/>
      <c r="C152" s="54"/>
      <c r="D152" s="55">
        <v>0</v>
      </c>
      <c r="E152" s="93">
        <f t="shared" ref="E152:E153" si="22">C152*D152</f>
        <v>0</v>
      </c>
      <c r="F152" s="14">
        <f>ROUNDDOWN(E152*F140, 2)</f>
        <v>0</v>
      </c>
      <c r="G152" s="93">
        <f>E152-F152</f>
        <v>0</v>
      </c>
      <c r="H152" s="71">
        <v>0</v>
      </c>
      <c r="I152" s="74"/>
    </row>
    <row r="153" spans="1:9" x14ac:dyDescent="0.35">
      <c r="A153" s="69" t="s">
        <v>170</v>
      </c>
      <c r="B153" s="58"/>
      <c r="C153" s="58"/>
      <c r="D153" s="59">
        <v>0</v>
      </c>
      <c r="E153" s="12">
        <f t="shared" si="22"/>
        <v>0</v>
      </c>
      <c r="F153" s="12">
        <f>ROUNDDOWN(E153*F140, 2)</f>
        <v>0</v>
      </c>
      <c r="G153" s="12">
        <f>E153-F153</f>
        <v>0</v>
      </c>
      <c r="H153" s="59">
        <v>0</v>
      </c>
      <c r="I153" s="60"/>
    </row>
    <row r="154" spans="1:9" x14ac:dyDescent="0.35">
      <c r="A154" s="69" t="s">
        <v>170</v>
      </c>
      <c r="B154" s="58"/>
      <c r="C154" s="58"/>
      <c r="D154" s="59">
        <v>0</v>
      </c>
      <c r="E154" s="12">
        <f>C154*D154</f>
        <v>0</v>
      </c>
      <c r="F154" s="12">
        <f>ROUNDDOWN(E154*F140, 2)</f>
        <v>0</v>
      </c>
      <c r="G154" s="12">
        <f t="shared" ref="G154:G157" si="23">E154-F154</f>
        <v>0</v>
      </c>
      <c r="H154" s="59">
        <v>0</v>
      </c>
      <c r="I154" s="60"/>
    </row>
    <row r="155" spans="1:9" x14ac:dyDescent="0.35">
      <c r="A155" s="69" t="s">
        <v>170</v>
      </c>
      <c r="B155" s="61"/>
      <c r="C155" s="58"/>
      <c r="D155" s="59">
        <v>0</v>
      </c>
      <c r="E155" s="12">
        <f>C155*D155</f>
        <v>0</v>
      </c>
      <c r="F155" s="12">
        <f>ROUNDDOWN(E155*F140, 2)</f>
        <v>0</v>
      </c>
      <c r="G155" s="12">
        <f t="shared" si="23"/>
        <v>0</v>
      </c>
      <c r="H155" s="59">
        <v>0</v>
      </c>
      <c r="I155" s="60"/>
    </row>
    <row r="156" spans="1:9" x14ac:dyDescent="0.35">
      <c r="A156" s="69" t="s">
        <v>170</v>
      </c>
      <c r="B156" s="62"/>
      <c r="C156" s="58"/>
      <c r="D156" s="59">
        <v>0</v>
      </c>
      <c r="E156" s="12">
        <f t="shared" ref="E156" si="24">C156*D156</f>
        <v>0</v>
      </c>
      <c r="F156" s="12">
        <f>ROUNDDOWN(E156*F140, 2)</f>
        <v>0</v>
      </c>
      <c r="G156" s="12">
        <f t="shared" si="23"/>
        <v>0</v>
      </c>
      <c r="H156" s="59">
        <v>0</v>
      </c>
      <c r="I156" s="60"/>
    </row>
    <row r="157" spans="1:9" ht="15" thickBot="1" x14ac:dyDescent="0.4">
      <c r="A157" s="69" t="s">
        <v>170</v>
      </c>
      <c r="B157" s="64"/>
      <c r="C157" s="62"/>
      <c r="D157" s="65">
        <v>0</v>
      </c>
      <c r="E157" s="94">
        <f>C157*D157</f>
        <v>0</v>
      </c>
      <c r="F157" s="13">
        <f>ROUNDDOWN(E157*F140, 2)</f>
        <v>0</v>
      </c>
      <c r="G157" s="94">
        <f t="shared" si="23"/>
        <v>0</v>
      </c>
      <c r="H157" s="65">
        <v>0</v>
      </c>
      <c r="I157" s="66"/>
    </row>
    <row r="158" spans="1:9" ht="15.5" thickTop="1" thickBot="1" x14ac:dyDescent="0.4">
      <c r="A158" s="163" t="s">
        <v>199</v>
      </c>
      <c r="B158" s="164"/>
      <c r="C158" s="164"/>
      <c r="D158" s="165"/>
      <c r="E158" s="14">
        <f>SUM(E152:E157)</f>
        <v>0</v>
      </c>
      <c r="F158" s="131">
        <f>SUM(F152:F157)</f>
        <v>0</v>
      </c>
      <c r="G158" s="15">
        <f>SUM(G152:G157)</f>
        <v>0</v>
      </c>
      <c r="H158" s="15">
        <f>SUM(H152:H157)</f>
        <v>0</v>
      </c>
      <c r="I158" s="132"/>
    </row>
    <row r="159" spans="1:9" x14ac:dyDescent="0.35">
      <c r="A159" s="185" t="s">
        <v>200</v>
      </c>
      <c r="B159" s="186"/>
      <c r="C159" s="186"/>
      <c r="D159" s="187"/>
      <c r="E159" s="93">
        <f>(E151+E158)</f>
        <v>0</v>
      </c>
      <c r="F159" s="93">
        <f>(F151+F158)</f>
        <v>0</v>
      </c>
      <c r="G159" s="93">
        <f>(G151+G158)</f>
        <v>0</v>
      </c>
      <c r="H159" s="93">
        <f>(H151+H158)</f>
        <v>0</v>
      </c>
      <c r="I159" s="7"/>
    </row>
    <row r="160" spans="1:9" x14ac:dyDescent="0.35">
      <c r="A160" s="151"/>
      <c r="B160" s="151"/>
      <c r="C160" s="151"/>
      <c r="D160" s="151"/>
      <c r="E160" s="151"/>
      <c r="F160" s="151"/>
      <c r="G160" s="151"/>
      <c r="H160" s="151"/>
      <c r="I160" s="151"/>
    </row>
    <row r="161" spans="1:9" ht="43.5" x14ac:dyDescent="0.35">
      <c r="A161" s="103" t="s">
        <v>145</v>
      </c>
      <c r="B161" s="22" t="s">
        <v>29</v>
      </c>
      <c r="C161" s="23" t="s">
        <v>30</v>
      </c>
      <c r="D161" s="11" t="s">
        <v>31</v>
      </c>
      <c r="E161" s="95" t="s">
        <v>67</v>
      </c>
      <c r="F161" s="95" t="s">
        <v>48</v>
      </c>
      <c r="G161" s="95" t="s">
        <v>68</v>
      </c>
      <c r="H161" s="88" t="s">
        <v>60</v>
      </c>
      <c r="I161" s="95" t="s">
        <v>124</v>
      </c>
    </row>
    <row r="162" spans="1:9" ht="43.5" x14ac:dyDescent="0.35">
      <c r="A162" s="104" t="s">
        <v>201</v>
      </c>
      <c r="B162" s="105" t="s">
        <v>44</v>
      </c>
      <c r="C162" s="43">
        <v>1</v>
      </c>
      <c r="D162" s="99">
        <v>3000000</v>
      </c>
      <c r="E162" s="96">
        <f>C162*D162</f>
        <v>3000000</v>
      </c>
      <c r="F162" s="28">
        <f>ROUNDDOWN(E162*F15, 2)</f>
        <v>2250000</v>
      </c>
      <c r="G162" s="106">
        <f>E162-F162</f>
        <v>750000</v>
      </c>
      <c r="H162" s="96">
        <v>0</v>
      </c>
      <c r="I162" s="18" t="s">
        <v>202</v>
      </c>
    </row>
    <row r="163" spans="1:9" x14ac:dyDescent="0.35">
      <c r="A163" s="52" t="s">
        <v>167</v>
      </c>
      <c r="B163" s="53"/>
      <c r="C163" s="70"/>
      <c r="D163" s="71">
        <v>0</v>
      </c>
      <c r="E163" s="93">
        <f>C163*D163</f>
        <v>0</v>
      </c>
      <c r="F163" s="93">
        <f>ROUNDDOWN(E163*F158, 2)</f>
        <v>0</v>
      </c>
      <c r="G163" s="93">
        <f>E163-F163</f>
        <v>0</v>
      </c>
      <c r="H163" s="55">
        <v>0</v>
      </c>
      <c r="I163" s="56"/>
    </row>
    <row r="164" spans="1:9" x14ac:dyDescent="0.35">
      <c r="A164" s="69" t="s">
        <v>168</v>
      </c>
      <c r="B164" s="58"/>
      <c r="C164" s="54"/>
      <c r="D164" s="59">
        <v>0</v>
      </c>
      <c r="E164" s="14">
        <v>0</v>
      </c>
      <c r="F164" s="14">
        <v>0</v>
      </c>
      <c r="G164" s="14">
        <v>0</v>
      </c>
      <c r="H164" s="55">
        <v>0</v>
      </c>
      <c r="I164" s="56"/>
    </row>
    <row r="165" spans="1:9" x14ac:dyDescent="0.35">
      <c r="A165" s="69" t="s">
        <v>168</v>
      </c>
      <c r="B165" s="58"/>
      <c r="C165" s="54"/>
      <c r="D165" s="59">
        <v>0</v>
      </c>
      <c r="E165" s="14">
        <v>0</v>
      </c>
      <c r="F165" s="14">
        <v>0</v>
      </c>
      <c r="G165" s="14">
        <v>0</v>
      </c>
      <c r="H165" s="55">
        <v>0</v>
      </c>
      <c r="I165" s="56"/>
    </row>
    <row r="166" spans="1:9" x14ac:dyDescent="0.35">
      <c r="A166" s="69" t="s">
        <v>168</v>
      </c>
      <c r="B166" s="58"/>
      <c r="C166" s="54"/>
      <c r="D166" s="59">
        <v>0</v>
      </c>
      <c r="E166" s="14">
        <v>0</v>
      </c>
      <c r="F166" s="14">
        <v>0</v>
      </c>
      <c r="G166" s="14">
        <v>0</v>
      </c>
      <c r="H166" s="55">
        <v>0</v>
      </c>
      <c r="I166" s="56"/>
    </row>
    <row r="167" spans="1:9" x14ac:dyDescent="0.35">
      <c r="A167" s="69" t="s">
        <v>168</v>
      </c>
      <c r="B167" s="58"/>
      <c r="C167" s="54"/>
      <c r="D167" s="59">
        <v>0</v>
      </c>
      <c r="E167" s="14">
        <v>0</v>
      </c>
      <c r="F167" s="14">
        <v>0</v>
      </c>
      <c r="G167" s="14">
        <v>0</v>
      </c>
      <c r="H167" s="55">
        <v>0</v>
      </c>
      <c r="I167" s="56"/>
    </row>
    <row r="168" spans="1:9" ht="15" thickBot="1" x14ac:dyDescent="0.4">
      <c r="A168" s="69" t="s">
        <v>167</v>
      </c>
      <c r="B168" s="58"/>
      <c r="C168" s="54"/>
      <c r="D168" s="59">
        <v>0</v>
      </c>
      <c r="E168" s="14">
        <v>0</v>
      </c>
      <c r="F168" s="14">
        <v>0</v>
      </c>
      <c r="G168" s="14">
        <v>0</v>
      </c>
      <c r="H168" s="55">
        <v>0</v>
      </c>
      <c r="I168" s="56"/>
    </row>
    <row r="169" spans="1:9" ht="15.5" thickTop="1" thickBot="1" x14ac:dyDescent="0.4">
      <c r="A169" s="188" t="s">
        <v>203</v>
      </c>
      <c r="B169" s="189"/>
      <c r="C169" s="189"/>
      <c r="D169" s="190"/>
      <c r="E169" s="130">
        <f>SUM(E163:E168)</f>
        <v>0</v>
      </c>
      <c r="F169" s="131">
        <f>SUM(F163:F168)</f>
        <v>0</v>
      </c>
      <c r="G169" s="130">
        <f>SUM(G163:G168)</f>
        <v>0</v>
      </c>
      <c r="H169" s="130">
        <f>SUM(H163:H168)</f>
        <v>0</v>
      </c>
      <c r="I169" s="132"/>
    </row>
    <row r="170" spans="1:9" x14ac:dyDescent="0.35">
      <c r="A170" s="69" t="s">
        <v>170</v>
      </c>
      <c r="B170" s="54"/>
      <c r="C170" s="54"/>
      <c r="D170" s="55">
        <v>0</v>
      </c>
      <c r="E170" s="93">
        <f t="shared" ref="E170:E171" si="25">C170*D170</f>
        <v>0</v>
      </c>
      <c r="F170" s="14">
        <f>ROUNDDOWN(E170*F158, 2)</f>
        <v>0</v>
      </c>
      <c r="G170" s="93">
        <f>E170-F170</f>
        <v>0</v>
      </c>
      <c r="H170" s="71">
        <v>0</v>
      </c>
      <c r="I170" s="74"/>
    </row>
    <row r="171" spans="1:9" x14ac:dyDescent="0.35">
      <c r="A171" s="69" t="s">
        <v>170</v>
      </c>
      <c r="B171" s="58"/>
      <c r="C171" s="58"/>
      <c r="D171" s="59">
        <v>0</v>
      </c>
      <c r="E171" s="12">
        <f t="shared" si="25"/>
        <v>0</v>
      </c>
      <c r="F171" s="12">
        <f>ROUNDDOWN(E171*F158, 2)</f>
        <v>0</v>
      </c>
      <c r="G171" s="12">
        <f>E171-F171</f>
        <v>0</v>
      </c>
      <c r="H171" s="59">
        <v>0</v>
      </c>
      <c r="I171" s="60"/>
    </row>
    <row r="172" spans="1:9" x14ac:dyDescent="0.35">
      <c r="A172" s="69" t="s">
        <v>170</v>
      </c>
      <c r="B172" s="58"/>
      <c r="C172" s="58"/>
      <c r="D172" s="59">
        <v>0</v>
      </c>
      <c r="E172" s="12">
        <f>C172*D172</f>
        <v>0</v>
      </c>
      <c r="F172" s="12">
        <f>ROUNDDOWN(E172*F158, 2)</f>
        <v>0</v>
      </c>
      <c r="G172" s="12">
        <f t="shared" ref="G172:G175" si="26">E172-F172</f>
        <v>0</v>
      </c>
      <c r="H172" s="59">
        <v>0</v>
      </c>
      <c r="I172" s="60"/>
    </row>
    <row r="173" spans="1:9" x14ac:dyDescent="0.35">
      <c r="A173" s="69" t="s">
        <v>170</v>
      </c>
      <c r="B173" s="61"/>
      <c r="C173" s="58"/>
      <c r="D173" s="59">
        <v>0</v>
      </c>
      <c r="E173" s="12">
        <f>C173*D173</f>
        <v>0</v>
      </c>
      <c r="F173" s="12">
        <f>ROUNDDOWN(E173*F158, 2)</f>
        <v>0</v>
      </c>
      <c r="G173" s="12">
        <f t="shared" si="26"/>
        <v>0</v>
      </c>
      <c r="H173" s="59">
        <v>0</v>
      </c>
      <c r="I173" s="60"/>
    </row>
    <row r="174" spans="1:9" x14ac:dyDescent="0.35">
      <c r="A174" s="69" t="s">
        <v>170</v>
      </c>
      <c r="B174" s="62"/>
      <c r="C174" s="58"/>
      <c r="D174" s="59">
        <v>0</v>
      </c>
      <c r="E174" s="12">
        <f t="shared" ref="E174" si="27">C174*D174</f>
        <v>0</v>
      </c>
      <c r="F174" s="12">
        <f>ROUNDDOWN(E174*F158, 2)</f>
        <v>0</v>
      </c>
      <c r="G174" s="12">
        <f t="shared" si="26"/>
        <v>0</v>
      </c>
      <c r="H174" s="59">
        <v>0</v>
      </c>
      <c r="I174" s="60"/>
    </row>
    <row r="175" spans="1:9" ht="15" thickBot="1" x14ac:dyDescent="0.4">
      <c r="A175" s="69" t="s">
        <v>170</v>
      </c>
      <c r="B175" s="64"/>
      <c r="C175" s="62"/>
      <c r="D175" s="65">
        <v>0</v>
      </c>
      <c r="E175" s="94">
        <f>C175*D175</f>
        <v>0</v>
      </c>
      <c r="F175" s="13">
        <f>ROUNDDOWN(E175*F158, 2)</f>
        <v>0</v>
      </c>
      <c r="G175" s="94">
        <f t="shared" si="26"/>
        <v>0</v>
      </c>
      <c r="H175" s="65">
        <v>0</v>
      </c>
      <c r="I175" s="66"/>
    </row>
    <row r="176" spans="1:9" ht="15.5" thickTop="1" thickBot="1" x14ac:dyDescent="0.4">
      <c r="A176" s="163" t="s">
        <v>204</v>
      </c>
      <c r="B176" s="164"/>
      <c r="C176" s="164"/>
      <c r="D176" s="165"/>
      <c r="E176" s="14">
        <f>SUM(E170:E175)</f>
        <v>0</v>
      </c>
      <c r="F176" s="131">
        <f>SUM(F170:F175)</f>
        <v>0</v>
      </c>
      <c r="G176" s="15">
        <f>SUM(G170:G175)</f>
        <v>0</v>
      </c>
      <c r="H176" s="15">
        <f>SUM(H170:H175)</f>
        <v>0</v>
      </c>
      <c r="I176" s="132"/>
    </row>
    <row r="177" spans="1:9" x14ac:dyDescent="0.35">
      <c r="A177" s="185" t="s">
        <v>205</v>
      </c>
      <c r="B177" s="186"/>
      <c r="C177" s="186"/>
      <c r="D177" s="187"/>
      <c r="E177" s="93">
        <f>(E169+E176)</f>
        <v>0</v>
      </c>
      <c r="F177" s="93">
        <f>(F169+F176)</f>
        <v>0</v>
      </c>
      <c r="G177" s="93">
        <f>(G169+G176)</f>
        <v>0</v>
      </c>
      <c r="H177" s="93">
        <f>(H169+H176)</f>
        <v>0</v>
      </c>
      <c r="I177" s="7"/>
    </row>
    <row r="178" spans="1:9" x14ac:dyDescent="0.35">
      <c r="A178" s="151"/>
      <c r="B178" s="151"/>
      <c r="C178" s="151"/>
      <c r="D178" s="151"/>
      <c r="E178" s="151"/>
      <c r="F178" s="151"/>
      <c r="G178" s="151"/>
      <c r="H178" s="151"/>
      <c r="I178" s="151"/>
    </row>
    <row r="179" spans="1:9" ht="43.5" x14ac:dyDescent="0.35">
      <c r="A179" s="32" t="s">
        <v>149</v>
      </c>
      <c r="B179" s="22" t="s">
        <v>29</v>
      </c>
      <c r="C179" s="23" t="s">
        <v>30</v>
      </c>
      <c r="D179" s="21" t="s">
        <v>31</v>
      </c>
      <c r="E179" s="25" t="s">
        <v>67</v>
      </c>
      <c r="F179" s="100" t="s">
        <v>48</v>
      </c>
      <c r="G179" s="88" t="s">
        <v>68</v>
      </c>
      <c r="H179" s="88" t="s">
        <v>60</v>
      </c>
      <c r="I179" s="95" t="s">
        <v>87</v>
      </c>
    </row>
    <row r="180" spans="1:9" ht="29.5" thickBot="1" x14ac:dyDescent="0.4">
      <c r="A180" s="48" t="s">
        <v>206</v>
      </c>
      <c r="B180" s="98" t="s">
        <v>75</v>
      </c>
      <c r="C180" s="43">
        <v>1</v>
      </c>
      <c r="D180" s="50">
        <v>70000</v>
      </c>
      <c r="E180" s="101">
        <f>C180*D180</f>
        <v>70000</v>
      </c>
      <c r="F180" s="102">
        <f>ROUNDDOWN(E180*F15, 2)</f>
        <v>52500</v>
      </c>
      <c r="G180" s="28">
        <f>E180-F180</f>
        <v>17500</v>
      </c>
      <c r="H180" s="96">
        <v>0</v>
      </c>
      <c r="I180" s="18" t="s">
        <v>151</v>
      </c>
    </row>
    <row r="181" spans="1:9" x14ac:dyDescent="0.35">
      <c r="A181" s="52" t="s">
        <v>167</v>
      </c>
      <c r="B181" s="53"/>
      <c r="C181" s="70"/>
      <c r="D181" s="71">
        <v>0</v>
      </c>
      <c r="E181" s="93">
        <f>C181*D181</f>
        <v>0</v>
      </c>
      <c r="F181" s="93">
        <f>ROUNDDOWN(E181*F176, 2)</f>
        <v>0</v>
      </c>
      <c r="G181" s="93">
        <f>E181-F181</f>
        <v>0</v>
      </c>
      <c r="H181" s="55">
        <v>0</v>
      </c>
      <c r="I181" s="56"/>
    </row>
    <row r="182" spans="1:9" x14ac:dyDescent="0.35">
      <c r="A182" s="69" t="s">
        <v>168</v>
      </c>
      <c r="B182" s="58"/>
      <c r="C182" s="54"/>
      <c r="D182" s="59">
        <v>0</v>
      </c>
      <c r="E182" s="14">
        <v>0</v>
      </c>
      <c r="F182" s="14">
        <v>0</v>
      </c>
      <c r="G182" s="14">
        <v>0</v>
      </c>
      <c r="H182" s="55">
        <v>0</v>
      </c>
      <c r="I182" s="56"/>
    </row>
    <row r="183" spans="1:9" x14ac:dyDescent="0.35">
      <c r="A183" s="69" t="s">
        <v>168</v>
      </c>
      <c r="B183" s="58"/>
      <c r="C183" s="54"/>
      <c r="D183" s="59">
        <v>0</v>
      </c>
      <c r="E183" s="14">
        <v>0</v>
      </c>
      <c r="F183" s="14">
        <v>0</v>
      </c>
      <c r="G183" s="14">
        <v>0</v>
      </c>
      <c r="H183" s="55">
        <v>0</v>
      </c>
      <c r="I183" s="56"/>
    </row>
    <row r="184" spans="1:9" x14ac:dyDescent="0.35">
      <c r="A184" s="69" t="s">
        <v>168</v>
      </c>
      <c r="B184" s="58"/>
      <c r="C184" s="54"/>
      <c r="D184" s="59">
        <v>0</v>
      </c>
      <c r="E184" s="14">
        <v>0</v>
      </c>
      <c r="F184" s="14">
        <v>0</v>
      </c>
      <c r="G184" s="14">
        <v>0</v>
      </c>
      <c r="H184" s="55">
        <v>0</v>
      </c>
      <c r="I184" s="56"/>
    </row>
    <row r="185" spans="1:9" x14ac:dyDescent="0.35">
      <c r="A185" s="69" t="s">
        <v>168</v>
      </c>
      <c r="B185" s="58"/>
      <c r="C185" s="54"/>
      <c r="D185" s="59">
        <v>0</v>
      </c>
      <c r="E185" s="14">
        <v>0</v>
      </c>
      <c r="F185" s="14">
        <v>0</v>
      </c>
      <c r="G185" s="14">
        <v>0</v>
      </c>
      <c r="H185" s="55">
        <v>0</v>
      </c>
      <c r="I185" s="56"/>
    </row>
    <row r="186" spans="1:9" ht="15" thickBot="1" x14ac:dyDescent="0.4">
      <c r="A186" s="69" t="s">
        <v>167</v>
      </c>
      <c r="B186" s="58"/>
      <c r="C186" s="54"/>
      <c r="D186" s="59">
        <v>0</v>
      </c>
      <c r="E186" s="14">
        <v>0</v>
      </c>
      <c r="F186" s="14">
        <v>0</v>
      </c>
      <c r="G186" s="14">
        <v>0</v>
      </c>
      <c r="H186" s="55">
        <v>0</v>
      </c>
      <c r="I186" s="56"/>
    </row>
    <row r="187" spans="1:9" ht="15.5" thickTop="1" thickBot="1" x14ac:dyDescent="0.4">
      <c r="A187" s="188" t="s">
        <v>207</v>
      </c>
      <c r="B187" s="189"/>
      <c r="C187" s="189"/>
      <c r="D187" s="190"/>
      <c r="E187" s="130">
        <f>SUM(E181:E186)</f>
        <v>0</v>
      </c>
      <c r="F187" s="131">
        <f>SUM(F181:F186)</f>
        <v>0</v>
      </c>
      <c r="G187" s="130">
        <f>SUM(G181:G186)</f>
        <v>0</v>
      </c>
      <c r="H187" s="130">
        <f>SUM(H181:H186)</f>
        <v>0</v>
      </c>
      <c r="I187" s="132"/>
    </row>
    <row r="188" spans="1:9" x14ac:dyDescent="0.35">
      <c r="A188" s="69" t="s">
        <v>170</v>
      </c>
      <c r="B188" s="54"/>
      <c r="C188" s="54"/>
      <c r="D188" s="55">
        <v>0</v>
      </c>
      <c r="E188" s="93">
        <f t="shared" ref="E188:E189" si="28">C188*D188</f>
        <v>0</v>
      </c>
      <c r="F188" s="14">
        <f>ROUNDDOWN(E188*F176, 2)</f>
        <v>0</v>
      </c>
      <c r="G188" s="93">
        <f>E188-F188</f>
        <v>0</v>
      </c>
      <c r="H188" s="71">
        <v>0</v>
      </c>
      <c r="I188" s="74"/>
    </row>
    <row r="189" spans="1:9" x14ac:dyDescent="0.35">
      <c r="A189" s="69" t="s">
        <v>170</v>
      </c>
      <c r="B189" s="58"/>
      <c r="C189" s="58"/>
      <c r="D189" s="59">
        <v>0</v>
      </c>
      <c r="E189" s="12">
        <f t="shared" si="28"/>
        <v>0</v>
      </c>
      <c r="F189" s="12">
        <f>ROUNDDOWN(E189*F176, 2)</f>
        <v>0</v>
      </c>
      <c r="G189" s="12">
        <f>E189-F189</f>
        <v>0</v>
      </c>
      <c r="H189" s="59">
        <v>0</v>
      </c>
      <c r="I189" s="60"/>
    </row>
    <row r="190" spans="1:9" x14ac:dyDescent="0.35">
      <c r="A190" s="69" t="s">
        <v>170</v>
      </c>
      <c r="B190" s="58"/>
      <c r="C190" s="58"/>
      <c r="D190" s="59">
        <v>0</v>
      </c>
      <c r="E190" s="12">
        <f>C190*D190</f>
        <v>0</v>
      </c>
      <c r="F190" s="12">
        <f>ROUNDDOWN(E190*F176, 2)</f>
        <v>0</v>
      </c>
      <c r="G190" s="12">
        <f t="shared" ref="G190:G193" si="29">E190-F190</f>
        <v>0</v>
      </c>
      <c r="H190" s="59">
        <v>0</v>
      </c>
      <c r="I190" s="60"/>
    </row>
    <row r="191" spans="1:9" x14ac:dyDescent="0.35">
      <c r="A191" s="69" t="s">
        <v>170</v>
      </c>
      <c r="B191" s="61"/>
      <c r="C191" s="58"/>
      <c r="D191" s="59">
        <v>0</v>
      </c>
      <c r="E191" s="12">
        <f>C191*D191</f>
        <v>0</v>
      </c>
      <c r="F191" s="12">
        <f>ROUNDDOWN(E191*F176, 2)</f>
        <v>0</v>
      </c>
      <c r="G191" s="12">
        <f t="shared" si="29"/>
        <v>0</v>
      </c>
      <c r="H191" s="59">
        <v>0</v>
      </c>
      <c r="I191" s="60"/>
    </row>
    <row r="192" spans="1:9" x14ac:dyDescent="0.35">
      <c r="A192" s="69" t="s">
        <v>170</v>
      </c>
      <c r="B192" s="62"/>
      <c r="C192" s="58"/>
      <c r="D192" s="59">
        <v>0</v>
      </c>
      <c r="E192" s="12">
        <f t="shared" ref="E192" si="30">C192*D192</f>
        <v>0</v>
      </c>
      <c r="F192" s="12">
        <f>ROUNDDOWN(E192*F176, 2)</f>
        <v>0</v>
      </c>
      <c r="G192" s="12">
        <f t="shared" si="29"/>
        <v>0</v>
      </c>
      <c r="H192" s="59">
        <v>0</v>
      </c>
      <c r="I192" s="60"/>
    </row>
    <row r="193" spans="1:9" ht="15" thickBot="1" x14ac:dyDescent="0.4">
      <c r="A193" s="69" t="s">
        <v>170</v>
      </c>
      <c r="B193" s="64"/>
      <c r="C193" s="62"/>
      <c r="D193" s="65">
        <v>0</v>
      </c>
      <c r="E193" s="94">
        <f>C193*D193</f>
        <v>0</v>
      </c>
      <c r="F193" s="13">
        <f>ROUNDDOWN(E193*F176, 2)</f>
        <v>0</v>
      </c>
      <c r="G193" s="94">
        <f t="shared" si="29"/>
        <v>0</v>
      </c>
      <c r="H193" s="65">
        <v>0</v>
      </c>
      <c r="I193" s="66"/>
    </row>
    <row r="194" spans="1:9" ht="15.5" thickTop="1" thickBot="1" x14ac:dyDescent="0.4">
      <c r="A194" s="163" t="s">
        <v>208</v>
      </c>
      <c r="B194" s="164"/>
      <c r="C194" s="164"/>
      <c r="D194" s="165"/>
      <c r="E194" s="14">
        <f>SUM(E188:E193)</f>
        <v>0</v>
      </c>
      <c r="F194" s="131">
        <f>SUM(F188:F193)</f>
        <v>0</v>
      </c>
      <c r="G194" s="15">
        <f>SUM(G188:G193)</f>
        <v>0</v>
      </c>
      <c r="H194" s="15">
        <f>SUM(H188:H193)</f>
        <v>0</v>
      </c>
      <c r="I194" s="132"/>
    </row>
    <row r="195" spans="1:9" x14ac:dyDescent="0.35">
      <c r="A195" s="185" t="s">
        <v>209</v>
      </c>
      <c r="B195" s="186"/>
      <c r="C195" s="186"/>
      <c r="D195" s="187"/>
      <c r="E195" s="93">
        <f>(E187+E194)</f>
        <v>0</v>
      </c>
      <c r="F195" s="93">
        <f>(F187+F194)</f>
        <v>0</v>
      </c>
      <c r="G195" s="93">
        <f>(G187+G194)</f>
        <v>0</v>
      </c>
      <c r="H195" s="93">
        <f>(H187+H194)</f>
        <v>0</v>
      </c>
      <c r="I195" s="7"/>
    </row>
    <row r="196" spans="1:9" x14ac:dyDescent="0.35">
      <c r="A196" s="151"/>
      <c r="B196" s="151"/>
      <c r="C196" s="151"/>
      <c r="D196" s="151"/>
      <c r="E196" s="151"/>
      <c r="F196" s="151"/>
      <c r="G196" s="151"/>
      <c r="H196" s="151"/>
      <c r="I196" s="151"/>
    </row>
    <row r="197" spans="1:9" ht="58" x14ac:dyDescent="0.35">
      <c r="A197" s="4" t="s">
        <v>152</v>
      </c>
      <c r="B197" s="22" t="s">
        <v>29</v>
      </c>
      <c r="C197" s="22" t="s">
        <v>30</v>
      </c>
      <c r="D197" s="23" t="s">
        <v>31</v>
      </c>
      <c r="E197" s="24" t="s">
        <v>67</v>
      </c>
      <c r="F197" s="25" t="s">
        <v>48</v>
      </c>
      <c r="G197" s="88" t="s">
        <v>68</v>
      </c>
      <c r="H197" s="88" t="s">
        <v>60</v>
      </c>
      <c r="I197" s="95" t="s">
        <v>92</v>
      </c>
    </row>
    <row r="198" spans="1:9" ht="29.5" thickBot="1" x14ac:dyDescent="0.4">
      <c r="A198" s="26" t="s">
        <v>210</v>
      </c>
      <c r="B198" s="90" t="s">
        <v>75</v>
      </c>
      <c r="C198" s="98">
        <v>1</v>
      </c>
      <c r="D198" s="99">
        <v>80000</v>
      </c>
      <c r="E198" s="28">
        <f>C198*D198</f>
        <v>80000</v>
      </c>
      <c r="F198" s="49">
        <f>ROUNDDOWN(E198*F15, 2)</f>
        <v>60000</v>
      </c>
      <c r="G198" s="96">
        <f>E198-F198</f>
        <v>20000</v>
      </c>
      <c r="H198" s="96">
        <v>0</v>
      </c>
      <c r="I198" s="18" t="s">
        <v>154</v>
      </c>
    </row>
    <row r="199" spans="1:9" x14ac:dyDescent="0.35">
      <c r="A199" s="52" t="s">
        <v>167</v>
      </c>
      <c r="B199" s="53"/>
      <c r="C199" s="70"/>
      <c r="D199" s="71">
        <v>0</v>
      </c>
      <c r="E199" s="93">
        <f>C199*D199</f>
        <v>0</v>
      </c>
      <c r="F199" s="93">
        <f>ROUNDDOWN(E199*F194, 2)</f>
        <v>0</v>
      </c>
      <c r="G199" s="93">
        <f>E199-F199</f>
        <v>0</v>
      </c>
      <c r="H199" s="55">
        <v>0</v>
      </c>
      <c r="I199" s="56"/>
    </row>
    <row r="200" spans="1:9" x14ac:dyDescent="0.35">
      <c r="A200" s="69" t="s">
        <v>168</v>
      </c>
      <c r="B200" s="58"/>
      <c r="C200" s="54"/>
      <c r="D200" s="59">
        <v>0</v>
      </c>
      <c r="E200" s="14">
        <v>0</v>
      </c>
      <c r="F200" s="14">
        <v>0</v>
      </c>
      <c r="G200" s="14">
        <v>0</v>
      </c>
      <c r="H200" s="55">
        <v>0</v>
      </c>
      <c r="I200" s="56"/>
    </row>
    <row r="201" spans="1:9" x14ac:dyDescent="0.35">
      <c r="A201" s="69" t="s">
        <v>168</v>
      </c>
      <c r="B201" s="58"/>
      <c r="C201" s="54"/>
      <c r="D201" s="59">
        <v>0</v>
      </c>
      <c r="E201" s="14">
        <v>0</v>
      </c>
      <c r="F201" s="14">
        <v>0</v>
      </c>
      <c r="G201" s="14">
        <v>0</v>
      </c>
      <c r="H201" s="55">
        <v>0</v>
      </c>
      <c r="I201" s="56"/>
    </row>
    <row r="202" spans="1:9" x14ac:dyDescent="0.35">
      <c r="A202" s="69" t="s">
        <v>168</v>
      </c>
      <c r="B202" s="58"/>
      <c r="C202" s="54"/>
      <c r="D202" s="59">
        <v>0</v>
      </c>
      <c r="E202" s="14">
        <v>0</v>
      </c>
      <c r="F202" s="14">
        <v>0</v>
      </c>
      <c r="G202" s="14">
        <v>0</v>
      </c>
      <c r="H202" s="55">
        <v>0</v>
      </c>
      <c r="I202" s="56"/>
    </row>
    <row r="203" spans="1:9" x14ac:dyDescent="0.35">
      <c r="A203" s="69" t="s">
        <v>168</v>
      </c>
      <c r="B203" s="58"/>
      <c r="C203" s="54"/>
      <c r="D203" s="59">
        <v>0</v>
      </c>
      <c r="E203" s="14">
        <v>0</v>
      </c>
      <c r="F203" s="14">
        <v>0</v>
      </c>
      <c r="G203" s="14">
        <v>0</v>
      </c>
      <c r="H203" s="55">
        <v>0</v>
      </c>
      <c r="I203" s="56"/>
    </row>
    <row r="204" spans="1:9" ht="15" thickBot="1" x14ac:dyDescent="0.4">
      <c r="A204" s="69" t="s">
        <v>167</v>
      </c>
      <c r="B204" s="58"/>
      <c r="C204" s="54"/>
      <c r="D204" s="59">
        <v>0</v>
      </c>
      <c r="E204" s="14">
        <v>0</v>
      </c>
      <c r="F204" s="14">
        <v>0</v>
      </c>
      <c r="G204" s="14">
        <v>0</v>
      </c>
      <c r="H204" s="55">
        <v>0</v>
      </c>
      <c r="I204" s="56"/>
    </row>
    <row r="205" spans="1:9" ht="15.5" thickTop="1" thickBot="1" x14ac:dyDescent="0.4">
      <c r="A205" s="188" t="s">
        <v>211</v>
      </c>
      <c r="B205" s="189"/>
      <c r="C205" s="189"/>
      <c r="D205" s="190"/>
      <c r="E205" s="130">
        <f>SUM(E199:E204)</f>
        <v>0</v>
      </c>
      <c r="F205" s="131">
        <f>SUM(F199:F204)</f>
        <v>0</v>
      </c>
      <c r="G205" s="130">
        <f>SUM(G199:G204)</f>
        <v>0</v>
      </c>
      <c r="H205" s="130">
        <f>SUM(H199:H204)</f>
        <v>0</v>
      </c>
      <c r="I205" s="132"/>
    </row>
    <row r="206" spans="1:9" x14ac:dyDescent="0.35">
      <c r="A206" s="69" t="s">
        <v>170</v>
      </c>
      <c r="B206" s="54"/>
      <c r="C206" s="54"/>
      <c r="D206" s="55">
        <v>0</v>
      </c>
      <c r="E206" s="93">
        <f t="shared" ref="E206:E207" si="31">C206*D206</f>
        <v>0</v>
      </c>
      <c r="F206" s="14">
        <f>ROUNDDOWN(E206*F194, 2)</f>
        <v>0</v>
      </c>
      <c r="G206" s="93">
        <f>E206-F206</f>
        <v>0</v>
      </c>
      <c r="H206" s="71">
        <v>0</v>
      </c>
      <c r="I206" s="74"/>
    </row>
    <row r="207" spans="1:9" x14ac:dyDescent="0.35">
      <c r="A207" s="69" t="s">
        <v>170</v>
      </c>
      <c r="B207" s="58"/>
      <c r="C207" s="58"/>
      <c r="D207" s="59">
        <v>0</v>
      </c>
      <c r="E207" s="12">
        <f t="shared" si="31"/>
        <v>0</v>
      </c>
      <c r="F207" s="12">
        <f>ROUNDDOWN(E207*F194, 2)</f>
        <v>0</v>
      </c>
      <c r="G207" s="12">
        <f>E207-F207</f>
        <v>0</v>
      </c>
      <c r="H207" s="59">
        <v>0</v>
      </c>
      <c r="I207" s="60"/>
    </row>
    <row r="208" spans="1:9" x14ac:dyDescent="0.35">
      <c r="A208" s="69" t="s">
        <v>170</v>
      </c>
      <c r="B208" s="58"/>
      <c r="C208" s="58"/>
      <c r="D208" s="59">
        <v>0</v>
      </c>
      <c r="E208" s="12">
        <f>C208*D208</f>
        <v>0</v>
      </c>
      <c r="F208" s="12">
        <f>ROUNDDOWN(E208*F194, 2)</f>
        <v>0</v>
      </c>
      <c r="G208" s="12">
        <f t="shared" ref="G208:G211" si="32">E208-F208</f>
        <v>0</v>
      </c>
      <c r="H208" s="59">
        <v>0</v>
      </c>
      <c r="I208" s="60"/>
    </row>
    <row r="209" spans="1:9" x14ac:dyDescent="0.35">
      <c r="A209" s="69" t="s">
        <v>170</v>
      </c>
      <c r="B209" s="61"/>
      <c r="C209" s="58"/>
      <c r="D209" s="59">
        <v>0</v>
      </c>
      <c r="E209" s="12">
        <f>C209*D209</f>
        <v>0</v>
      </c>
      <c r="F209" s="12">
        <f>ROUNDDOWN(E209*F194, 2)</f>
        <v>0</v>
      </c>
      <c r="G209" s="12">
        <f t="shared" si="32"/>
        <v>0</v>
      </c>
      <c r="H209" s="59">
        <v>0</v>
      </c>
      <c r="I209" s="60"/>
    </row>
    <row r="210" spans="1:9" x14ac:dyDescent="0.35">
      <c r="A210" s="69" t="s">
        <v>170</v>
      </c>
      <c r="B210" s="62"/>
      <c r="C210" s="58"/>
      <c r="D210" s="59">
        <v>0</v>
      </c>
      <c r="E210" s="12">
        <f t="shared" ref="E210" si="33">C210*D210</f>
        <v>0</v>
      </c>
      <c r="F210" s="12">
        <f>ROUNDDOWN(E210*F194, 2)</f>
        <v>0</v>
      </c>
      <c r="G210" s="12">
        <f t="shared" si="32"/>
        <v>0</v>
      </c>
      <c r="H210" s="59">
        <v>0</v>
      </c>
      <c r="I210" s="60"/>
    </row>
    <row r="211" spans="1:9" ht="15" thickBot="1" x14ac:dyDescent="0.4">
      <c r="A211" s="69" t="s">
        <v>170</v>
      </c>
      <c r="B211" s="64"/>
      <c r="C211" s="62"/>
      <c r="D211" s="65">
        <v>0</v>
      </c>
      <c r="E211" s="94">
        <f>C211*D211</f>
        <v>0</v>
      </c>
      <c r="F211" s="13">
        <f>ROUNDDOWN(E211*F194, 2)</f>
        <v>0</v>
      </c>
      <c r="G211" s="94">
        <f t="shared" si="32"/>
        <v>0</v>
      </c>
      <c r="H211" s="65">
        <v>0</v>
      </c>
      <c r="I211" s="66"/>
    </row>
    <row r="212" spans="1:9" ht="15.5" thickTop="1" thickBot="1" x14ac:dyDescent="0.4">
      <c r="A212" s="163" t="s">
        <v>212</v>
      </c>
      <c r="B212" s="164"/>
      <c r="C212" s="164"/>
      <c r="D212" s="165"/>
      <c r="E212" s="14">
        <f>SUM(E206:E211)</f>
        <v>0</v>
      </c>
      <c r="F212" s="131">
        <f>SUM(F206:F211)</f>
        <v>0</v>
      </c>
      <c r="G212" s="15">
        <f>SUM(G206:G211)</f>
        <v>0</v>
      </c>
      <c r="H212" s="15">
        <f>SUM(H206:H211)</f>
        <v>0</v>
      </c>
      <c r="I212" s="132"/>
    </row>
    <row r="213" spans="1:9" x14ac:dyDescent="0.35">
      <c r="A213" s="185" t="s">
        <v>213</v>
      </c>
      <c r="B213" s="186"/>
      <c r="C213" s="186"/>
      <c r="D213" s="187"/>
      <c r="E213" s="93">
        <f>(E205+E212)</f>
        <v>0</v>
      </c>
      <c r="F213" s="93">
        <f>(F205+F212)</f>
        <v>0</v>
      </c>
      <c r="G213" s="93">
        <f>(G205+G212)</f>
        <v>0</v>
      </c>
      <c r="H213" s="93">
        <f>(H205+H212)</f>
        <v>0</v>
      </c>
      <c r="I213" s="7"/>
    </row>
    <row r="214" spans="1:9" x14ac:dyDescent="0.35">
      <c r="A214" s="151"/>
      <c r="B214" s="151"/>
      <c r="C214" s="151"/>
      <c r="D214" s="151"/>
      <c r="E214" s="151"/>
      <c r="F214" s="151"/>
      <c r="G214" s="151"/>
      <c r="H214" s="151"/>
      <c r="I214" s="151"/>
    </row>
    <row r="215" spans="1:9" ht="29.5" thickBot="1" x14ac:dyDescent="0.4">
      <c r="A215" s="176" t="s">
        <v>155</v>
      </c>
      <c r="B215" s="177"/>
      <c r="C215" s="177"/>
      <c r="D215" s="178"/>
      <c r="E215" s="18" t="s">
        <v>97</v>
      </c>
      <c r="F215" s="18" t="s">
        <v>48</v>
      </c>
      <c r="G215" s="18" t="s">
        <v>68</v>
      </c>
      <c r="H215" s="88" t="s">
        <v>60</v>
      </c>
      <c r="I215" s="20"/>
    </row>
    <row r="216" spans="1:9" ht="15" thickBot="1" x14ac:dyDescent="0.4">
      <c r="A216" s="157" t="s">
        <v>214</v>
      </c>
      <c r="B216" s="158"/>
      <c r="C216" s="158"/>
      <c r="D216" s="159"/>
      <c r="E216" s="13">
        <f>E25+E43+E61+E79+E97+E115+E133+E151+E169+E187+E205</f>
        <v>0</v>
      </c>
      <c r="F216" s="13">
        <f>F25+F43+F61+F79+F97+F115+F133+F151+F169+F187+F205</f>
        <v>0</v>
      </c>
      <c r="G216" s="133">
        <f>G25+G43+G61+G79+G97+G115+G133+G151+G169+G187+G205</f>
        <v>0</v>
      </c>
      <c r="H216" s="136">
        <f>H25+H43+H61+H79+H97+H115+H133+H151+H169+H187+H205</f>
        <v>0</v>
      </c>
      <c r="I216" s="7"/>
    </row>
    <row r="217" spans="1:9" ht="15" thickBot="1" x14ac:dyDescent="0.4">
      <c r="A217" s="157" t="s">
        <v>215</v>
      </c>
      <c r="B217" s="158"/>
      <c r="C217" s="158"/>
      <c r="D217" s="159"/>
      <c r="E217" s="135">
        <f t="shared" ref="E217:H218" si="34">E32+E50+E68+E86+E104+E122+E140+E158+E176+E194+E212</f>
        <v>0</v>
      </c>
      <c r="F217" s="136">
        <f t="shared" si="34"/>
        <v>0</v>
      </c>
      <c r="G217" s="135">
        <f t="shared" si="34"/>
        <v>0</v>
      </c>
      <c r="H217" s="136">
        <f t="shared" si="34"/>
        <v>0</v>
      </c>
      <c r="I217" s="7"/>
    </row>
    <row r="218" spans="1:9" x14ac:dyDescent="0.35">
      <c r="A218" s="157" t="s">
        <v>216</v>
      </c>
      <c r="B218" s="158"/>
      <c r="C218" s="158"/>
      <c r="D218" s="159"/>
      <c r="E218" s="14">
        <f t="shared" si="34"/>
        <v>0</v>
      </c>
      <c r="F218" s="93">
        <f t="shared" si="34"/>
        <v>0</v>
      </c>
      <c r="G218" s="14">
        <f t="shared" si="34"/>
        <v>0</v>
      </c>
      <c r="H218" s="93">
        <f t="shared" si="34"/>
        <v>0</v>
      </c>
      <c r="I218" s="7"/>
    </row>
    <row r="219" spans="1:9" x14ac:dyDescent="0.35">
      <c r="A219" s="151"/>
      <c r="B219" s="151"/>
      <c r="C219" s="151"/>
      <c r="D219" s="151"/>
      <c r="E219" s="151"/>
      <c r="F219" s="151"/>
      <c r="G219" s="151"/>
      <c r="H219" s="151"/>
      <c r="I219" s="151"/>
    </row>
    <row r="220" spans="1:9" ht="58" x14ac:dyDescent="0.35">
      <c r="A220" s="4" t="s">
        <v>157</v>
      </c>
      <c r="B220" s="22" t="s">
        <v>29</v>
      </c>
      <c r="C220" s="11" t="s">
        <v>30</v>
      </c>
      <c r="D220" s="21" t="s">
        <v>31</v>
      </c>
      <c r="E220" s="25" t="s">
        <v>67</v>
      </c>
      <c r="F220" s="88" t="s">
        <v>48</v>
      </c>
      <c r="G220" s="95" t="s">
        <v>68</v>
      </c>
      <c r="H220" s="88" t="s">
        <v>60</v>
      </c>
      <c r="I220" s="95" t="s">
        <v>100</v>
      </c>
    </row>
    <row r="221" spans="1:9" ht="58.5" thickBot="1" x14ac:dyDescent="0.4">
      <c r="A221" s="26" t="s">
        <v>217</v>
      </c>
      <c r="B221" s="90" t="s">
        <v>44</v>
      </c>
      <c r="C221" s="43">
        <v>1</v>
      </c>
      <c r="D221" s="50">
        <v>264400</v>
      </c>
      <c r="E221" s="49">
        <f>C221*D221</f>
        <v>264400</v>
      </c>
      <c r="F221" s="96">
        <f>ROUNDDOWN(E221*F15, 2)</f>
        <v>198300</v>
      </c>
      <c r="G221" s="96">
        <f>E221-F221</f>
        <v>66100</v>
      </c>
      <c r="H221" s="96">
        <v>0</v>
      </c>
      <c r="I221" s="18" t="s">
        <v>102</v>
      </c>
    </row>
    <row r="222" spans="1:9" x14ac:dyDescent="0.35">
      <c r="A222" s="52" t="s">
        <v>167</v>
      </c>
      <c r="B222" s="53"/>
      <c r="C222" s="70"/>
      <c r="D222" s="71">
        <v>0</v>
      </c>
      <c r="E222" s="93">
        <f>C222*D222</f>
        <v>0</v>
      </c>
      <c r="F222" s="93">
        <v>0</v>
      </c>
      <c r="G222" s="93">
        <v>0</v>
      </c>
      <c r="H222" s="55">
        <v>0</v>
      </c>
      <c r="I222" s="56"/>
    </row>
    <row r="223" spans="1:9" x14ac:dyDescent="0.35">
      <c r="A223" s="69" t="s">
        <v>168</v>
      </c>
      <c r="B223" s="58"/>
      <c r="C223" s="54"/>
      <c r="D223" s="59">
        <v>0</v>
      </c>
      <c r="E223" s="14">
        <v>0</v>
      </c>
      <c r="F223" s="14">
        <v>0</v>
      </c>
      <c r="G223" s="14">
        <v>0</v>
      </c>
      <c r="H223" s="55">
        <v>0</v>
      </c>
      <c r="I223" s="56"/>
    </row>
    <row r="224" spans="1:9" x14ac:dyDescent="0.35">
      <c r="A224" s="69" t="s">
        <v>168</v>
      </c>
      <c r="B224" s="58"/>
      <c r="C224" s="54"/>
      <c r="D224" s="59">
        <v>0</v>
      </c>
      <c r="E224" s="14">
        <v>0</v>
      </c>
      <c r="F224" s="14">
        <v>0</v>
      </c>
      <c r="G224" s="14">
        <v>0</v>
      </c>
      <c r="H224" s="55">
        <v>0</v>
      </c>
      <c r="I224" s="56"/>
    </row>
    <row r="225" spans="1:9" x14ac:dyDescent="0.35">
      <c r="A225" s="69" t="s">
        <v>168</v>
      </c>
      <c r="B225" s="58"/>
      <c r="C225" s="54"/>
      <c r="D225" s="59">
        <v>0</v>
      </c>
      <c r="E225" s="14">
        <v>0</v>
      </c>
      <c r="F225" s="14">
        <v>0</v>
      </c>
      <c r="G225" s="14">
        <v>0</v>
      </c>
      <c r="H225" s="55">
        <v>0</v>
      </c>
      <c r="I225" s="56"/>
    </row>
    <row r="226" spans="1:9" x14ac:dyDescent="0.35">
      <c r="A226" s="69" t="s">
        <v>168</v>
      </c>
      <c r="B226" s="58"/>
      <c r="C226" s="54"/>
      <c r="D226" s="59">
        <v>0</v>
      </c>
      <c r="E226" s="14">
        <v>0</v>
      </c>
      <c r="F226" s="14">
        <v>0</v>
      </c>
      <c r="G226" s="14">
        <v>0</v>
      </c>
      <c r="H226" s="55">
        <v>0</v>
      </c>
      <c r="I226" s="56"/>
    </row>
    <row r="227" spans="1:9" ht="15" thickBot="1" x14ac:dyDescent="0.4">
      <c r="A227" s="69" t="s">
        <v>167</v>
      </c>
      <c r="B227" s="58"/>
      <c r="C227" s="54"/>
      <c r="D227" s="59">
        <v>0</v>
      </c>
      <c r="E227" s="14">
        <v>0</v>
      </c>
      <c r="F227" s="14">
        <v>0</v>
      </c>
      <c r="G227" s="14">
        <v>0</v>
      </c>
      <c r="H227" s="55">
        <v>0</v>
      </c>
      <c r="I227" s="56"/>
    </row>
    <row r="228" spans="1:9" ht="15.5" thickTop="1" thickBot="1" x14ac:dyDescent="0.4">
      <c r="A228" s="188" t="s">
        <v>218</v>
      </c>
      <c r="B228" s="189"/>
      <c r="C228" s="189"/>
      <c r="D228" s="190"/>
      <c r="E228" s="130">
        <f>SUM(E222:E227)</f>
        <v>0</v>
      </c>
      <c r="F228" s="131">
        <f>SUM(F222:F227)</f>
        <v>0</v>
      </c>
      <c r="G228" s="130">
        <f>SUM(G222:G227)</f>
        <v>0</v>
      </c>
      <c r="H228" s="130">
        <f>SUM(H222:H227)</f>
        <v>0</v>
      </c>
      <c r="I228" s="132"/>
    </row>
    <row r="229" spans="1:9" x14ac:dyDescent="0.35">
      <c r="A229" s="69" t="s">
        <v>170</v>
      </c>
      <c r="B229" s="54"/>
      <c r="C229" s="54"/>
      <c r="D229" s="55">
        <v>0</v>
      </c>
      <c r="E229" s="93">
        <f t="shared" ref="E229:E230" si="35">C229*D229</f>
        <v>0</v>
      </c>
      <c r="F229" s="14">
        <v>0</v>
      </c>
      <c r="G229" s="93">
        <v>0</v>
      </c>
      <c r="H229" s="71">
        <v>0</v>
      </c>
      <c r="I229" s="74"/>
    </row>
    <row r="230" spans="1:9" x14ac:dyDescent="0.35">
      <c r="A230" s="69" t="s">
        <v>170</v>
      </c>
      <c r="B230" s="58"/>
      <c r="C230" s="58"/>
      <c r="D230" s="59">
        <v>0</v>
      </c>
      <c r="E230" s="12">
        <f t="shared" si="35"/>
        <v>0</v>
      </c>
      <c r="F230" s="12">
        <v>0</v>
      </c>
      <c r="G230" s="12">
        <v>0</v>
      </c>
      <c r="H230" s="59">
        <v>0</v>
      </c>
      <c r="I230" s="60"/>
    </row>
    <row r="231" spans="1:9" x14ac:dyDescent="0.35">
      <c r="A231" s="69" t="s">
        <v>170</v>
      </c>
      <c r="B231" s="58"/>
      <c r="C231" s="58"/>
      <c r="D231" s="59">
        <v>0</v>
      </c>
      <c r="E231" s="12">
        <f>C231*D231</f>
        <v>0</v>
      </c>
      <c r="F231" s="12">
        <v>0</v>
      </c>
      <c r="G231" s="12">
        <v>0</v>
      </c>
      <c r="H231" s="59">
        <v>0</v>
      </c>
      <c r="I231" s="60"/>
    </row>
    <row r="232" spans="1:9" x14ac:dyDescent="0.35">
      <c r="A232" s="69" t="s">
        <v>170</v>
      </c>
      <c r="B232" s="61"/>
      <c r="C232" s="58"/>
      <c r="D232" s="59">
        <v>0</v>
      </c>
      <c r="E232" s="12">
        <f>C232*D232</f>
        <v>0</v>
      </c>
      <c r="F232" s="12">
        <v>0</v>
      </c>
      <c r="G232" s="12">
        <v>0</v>
      </c>
      <c r="H232" s="59">
        <v>0</v>
      </c>
      <c r="I232" s="60"/>
    </row>
    <row r="233" spans="1:9" x14ac:dyDescent="0.35">
      <c r="A233" s="69" t="s">
        <v>170</v>
      </c>
      <c r="B233" s="62"/>
      <c r="C233" s="58"/>
      <c r="D233" s="59">
        <v>0</v>
      </c>
      <c r="E233" s="12">
        <f t="shared" ref="E233" si="36">C233*D233</f>
        <v>0</v>
      </c>
      <c r="F233" s="12">
        <v>0</v>
      </c>
      <c r="G233" s="12">
        <v>0</v>
      </c>
      <c r="H233" s="59">
        <v>0</v>
      </c>
      <c r="I233" s="60"/>
    </row>
    <row r="234" spans="1:9" ht="15" thickBot="1" x14ac:dyDescent="0.4">
      <c r="A234" s="69" t="s">
        <v>170</v>
      </c>
      <c r="B234" s="64"/>
      <c r="C234" s="62"/>
      <c r="D234" s="65">
        <v>0</v>
      </c>
      <c r="E234" s="94">
        <f>C234*D234</f>
        <v>0</v>
      </c>
      <c r="F234" s="13">
        <v>0</v>
      </c>
      <c r="G234" s="94">
        <v>0</v>
      </c>
      <c r="H234" s="65">
        <v>0</v>
      </c>
      <c r="I234" s="66"/>
    </row>
    <row r="235" spans="1:9" ht="15.5" thickTop="1" thickBot="1" x14ac:dyDescent="0.4">
      <c r="A235" s="163" t="s">
        <v>219</v>
      </c>
      <c r="B235" s="164"/>
      <c r="C235" s="164"/>
      <c r="D235" s="165"/>
      <c r="E235" s="14">
        <f>SUM(E229:E234)</f>
        <v>0</v>
      </c>
      <c r="F235" s="131">
        <f>SUM(F229:F234)</f>
        <v>0</v>
      </c>
      <c r="G235" s="15">
        <f>SUM(G229:G234)</f>
        <v>0</v>
      </c>
      <c r="H235" s="15">
        <f>SUM(H229:H234)</f>
        <v>0</v>
      </c>
      <c r="I235" s="132"/>
    </row>
    <row r="236" spans="1:9" x14ac:dyDescent="0.35">
      <c r="A236" s="185" t="s">
        <v>220</v>
      </c>
      <c r="B236" s="186"/>
      <c r="C236" s="186"/>
      <c r="D236" s="187"/>
      <c r="E236" s="93">
        <f>(E228+E235)</f>
        <v>0</v>
      </c>
      <c r="F236" s="93">
        <f>(F228+F235)</f>
        <v>0</v>
      </c>
      <c r="G236" s="93">
        <f>(G228+G235)</f>
        <v>0</v>
      </c>
      <c r="H236" s="93">
        <f>(H228+H235)</f>
        <v>0</v>
      </c>
      <c r="I236" s="7"/>
    </row>
    <row r="237" spans="1:9" x14ac:dyDescent="0.35">
      <c r="A237" s="151"/>
      <c r="B237" s="151"/>
      <c r="C237" s="151"/>
      <c r="D237" s="151"/>
      <c r="E237" s="151"/>
      <c r="F237" s="151"/>
      <c r="G237" s="151"/>
      <c r="H237" s="151"/>
      <c r="I237" s="151"/>
    </row>
    <row r="238" spans="1:9" ht="29.5" thickBot="1" x14ac:dyDescent="0.4">
      <c r="A238" s="166" t="s">
        <v>158</v>
      </c>
      <c r="B238" s="167"/>
      <c r="C238" s="167"/>
      <c r="D238" s="168"/>
      <c r="E238" s="18" t="s">
        <v>97</v>
      </c>
      <c r="F238" s="18" t="s">
        <v>48</v>
      </c>
      <c r="G238" s="18" t="s">
        <v>68</v>
      </c>
      <c r="H238" s="18" t="s">
        <v>60</v>
      </c>
      <c r="I238" s="20"/>
    </row>
    <row r="239" spans="1:9" ht="15" thickBot="1" x14ac:dyDescent="0.4">
      <c r="A239" s="157" t="s">
        <v>221</v>
      </c>
      <c r="B239" s="158"/>
      <c r="C239" s="158"/>
      <c r="D239" s="159"/>
      <c r="E239" s="135">
        <f>E216+E228</f>
        <v>0</v>
      </c>
      <c r="F239" s="13">
        <f>F216+F228</f>
        <v>0</v>
      </c>
      <c r="G239" s="13">
        <f>G216+G228</f>
        <v>0</v>
      </c>
      <c r="H239" s="135">
        <f>H216+H228</f>
        <v>0</v>
      </c>
      <c r="I239" s="7"/>
    </row>
    <row r="240" spans="1:9" ht="15" thickBot="1" x14ac:dyDescent="0.4">
      <c r="A240" s="157" t="s">
        <v>222</v>
      </c>
      <c r="B240" s="158"/>
      <c r="C240" s="158"/>
      <c r="D240" s="159"/>
      <c r="E240" s="133">
        <f>E217+E235</f>
        <v>0</v>
      </c>
      <c r="F240" s="136">
        <f t="shared" ref="F240:H240" si="37">F217+F235</f>
        <v>0</v>
      </c>
      <c r="G240" s="135">
        <f t="shared" si="37"/>
        <v>0</v>
      </c>
      <c r="H240" s="133">
        <f t="shared" si="37"/>
        <v>0</v>
      </c>
      <c r="I240" s="7"/>
    </row>
    <row r="241" spans="1:9" x14ac:dyDescent="0.35">
      <c r="A241" s="157" t="s">
        <v>223</v>
      </c>
      <c r="B241" s="158"/>
      <c r="C241" s="158"/>
      <c r="D241" s="159"/>
      <c r="E241" s="93">
        <f>E218+E236</f>
        <v>0</v>
      </c>
      <c r="F241" s="93">
        <f>F218+F236</f>
        <v>0</v>
      </c>
      <c r="G241" s="14">
        <f>G218+G236</f>
        <v>0</v>
      </c>
      <c r="H241" s="93">
        <f>H218+H236</f>
        <v>0</v>
      </c>
      <c r="I241" s="7"/>
    </row>
    <row r="242" spans="1:9" x14ac:dyDescent="0.35">
      <c r="A242" s="151"/>
      <c r="B242" s="151"/>
      <c r="C242" s="151"/>
      <c r="D242" s="151"/>
      <c r="E242" s="151"/>
      <c r="F242" s="151"/>
      <c r="G242" s="151"/>
      <c r="H242" s="169"/>
      <c r="I242" s="151"/>
    </row>
    <row r="243" spans="1:9" ht="72.5" x14ac:dyDescent="0.35">
      <c r="A243" s="87" t="s">
        <v>159</v>
      </c>
      <c r="B243" s="22" t="s">
        <v>29</v>
      </c>
      <c r="C243" s="11" t="s">
        <v>30</v>
      </c>
      <c r="D243" s="21" t="s">
        <v>31</v>
      </c>
      <c r="E243" s="25" t="s">
        <v>107</v>
      </c>
      <c r="F243" s="88" t="s">
        <v>108</v>
      </c>
      <c r="G243" s="25" t="s">
        <v>109</v>
      </c>
      <c r="H243" s="25" t="s">
        <v>60</v>
      </c>
      <c r="I243" s="95" t="s">
        <v>110</v>
      </c>
    </row>
    <row r="244" spans="1:9" ht="29.5" thickBot="1" x14ac:dyDescent="0.4">
      <c r="A244" s="89" t="s">
        <v>224</v>
      </c>
      <c r="B244" s="90" t="s">
        <v>75</v>
      </c>
      <c r="C244" s="91">
        <v>1</v>
      </c>
      <c r="D244" s="92">
        <v>200</v>
      </c>
      <c r="E244" s="49">
        <f>C244*D244</f>
        <v>200</v>
      </c>
      <c r="F244" s="28">
        <v>0</v>
      </c>
      <c r="G244" s="28">
        <f>E244-F244</f>
        <v>200</v>
      </c>
      <c r="H244" s="96">
        <v>0</v>
      </c>
      <c r="I244" s="18" t="s">
        <v>112</v>
      </c>
    </row>
    <row r="245" spans="1:9" x14ac:dyDescent="0.35">
      <c r="A245" s="52" t="s">
        <v>167</v>
      </c>
      <c r="B245" s="53"/>
      <c r="C245" s="70"/>
      <c r="D245" s="71">
        <v>0</v>
      </c>
      <c r="E245" s="93">
        <f>C245*D245</f>
        <v>0</v>
      </c>
      <c r="F245" s="93">
        <v>0</v>
      </c>
      <c r="G245" s="93">
        <f>E245-F245</f>
        <v>0</v>
      </c>
      <c r="H245" s="55">
        <v>0</v>
      </c>
      <c r="I245" s="56"/>
    </row>
    <row r="246" spans="1:9" x14ac:dyDescent="0.35">
      <c r="A246" s="69" t="s">
        <v>168</v>
      </c>
      <c r="B246" s="58"/>
      <c r="C246" s="54"/>
      <c r="D246" s="59">
        <v>0</v>
      </c>
      <c r="E246" s="14">
        <v>0</v>
      </c>
      <c r="F246" s="14">
        <v>0</v>
      </c>
      <c r="G246" s="14">
        <v>0</v>
      </c>
      <c r="H246" s="55">
        <v>0</v>
      </c>
      <c r="I246" s="56"/>
    </row>
    <row r="247" spans="1:9" x14ac:dyDescent="0.35">
      <c r="A247" s="69" t="s">
        <v>168</v>
      </c>
      <c r="B247" s="58"/>
      <c r="C247" s="54"/>
      <c r="D247" s="59">
        <v>0</v>
      </c>
      <c r="E247" s="14">
        <v>0</v>
      </c>
      <c r="F247" s="14">
        <v>0</v>
      </c>
      <c r="G247" s="14">
        <v>0</v>
      </c>
      <c r="H247" s="55">
        <v>0</v>
      </c>
      <c r="I247" s="56"/>
    </row>
    <row r="248" spans="1:9" x14ac:dyDescent="0.35">
      <c r="A248" s="69" t="s">
        <v>168</v>
      </c>
      <c r="B248" s="58"/>
      <c r="C248" s="54"/>
      <c r="D248" s="59">
        <v>0</v>
      </c>
      <c r="E248" s="14">
        <v>0</v>
      </c>
      <c r="F248" s="14">
        <v>0</v>
      </c>
      <c r="G248" s="14">
        <v>0</v>
      </c>
      <c r="H248" s="55">
        <v>0</v>
      </c>
      <c r="I248" s="56"/>
    </row>
    <row r="249" spans="1:9" x14ac:dyDescent="0.35">
      <c r="A249" s="69" t="s">
        <v>168</v>
      </c>
      <c r="B249" s="58"/>
      <c r="C249" s="54"/>
      <c r="D249" s="59">
        <v>0</v>
      </c>
      <c r="E249" s="14">
        <v>0</v>
      </c>
      <c r="F249" s="14">
        <v>0</v>
      </c>
      <c r="G249" s="14">
        <v>0</v>
      </c>
      <c r="H249" s="55">
        <v>0</v>
      </c>
      <c r="I249" s="56"/>
    </row>
    <row r="250" spans="1:9" ht="15" thickBot="1" x14ac:dyDescent="0.4">
      <c r="A250" s="69" t="s">
        <v>167</v>
      </c>
      <c r="B250" s="58"/>
      <c r="C250" s="54"/>
      <c r="D250" s="59">
        <v>0</v>
      </c>
      <c r="E250" s="14">
        <v>0</v>
      </c>
      <c r="F250" s="14">
        <v>0</v>
      </c>
      <c r="G250" s="14">
        <v>0</v>
      </c>
      <c r="H250" s="55">
        <v>0</v>
      </c>
      <c r="I250" s="56"/>
    </row>
    <row r="251" spans="1:9" ht="15.5" thickTop="1" thickBot="1" x14ac:dyDescent="0.4">
      <c r="A251" s="188" t="s">
        <v>225</v>
      </c>
      <c r="B251" s="189"/>
      <c r="C251" s="189"/>
      <c r="D251" s="190"/>
      <c r="E251" s="130">
        <f>SUM(E245:E250)</f>
        <v>0</v>
      </c>
      <c r="F251" s="131">
        <f>SUM(F245:F250)</f>
        <v>0</v>
      </c>
      <c r="G251" s="130">
        <f>SUM(G245:G250)</f>
        <v>0</v>
      </c>
      <c r="H251" s="130">
        <f>SUM(H245:H250)</f>
        <v>0</v>
      </c>
      <c r="I251" s="132"/>
    </row>
    <row r="252" spans="1:9" x14ac:dyDescent="0.35">
      <c r="A252" s="69" t="s">
        <v>170</v>
      </c>
      <c r="B252" s="54"/>
      <c r="C252" s="54"/>
      <c r="D252" s="55">
        <v>0</v>
      </c>
      <c r="E252" s="93">
        <f t="shared" ref="E252:E253" si="38">C252*D252</f>
        <v>0</v>
      </c>
      <c r="F252" s="14">
        <v>0</v>
      </c>
      <c r="G252" s="93">
        <v>0</v>
      </c>
      <c r="H252" s="71">
        <v>0</v>
      </c>
      <c r="I252" s="74"/>
    </row>
    <row r="253" spans="1:9" x14ac:dyDescent="0.35">
      <c r="A253" s="69" t="s">
        <v>170</v>
      </c>
      <c r="B253" s="58"/>
      <c r="C253" s="58"/>
      <c r="D253" s="59">
        <v>0</v>
      </c>
      <c r="E253" s="12">
        <f t="shared" si="38"/>
        <v>0</v>
      </c>
      <c r="F253" s="12">
        <v>0</v>
      </c>
      <c r="G253" s="12">
        <v>0</v>
      </c>
      <c r="H253" s="59">
        <v>0</v>
      </c>
      <c r="I253" s="60"/>
    </row>
    <row r="254" spans="1:9" x14ac:dyDescent="0.35">
      <c r="A254" s="69" t="s">
        <v>170</v>
      </c>
      <c r="B254" s="58"/>
      <c r="C254" s="58"/>
      <c r="D254" s="59">
        <v>0</v>
      </c>
      <c r="E254" s="12">
        <f>C254*D254</f>
        <v>0</v>
      </c>
      <c r="F254" s="12">
        <v>0</v>
      </c>
      <c r="G254" s="12">
        <v>0</v>
      </c>
      <c r="H254" s="59">
        <v>0</v>
      </c>
      <c r="I254" s="60"/>
    </row>
    <row r="255" spans="1:9" x14ac:dyDescent="0.35">
      <c r="A255" s="69" t="s">
        <v>170</v>
      </c>
      <c r="B255" s="61"/>
      <c r="C255" s="58"/>
      <c r="D255" s="59">
        <v>0</v>
      </c>
      <c r="E255" s="12">
        <f>C255*D255</f>
        <v>0</v>
      </c>
      <c r="F255" s="12">
        <v>0</v>
      </c>
      <c r="G255" s="12">
        <v>0</v>
      </c>
      <c r="H255" s="59">
        <v>0</v>
      </c>
      <c r="I255" s="60"/>
    </row>
    <row r="256" spans="1:9" x14ac:dyDescent="0.35">
      <c r="A256" s="69" t="s">
        <v>170</v>
      </c>
      <c r="B256" s="62"/>
      <c r="C256" s="58"/>
      <c r="D256" s="59">
        <v>0</v>
      </c>
      <c r="E256" s="12">
        <f t="shared" ref="E256" si="39">C256*D256</f>
        <v>0</v>
      </c>
      <c r="F256" s="12">
        <v>0</v>
      </c>
      <c r="G256" s="12">
        <v>0</v>
      </c>
      <c r="H256" s="59">
        <v>0</v>
      </c>
      <c r="I256" s="60"/>
    </row>
    <row r="257" spans="1:9" ht="15" thickBot="1" x14ac:dyDescent="0.4">
      <c r="A257" s="69" t="s">
        <v>170</v>
      </c>
      <c r="B257" s="64"/>
      <c r="C257" s="62"/>
      <c r="D257" s="65">
        <v>0</v>
      </c>
      <c r="E257" s="94">
        <f>C257*D257</f>
        <v>0</v>
      </c>
      <c r="F257" s="13">
        <v>0</v>
      </c>
      <c r="G257" s="94">
        <v>0</v>
      </c>
      <c r="H257" s="65">
        <v>0</v>
      </c>
      <c r="I257" s="66"/>
    </row>
    <row r="258" spans="1:9" ht="15.5" thickTop="1" thickBot="1" x14ac:dyDescent="0.4">
      <c r="A258" s="163" t="s">
        <v>226</v>
      </c>
      <c r="B258" s="164"/>
      <c r="C258" s="164"/>
      <c r="D258" s="165"/>
      <c r="E258" s="14">
        <f>SUM(E252:E257)</f>
        <v>0</v>
      </c>
      <c r="F258" s="131">
        <f>SUM(F252:F257)</f>
        <v>0</v>
      </c>
      <c r="G258" s="15">
        <f>SUM(G252:G257)</f>
        <v>0</v>
      </c>
      <c r="H258" s="15">
        <f>SUM(H252:H257)</f>
        <v>0</v>
      </c>
      <c r="I258" s="132"/>
    </row>
    <row r="259" spans="1:9" x14ac:dyDescent="0.35">
      <c r="A259" s="185" t="s">
        <v>227</v>
      </c>
      <c r="B259" s="186"/>
      <c r="C259" s="186"/>
      <c r="D259" s="187"/>
      <c r="E259" s="93">
        <f>(E251+E258)</f>
        <v>0</v>
      </c>
      <c r="F259" s="93">
        <f>(F251+F258)</f>
        <v>0</v>
      </c>
      <c r="G259" s="93">
        <f>(G251+G258)</f>
        <v>0</v>
      </c>
      <c r="H259" s="93">
        <f>(H251+H258)</f>
        <v>0</v>
      </c>
      <c r="I259" s="7"/>
    </row>
    <row r="260" spans="1:9" x14ac:dyDescent="0.35">
      <c r="A260" s="169"/>
      <c r="B260" s="169"/>
      <c r="C260" s="169"/>
      <c r="D260" s="169"/>
      <c r="E260" s="169"/>
      <c r="F260" s="169"/>
      <c r="G260" s="169"/>
      <c r="H260" s="169"/>
      <c r="I260" s="169"/>
    </row>
    <row r="261" spans="1:9" ht="29.5" thickBot="1" x14ac:dyDescent="0.4">
      <c r="A261" s="166" t="s">
        <v>114</v>
      </c>
      <c r="B261" s="167"/>
      <c r="C261" s="167"/>
      <c r="D261" s="168"/>
      <c r="E261" s="18" t="s">
        <v>97</v>
      </c>
      <c r="F261" s="18" t="s">
        <v>48</v>
      </c>
      <c r="G261" s="18" t="s">
        <v>68</v>
      </c>
      <c r="H261" s="88" t="s">
        <v>60</v>
      </c>
      <c r="I261" s="20"/>
    </row>
    <row r="262" spans="1:9" ht="15" thickBot="1" x14ac:dyDescent="0.4">
      <c r="A262" s="157" t="s">
        <v>228</v>
      </c>
      <c r="B262" s="158"/>
      <c r="C262" s="158"/>
      <c r="D262" s="159"/>
      <c r="E262" s="13">
        <f>E239-E251</f>
        <v>0</v>
      </c>
      <c r="F262" s="13">
        <f t="shared" ref="F262:G262" si="40">F239-F251</f>
        <v>0</v>
      </c>
      <c r="G262" s="135">
        <f t="shared" si="40"/>
        <v>0</v>
      </c>
      <c r="H262" s="135">
        <f>H239-H251</f>
        <v>0</v>
      </c>
      <c r="I262" s="7"/>
    </row>
    <row r="263" spans="1:9" ht="15" thickBot="1" x14ac:dyDescent="0.4">
      <c r="A263" s="157" t="s">
        <v>229</v>
      </c>
      <c r="B263" s="158"/>
      <c r="C263" s="158"/>
      <c r="D263" s="159"/>
      <c r="E263" s="135">
        <f>E240-E258</f>
        <v>0</v>
      </c>
      <c r="F263" s="136">
        <f t="shared" ref="F263" si="41">F240-F258</f>
        <v>0</v>
      </c>
      <c r="G263" s="133">
        <f>G240-G258</f>
        <v>0</v>
      </c>
      <c r="H263" s="136">
        <f>H240-H258</f>
        <v>0</v>
      </c>
      <c r="I263" s="7"/>
    </row>
    <row r="264" spans="1:9" x14ac:dyDescent="0.35">
      <c r="A264" s="157" t="s">
        <v>230</v>
      </c>
      <c r="B264" s="158"/>
      <c r="C264" s="158"/>
      <c r="D264" s="159"/>
      <c r="E264" s="14">
        <f>E241-E259</f>
        <v>0</v>
      </c>
      <c r="F264" s="93">
        <f>F241-F259</f>
        <v>0</v>
      </c>
      <c r="G264" s="93">
        <f>G241-G259</f>
        <v>0</v>
      </c>
      <c r="H264" s="93">
        <f>H241-H259</f>
        <v>0</v>
      </c>
      <c r="I264" s="7"/>
    </row>
    <row r="265" spans="1:9" x14ac:dyDescent="0.35">
      <c r="A265" s="179"/>
      <c r="B265" s="179"/>
      <c r="C265" s="179"/>
      <c r="D265" s="179"/>
      <c r="E265" s="179"/>
      <c r="F265" s="179"/>
      <c r="G265" s="179"/>
      <c r="H265" s="180"/>
      <c r="I265" s="179"/>
    </row>
  </sheetData>
  <sheetProtection selectLockedCells="1"/>
  <mergeCells count="79">
    <mergeCell ref="A217:D217"/>
    <mergeCell ref="A218:D218"/>
    <mergeCell ref="A258:D258"/>
    <mergeCell ref="A263:D263"/>
    <mergeCell ref="A264:D264"/>
    <mergeCell ref="A240:D240"/>
    <mergeCell ref="A241:D241"/>
    <mergeCell ref="A169:D169"/>
    <mergeCell ref="A176:D176"/>
    <mergeCell ref="A187:D187"/>
    <mergeCell ref="A194:D194"/>
    <mergeCell ref="A205:D205"/>
    <mergeCell ref="A79:D79"/>
    <mergeCell ref="A86:D86"/>
    <mergeCell ref="A97:D97"/>
    <mergeCell ref="A104:D104"/>
    <mergeCell ref="A115:D115"/>
    <mergeCell ref="A88:I88"/>
    <mergeCell ref="A106:I106"/>
    <mergeCell ref="B1:I1"/>
    <mergeCell ref="A261:D261"/>
    <mergeCell ref="A238:D238"/>
    <mergeCell ref="A215:D215"/>
    <mergeCell ref="A216:D216"/>
    <mergeCell ref="A195:D195"/>
    <mergeCell ref="A177:D177"/>
    <mergeCell ref="A159:D159"/>
    <mergeCell ref="A259:D259"/>
    <mergeCell ref="A50:D50"/>
    <mergeCell ref="A141:D141"/>
    <mergeCell ref="A123:D123"/>
    <mergeCell ref="A105:D105"/>
    <mergeCell ref="A87:D87"/>
    <mergeCell ref="A69:D69"/>
    <mergeCell ref="A32:D32"/>
    <mergeCell ref="B9:I9"/>
    <mergeCell ref="B10:I10"/>
    <mergeCell ref="B11:I11"/>
    <mergeCell ref="B6:I6"/>
    <mergeCell ref="B3:I3"/>
    <mergeCell ref="B4:I4"/>
    <mergeCell ref="B5:I5"/>
    <mergeCell ref="B7:I7"/>
    <mergeCell ref="B8:I8"/>
    <mergeCell ref="A12:I12"/>
    <mergeCell ref="A16:I16"/>
    <mergeCell ref="A34:I34"/>
    <mergeCell ref="A52:I52"/>
    <mergeCell ref="A70:I70"/>
    <mergeCell ref="A25:D25"/>
    <mergeCell ref="A43:D43"/>
    <mergeCell ref="A33:D33"/>
    <mergeCell ref="A51:D51"/>
    <mergeCell ref="A61:D61"/>
    <mergeCell ref="A68:D68"/>
    <mergeCell ref="A124:I124"/>
    <mergeCell ref="A142:I142"/>
    <mergeCell ref="A160:I160"/>
    <mergeCell ref="A122:D122"/>
    <mergeCell ref="A133:D133"/>
    <mergeCell ref="A140:D140"/>
    <mergeCell ref="A151:D151"/>
    <mergeCell ref="A158:D158"/>
    <mergeCell ref="A265:I265"/>
    <mergeCell ref="A178:I178"/>
    <mergeCell ref="A196:I196"/>
    <mergeCell ref="A214:I214"/>
    <mergeCell ref="A219:I219"/>
    <mergeCell ref="A237:I237"/>
    <mergeCell ref="A262:D262"/>
    <mergeCell ref="A239:D239"/>
    <mergeCell ref="A236:D236"/>
    <mergeCell ref="A213:D213"/>
    <mergeCell ref="A242:I242"/>
    <mergeCell ref="A260:I260"/>
    <mergeCell ref="A212:D212"/>
    <mergeCell ref="A228:D228"/>
    <mergeCell ref="A235:D235"/>
    <mergeCell ref="A251:D251"/>
  </mergeCells>
  <dataValidations count="1">
    <dataValidation type="list" allowBlank="1" showInputMessage="1" showErrorMessage="1" sqref="B152:B157 B206:B211 B229:B234 B26:B31 B44:B49 B62:B67 B80:B85 B98:B103 B116:B121 B134:B139 B170:B175 B188:B193 B18:B24 B36:B42 B54:B60 B72:B78 B90:B96 B108:B114 B126:B132 B144:B150 B162:B168 B180:B186 B198:B204 B221:B227 B244:B250 B252:B257" xr:uid="{0FB1B4F4-AEAF-4511-9163-3E07EE8AC158}">
      <formula1>"Contractual, In-House Labor"</formula1>
    </dataValidation>
  </dataValidations>
  <pageMargins left="0.7" right="0.7" top="0.75" bottom="0.75" header="0.3" footer="0.3"/>
  <ignoredErrors>
    <ignoredError sqref="H25 H43 H61"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DC3F3-551A-4621-823E-D51793D24FBF}">
  <dimension ref="A1:E82"/>
  <sheetViews>
    <sheetView workbookViewId="0"/>
  </sheetViews>
  <sheetFormatPr defaultRowHeight="14.5" x14ac:dyDescent="0.35"/>
  <cols>
    <col min="1" max="1" width="59" bestFit="1" customWidth="1"/>
    <col min="2" max="4" width="30.54296875" style="3" customWidth="1"/>
  </cols>
  <sheetData>
    <row r="1" spans="1:5" ht="186.65" customHeight="1" x14ac:dyDescent="1.1000000000000001">
      <c r="A1" s="16" t="e" vm="1">
        <v>#VALUE!</v>
      </c>
      <c r="B1" s="173" t="s">
        <v>231</v>
      </c>
      <c r="C1" s="174"/>
      <c r="D1" s="174"/>
      <c r="E1" s="2"/>
    </row>
    <row r="2" spans="1:5" x14ac:dyDescent="0.35">
      <c r="A2" s="151"/>
      <c r="B2" s="151"/>
      <c r="C2" s="151"/>
      <c r="D2" s="151"/>
      <c r="E2" s="2"/>
    </row>
    <row r="3" spans="1:5" x14ac:dyDescent="0.35">
      <c r="A3" s="32" t="s">
        <v>19</v>
      </c>
      <c r="B3" s="184" t="str">
        <f>IF(ISBLANK('Phased Construction Budget'!B3), "", 'Phased Construction Budget'!B3)</f>
        <v/>
      </c>
      <c r="C3" s="184"/>
      <c r="D3" s="184"/>
    </row>
    <row r="4" spans="1:5" x14ac:dyDescent="0.35">
      <c r="A4" s="32" t="s">
        <v>20</v>
      </c>
      <c r="B4" s="181" t="str">
        <f>IF(ISBLANK('Phased Construction Budget'!B4), "", 'Phased Construction Budget'!B4)</f>
        <v/>
      </c>
      <c r="C4" s="182"/>
      <c r="D4" s="183"/>
    </row>
    <row r="5" spans="1:5" x14ac:dyDescent="0.35">
      <c r="A5" s="32" t="s">
        <v>21</v>
      </c>
      <c r="B5" s="181" t="str">
        <f>IF(ISBLANK('Phased Construction Budget'!B5), "", 'Phased Construction Budget'!B5)</f>
        <v/>
      </c>
      <c r="C5" s="182"/>
      <c r="D5" s="183"/>
    </row>
    <row r="6" spans="1:5" x14ac:dyDescent="0.35">
      <c r="A6" s="32" t="s">
        <v>22</v>
      </c>
      <c r="B6" s="181" t="str">
        <f>IF(ISBLANK('Phased Construction Budget'!B6), "", 'Phased Construction Budget'!B6)</f>
        <v/>
      </c>
      <c r="C6" s="182"/>
      <c r="D6" s="183"/>
    </row>
    <row r="7" spans="1:5" x14ac:dyDescent="0.35">
      <c r="A7" s="33" t="s">
        <v>23</v>
      </c>
      <c r="B7" s="181" t="str">
        <f>IF(ISBLANK('Phased Construction Budget'!B7), "", 'Phased Construction Budget'!B7)</f>
        <v/>
      </c>
      <c r="C7" s="182"/>
      <c r="D7" s="183"/>
    </row>
    <row r="8" spans="1:5" x14ac:dyDescent="0.35">
      <c r="A8" s="33" t="s">
        <v>24</v>
      </c>
      <c r="B8" s="181" t="str">
        <f>IF(ISBLANK('Phased Construction Budget'!B8), "", 'Phased Construction Budget'!B8)</f>
        <v/>
      </c>
      <c r="C8" s="182"/>
      <c r="D8" s="183"/>
    </row>
    <row r="9" spans="1:5" x14ac:dyDescent="0.35">
      <c r="A9" s="33" t="s">
        <v>25</v>
      </c>
      <c r="B9" s="181" t="str">
        <f>IF(ISBLANK('Phased Construction Budget'!B9), "", 'Phased Construction Budget'!B9)</f>
        <v/>
      </c>
      <c r="C9" s="182"/>
      <c r="D9" s="183"/>
    </row>
    <row r="10" spans="1:5" x14ac:dyDescent="0.35">
      <c r="A10" s="33" t="s">
        <v>26</v>
      </c>
      <c r="B10" s="181" t="str">
        <f>IF(ISBLANK('Phased Construction Budget'!B10), "", 'Phased Construction Budget'!B10)</f>
        <v/>
      </c>
      <c r="C10" s="182"/>
      <c r="D10" s="183"/>
    </row>
    <row r="11" spans="1:5" x14ac:dyDescent="0.35">
      <c r="A11" s="33" t="s">
        <v>27</v>
      </c>
      <c r="B11" s="181" t="str">
        <f>IF(ISBLANK('Phased Construction Budget'!B11), "", 'Phased Construction Budget'!B11)</f>
        <v/>
      </c>
      <c r="C11" s="182"/>
      <c r="D11" s="183"/>
    </row>
    <row r="12" spans="1:5" x14ac:dyDescent="0.35">
      <c r="A12" s="151"/>
      <c r="B12" s="151"/>
      <c r="C12" s="151"/>
      <c r="D12" s="151"/>
    </row>
    <row r="13" spans="1:5" x14ac:dyDescent="0.35">
      <c r="A13" s="20" t="s">
        <v>117</v>
      </c>
      <c r="B13" s="34">
        <f>'Phased Construction Budget'!E15</f>
        <v>1</v>
      </c>
      <c r="C13" s="34">
        <f>'Phased Construction Budget'!F15</f>
        <v>0.75</v>
      </c>
      <c r="D13" s="34">
        <f>'Phased Construction Budget'!G15</f>
        <v>0.25</v>
      </c>
    </row>
    <row r="14" spans="1:5" ht="15" thickBot="1" x14ac:dyDescent="0.4">
      <c r="A14" s="4" t="s">
        <v>28</v>
      </c>
      <c r="B14" s="35" t="s">
        <v>57</v>
      </c>
      <c r="C14" s="35" t="s">
        <v>58</v>
      </c>
      <c r="D14" s="35" t="s">
        <v>59</v>
      </c>
    </row>
    <row r="15" spans="1:5" x14ac:dyDescent="0.35">
      <c r="A15" s="140" t="s">
        <v>232</v>
      </c>
      <c r="B15" s="141">
        <f>'Phased Construction Budget'!E25</f>
        <v>0</v>
      </c>
      <c r="C15" s="141">
        <f>'Phased Construction Budget'!F25</f>
        <v>0</v>
      </c>
      <c r="D15" s="141">
        <f>'Phased Construction Budget'!G25</f>
        <v>0</v>
      </c>
    </row>
    <row r="16" spans="1:5" ht="15" thickBot="1" x14ac:dyDescent="0.4">
      <c r="A16" s="104" t="s">
        <v>233</v>
      </c>
      <c r="B16" s="139">
        <f>'Phased Construction Budget'!E32</f>
        <v>0</v>
      </c>
      <c r="C16" s="139">
        <f>'Phased Construction Budget'!F32</f>
        <v>0</v>
      </c>
      <c r="D16" s="139">
        <f>'Phased Construction Budget'!G32</f>
        <v>0</v>
      </c>
    </row>
    <row r="17" spans="1:4" ht="15" thickTop="1" x14ac:dyDescent="0.35">
      <c r="A17" s="97" t="s">
        <v>234</v>
      </c>
      <c r="B17" s="137">
        <f>'Phased Construction Budget'!E33</f>
        <v>0</v>
      </c>
      <c r="C17" s="137">
        <f>'Phased Construction Budget'!F33</f>
        <v>0</v>
      </c>
      <c r="D17" s="137">
        <f>'Phased Construction Budget'!G33</f>
        <v>0</v>
      </c>
    </row>
    <row r="18" spans="1:4" ht="15" thickBot="1" x14ac:dyDescent="0.4">
      <c r="A18" s="151"/>
      <c r="B18" s="151"/>
      <c r="C18" s="151"/>
      <c r="D18" s="151"/>
    </row>
    <row r="19" spans="1:4" x14ac:dyDescent="0.35">
      <c r="A19" s="140" t="s">
        <v>235</v>
      </c>
      <c r="B19" s="141">
        <f>'Phased Construction Budget'!E43</f>
        <v>0</v>
      </c>
      <c r="C19" s="141">
        <f>'Phased Construction Budget'!F43</f>
        <v>0</v>
      </c>
      <c r="D19" s="141">
        <f>'Phased Construction Budget'!G43</f>
        <v>0</v>
      </c>
    </row>
    <row r="20" spans="1:4" ht="15" thickBot="1" x14ac:dyDescent="0.4">
      <c r="A20" s="104" t="s">
        <v>236</v>
      </c>
      <c r="B20" s="137">
        <f>'Phased Construction Budget'!E50</f>
        <v>0</v>
      </c>
      <c r="C20" s="137">
        <f>'Phased Construction Budget'!F50</f>
        <v>0</v>
      </c>
      <c r="D20" s="137">
        <f>'Phased Construction Budget'!G50</f>
        <v>0</v>
      </c>
    </row>
    <row r="21" spans="1:4" ht="15" thickTop="1" x14ac:dyDescent="0.35">
      <c r="A21" s="97" t="s">
        <v>237</v>
      </c>
      <c r="B21" s="142">
        <f>'Phased Construction Budget'!E51</f>
        <v>0</v>
      </c>
      <c r="C21" s="142">
        <f>'Phased Construction Budget'!F51</f>
        <v>0</v>
      </c>
      <c r="D21" s="142">
        <f>'Phased Construction Budget'!G51</f>
        <v>0</v>
      </c>
    </row>
    <row r="22" spans="1:4" ht="15" thickBot="1" x14ac:dyDescent="0.4">
      <c r="A22" s="151"/>
      <c r="B22" s="151"/>
      <c r="C22" s="151"/>
      <c r="D22" s="151"/>
    </row>
    <row r="23" spans="1:4" x14ac:dyDescent="0.35">
      <c r="A23" s="140" t="s">
        <v>238</v>
      </c>
      <c r="B23" s="141">
        <f>'Phased Construction Budget'!E61</f>
        <v>0</v>
      </c>
      <c r="C23" s="141">
        <f>'Phased Construction Budget'!F61</f>
        <v>0</v>
      </c>
      <c r="D23" s="141">
        <f>'Phased Construction Budget'!G61</f>
        <v>0</v>
      </c>
    </row>
    <row r="24" spans="1:4" ht="15" thickBot="1" x14ac:dyDescent="0.4">
      <c r="A24" s="104" t="s">
        <v>239</v>
      </c>
      <c r="B24" s="138">
        <f>'Phased Construction Budget'!E68</f>
        <v>0</v>
      </c>
      <c r="C24" s="138">
        <f>'Phased Construction Budget'!F68</f>
        <v>0</v>
      </c>
      <c r="D24" s="138">
        <f>'Phased Construction Budget'!G68</f>
        <v>0</v>
      </c>
    </row>
    <row r="25" spans="1:4" ht="15" thickTop="1" x14ac:dyDescent="0.35">
      <c r="A25" s="97" t="s">
        <v>240</v>
      </c>
      <c r="B25" s="40">
        <f>'Phased Construction Budget'!E69</f>
        <v>0</v>
      </c>
      <c r="C25" s="40">
        <f>'Phased Construction Budget'!F69</f>
        <v>0</v>
      </c>
      <c r="D25" s="40">
        <f>'Phased Construction Budget'!G69</f>
        <v>0</v>
      </c>
    </row>
    <row r="26" spans="1:4" ht="15" thickBot="1" x14ac:dyDescent="0.4">
      <c r="A26" s="151"/>
      <c r="B26" s="169"/>
      <c r="C26" s="151"/>
      <c r="D26" s="151"/>
    </row>
    <row r="27" spans="1:4" x14ac:dyDescent="0.35">
      <c r="A27" s="140" t="s">
        <v>241</v>
      </c>
      <c r="B27" s="36">
        <f>'Phased Construction Budget'!E79</f>
        <v>0</v>
      </c>
      <c r="C27" s="36">
        <f>'Phased Construction Budget'!F79</f>
        <v>0</v>
      </c>
      <c r="D27" s="36">
        <f>'Phased Construction Budget'!G79</f>
        <v>0</v>
      </c>
    </row>
    <row r="28" spans="1:4" ht="15" thickBot="1" x14ac:dyDescent="0.4">
      <c r="A28" s="104" t="s">
        <v>242</v>
      </c>
      <c r="B28" s="138">
        <f>'Phased Construction Budget'!E86</f>
        <v>0</v>
      </c>
      <c r="C28" s="138">
        <f>'Phased Construction Budget'!F86</f>
        <v>0</v>
      </c>
      <c r="D28" s="138">
        <f>'Phased Construction Budget'!G86</f>
        <v>0</v>
      </c>
    </row>
    <row r="29" spans="1:4" ht="15" thickTop="1" x14ac:dyDescent="0.35">
      <c r="A29" s="132" t="s">
        <v>243</v>
      </c>
      <c r="B29" s="142">
        <f>'Phased Construction Budget'!E87</f>
        <v>0</v>
      </c>
      <c r="C29" s="142">
        <f>'Phased Construction Budget'!F87</f>
        <v>0</v>
      </c>
      <c r="D29" s="142">
        <f>'Phased Construction Budget'!G87</f>
        <v>0</v>
      </c>
    </row>
    <row r="30" spans="1:4" ht="15" thickBot="1" x14ac:dyDescent="0.4">
      <c r="A30" s="151"/>
      <c r="B30" s="151"/>
      <c r="C30" s="151"/>
      <c r="D30" s="151"/>
    </row>
    <row r="31" spans="1:4" x14ac:dyDescent="0.35">
      <c r="A31" s="140" t="s">
        <v>244</v>
      </c>
      <c r="B31" s="36">
        <f>'Phased Construction Budget'!E97</f>
        <v>0</v>
      </c>
      <c r="C31" s="36">
        <f>'Phased Construction Budget'!F97</f>
        <v>0</v>
      </c>
      <c r="D31" s="36">
        <f>'Phased Construction Budget'!G97</f>
        <v>0</v>
      </c>
    </row>
    <row r="32" spans="1:4" ht="15" thickBot="1" x14ac:dyDescent="0.4">
      <c r="A32" s="104" t="s">
        <v>245</v>
      </c>
      <c r="B32" s="138">
        <f>'Phased Construction Budget'!E104</f>
        <v>0</v>
      </c>
      <c r="C32" s="138">
        <f>'Phased Construction Budget'!F104</f>
        <v>0</v>
      </c>
      <c r="D32" s="138">
        <f>'Phased Construction Budget'!G104</f>
        <v>0</v>
      </c>
    </row>
    <row r="33" spans="1:4" ht="15" thickTop="1" x14ac:dyDescent="0.35">
      <c r="A33" s="97" t="s">
        <v>246</v>
      </c>
      <c r="B33" s="142">
        <f>'Phased Construction Budget'!E105</f>
        <v>0</v>
      </c>
      <c r="C33" s="142">
        <f>'Phased Construction Budget'!F105</f>
        <v>0</v>
      </c>
      <c r="D33" s="142">
        <f>'Phased Construction Budget'!G105</f>
        <v>0</v>
      </c>
    </row>
    <row r="34" spans="1:4" ht="15" thickBot="1" x14ac:dyDescent="0.4">
      <c r="A34" s="151"/>
      <c r="B34" s="151"/>
      <c r="C34" s="151"/>
      <c r="D34" s="151"/>
    </row>
    <row r="35" spans="1:4" x14ac:dyDescent="0.35">
      <c r="A35" s="140" t="s">
        <v>247</v>
      </c>
      <c r="B35" s="141">
        <f>'Phased Construction Budget'!E115</f>
        <v>0</v>
      </c>
      <c r="C35" s="141">
        <f>'Phased Construction Budget'!F115</f>
        <v>0</v>
      </c>
      <c r="D35" s="141">
        <f>'Phased Construction Budget'!G115</f>
        <v>0</v>
      </c>
    </row>
    <row r="36" spans="1:4" ht="15" thickBot="1" x14ac:dyDescent="0.4">
      <c r="A36" s="104" t="s">
        <v>248</v>
      </c>
      <c r="B36" s="138">
        <f>'Phased Construction Budget'!E122</f>
        <v>0</v>
      </c>
      <c r="C36" s="138">
        <f>'Phased Construction Budget'!F122</f>
        <v>0</v>
      </c>
      <c r="D36" s="138">
        <f>'Phased Construction Budget'!G122</f>
        <v>0</v>
      </c>
    </row>
    <row r="37" spans="1:4" ht="15" thickTop="1" x14ac:dyDescent="0.35">
      <c r="A37" s="132" t="s">
        <v>249</v>
      </c>
      <c r="B37" s="142">
        <f>'Phased Construction Budget'!E123</f>
        <v>0</v>
      </c>
      <c r="C37" s="142">
        <f>'Phased Construction Budget'!F123</f>
        <v>0</v>
      </c>
      <c r="D37" s="142">
        <f>'Phased Construction Budget'!G123</f>
        <v>0</v>
      </c>
    </row>
    <row r="38" spans="1:4" ht="15" thickBot="1" x14ac:dyDescent="0.4">
      <c r="A38" s="151"/>
      <c r="B38" s="151"/>
      <c r="C38" s="151"/>
      <c r="D38" s="151"/>
    </row>
    <row r="39" spans="1:4" x14ac:dyDescent="0.35">
      <c r="A39" s="140" t="s">
        <v>250</v>
      </c>
      <c r="B39" s="141">
        <f>'Phased Construction Budget'!E133</f>
        <v>0</v>
      </c>
      <c r="C39" s="141">
        <f>'Phased Construction Budget'!F133</f>
        <v>0</v>
      </c>
      <c r="D39" s="141">
        <f>'Phased Construction Budget'!G133</f>
        <v>0</v>
      </c>
    </row>
    <row r="40" spans="1:4" ht="15" thickBot="1" x14ac:dyDescent="0.4">
      <c r="A40" s="104" t="s">
        <v>251</v>
      </c>
      <c r="B40" s="138">
        <f>'Phased Construction Budget'!E140</f>
        <v>0</v>
      </c>
      <c r="C40" s="138">
        <f>'Phased Construction Budget'!F140</f>
        <v>0</v>
      </c>
      <c r="D40" s="138">
        <f>'Phased Construction Budget'!G140</f>
        <v>0</v>
      </c>
    </row>
    <row r="41" spans="1:4" ht="15" thickTop="1" x14ac:dyDescent="0.35">
      <c r="A41" s="132" t="s">
        <v>252</v>
      </c>
      <c r="B41" s="142">
        <f>'Phased Construction Budget'!E141</f>
        <v>0</v>
      </c>
      <c r="C41" s="142">
        <f>'Phased Construction Budget'!F141</f>
        <v>0</v>
      </c>
      <c r="D41" s="142">
        <f>'Phased Construction Budget'!G141</f>
        <v>0</v>
      </c>
    </row>
    <row r="42" spans="1:4" ht="15" thickBot="1" x14ac:dyDescent="0.4">
      <c r="A42" s="151"/>
      <c r="B42" s="151"/>
      <c r="C42" s="194"/>
      <c r="D42" s="151"/>
    </row>
    <row r="43" spans="1:4" x14ac:dyDescent="0.35">
      <c r="A43" s="140" t="s">
        <v>253</v>
      </c>
      <c r="B43" s="36">
        <f>'Phased Construction Budget'!E151</f>
        <v>0</v>
      </c>
      <c r="C43" s="36">
        <f>'Phased Construction Budget'!F151</f>
        <v>0</v>
      </c>
      <c r="D43" s="36">
        <f>'Phased Construction Budget'!G151</f>
        <v>0</v>
      </c>
    </row>
    <row r="44" spans="1:4" ht="15" thickBot="1" x14ac:dyDescent="0.4">
      <c r="A44" s="104" t="s">
        <v>254</v>
      </c>
      <c r="B44" s="139">
        <f>'Phased Construction Budget'!E158</f>
        <v>0</v>
      </c>
      <c r="C44" s="139">
        <f>'Phased Construction Budget'!F158</f>
        <v>0</v>
      </c>
      <c r="D44" s="139">
        <f>'Phased Construction Budget'!G158</f>
        <v>0</v>
      </c>
    </row>
    <row r="45" spans="1:4" ht="15" thickTop="1" x14ac:dyDescent="0.35">
      <c r="A45" s="132" t="s">
        <v>255</v>
      </c>
      <c r="B45" s="137">
        <f>'Phased Construction Budget'!E159</f>
        <v>0</v>
      </c>
      <c r="C45" s="142">
        <f>'Phased Construction Budget'!F159</f>
        <v>0</v>
      </c>
      <c r="D45" s="142">
        <f>'Phased Construction Budget'!G159</f>
        <v>0</v>
      </c>
    </row>
    <row r="46" spans="1:4" ht="15" thickBot="1" x14ac:dyDescent="0.4">
      <c r="A46" s="151"/>
      <c r="B46" s="151"/>
      <c r="C46" s="151"/>
      <c r="D46" s="151"/>
    </row>
    <row r="47" spans="1:4" x14ac:dyDescent="0.35">
      <c r="A47" s="140" t="s">
        <v>256</v>
      </c>
      <c r="B47" s="141">
        <f>'Phased Construction Budget'!E169</f>
        <v>0</v>
      </c>
      <c r="C47" s="141">
        <f>'Phased Construction Budget'!F169</f>
        <v>0</v>
      </c>
      <c r="D47" s="141">
        <f>'Phased Construction Budget'!G169</f>
        <v>0</v>
      </c>
    </row>
    <row r="48" spans="1:4" ht="15" thickBot="1" x14ac:dyDescent="0.4">
      <c r="A48" s="104" t="s">
        <v>257</v>
      </c>
      <c r="B48" s="138">
        <f>'Phased Construction Budget'!E176</f>
        <v>0</v>
      </c>
      <c r="C48" s="138">
        <f>'Phased Construction Budget'!F176</f>
        <v>0</v>
      </c>
      <c r="D48" s="138">
        <f>'Phased Construction Budget'!G176</f>
        <v>0</v>
      </c>
    </row>
    <row r="49" spans="1:4" ht="15" thickTop="1" x14ac:dyDescent="0.35">
      <c r="A49" s="97" t="s">
        <v>258</v>
      </c>
      <c r="B49" s="142">
        <f>'Phased Construction Budget'!E177</f>
        <v>0</v>
      </c>
      <c r="C49" s="142">
        <f>'Phased Construction Budget'!F177</f>
        <v>0</v>
      </c>
      <c r="D49" s="142">
        <f>'Phased Construction Budget'!G177</f>
        <v>0</v>
      </c>
    </row>
    <row r="50" spans="1:4" ht="15" thickBot="1" x14ac:dyDescent="0.4">
      <c r="A50" s="151"/>
      <c r="B50" s="151"/>
      <c r="C50" s="151"/>
      <c r="D50" s="151"/>
    </row>
    <row r="51" spans="1:4" x14ac:dyDescent="0.35">
      <c r="A51" s="140" t="s">
        <v>259</v>
      </c>
      <c r="B51" s="141">
        <f>'Phased Construction Budget'!E187</f>
        <v>0</v>
      </c>
      <c r="C51" s="141">
        <f>'Phased Construction Budget'!F187</f>
        <v>0</v>
      </c>
      <c r="D51" s="141">
        <f>'Phased Construction Budget'!G187</f>
        <v>0</v>
      </c>
    </row>
    <row r="52" spans="1:4" ht="15" thickBot="1" x14ac:dyDescent="0.4">
      <c r="A52" s="104" t="s">
        <v>260</v>
      </c>
      <c r="B52" s="138">
        <f>'Phased Construction Budget'!E194</f>
        <v>0</v>
      </c>
      <c r="C52" s="138">
        <f>'Phased Construction Budget'!F194</f>
        <v>0</v>
      </c>
      <c r="D52" s="138">
        <f>'Phased Construction Budget'!G194</f>
        <v>0</v>
      </c>
    </row>
    <row r="53" spans="1:4" ht="15" thickTop="1" x14ac:dyDescent="0.35">
      <c r="A53" s="97" t="s">
        <v>261</v>
      </c>
      <c r="B53" s="142">
        <f>'Phased Construction Budget'!E195</f>
        <v>0</v>
      </c>
      <c r="C53" s="142">
        <f>'Phased Construction Budget'!F195</f>
        <v>0</v>
      </c>
      <c r="D53" s="40">
        <f>'Phased Construction Budget'!G195</f>
        <v>0</v>
      </c>
    </row>
    <row r="54" spans="1:4" ht="15" thickBot="1" x14ac:dyDescent="0.4">
      <c r="A54" s="151"/>
      <c r="B54" s="151"/>
      <c r="C54" s="151"/>
      <c r="D54" s="169"/>
    </row>
    <row r="55" spans="1:4" x14ac:dyDescent="0.35">
      <c r="A55" s="140" t="s">
        <v>262</v>
      </c>
      <c r="B55" s="141">
        <f>'Phased Construction Budget'!E205</f>
        <v>0</v>
      </c>
      <c r="C55" s="141">
        <f>'Phased Construction Budget'!F205</f>
        <v>0</v>
      </c>
      <c r="D55" s="141">
        <f>'Phased Construction Budget'!G205</f>
        <v>0</v>
      </c>
    </row>
    <row r="56" spans="1:4" ht="15" thickBot="1" x14ac:dyDescent="0.4">
      <c r="A56" s="104" t="s">
        <v>263</v>
      </c>
      <c r="B56" s="139">
        <f>'Phased Construction Budget'!E212</f>
        <v>0</v>
      </c>
      <c r="C56" s="139">
        <f>'Phased Construction Budget'!F212</f>
        <v>0</v>
      </c>
      <c r="D56" s="139">
        <f>'Phased Construction Budget'!G212</f>
        <v>0</v>
      </c>
    </row>
    <row r="57" spans="1:4" ht="15" thickTop="1" x14ac:dyDescent="0.35">
      <c r="A57" s="132" t="s">
        <v>264</v>
      </c>
      <c r="B57" s="142">
        <f>'Phased Construction Budget'!E213</f>
        <v>0</v>
      </c>
      <c r="C57" s="142">
        <f>'Phased Construction Budget'!F213</f>
        <v>0</v>
      </c>
      <c r="D57" s="137">
        <f>'Phased Construction Budget'!G213</f>
        <v>0</v>
      </c>
    </row>
    <row r="58" spans="1:4" ht="15" thickBot="1" x14ac:dyDescent="0.4">
      <c r="A58" s="151"/>
      <c r="B58" s="151"/>
      <c r="C58" s="151"/>
      <c r="D58" s="151"/>
    </row>
    <row r="59" spans="1:4" x14ac:dyDescent="0.35">
      <c r="A59" s="140" t="s">
        <v>265</v>
      </c>
      <c r="B59" s="36">
        <f>'Phased Construction Budget'!E216</f>
        <v>0</v>
      </c>
      <c r="C59" s="36">
        <f>'Phased Construction Budget'!F216</f>
        <v>0</v>
      </c>
      <c r="D59" s="36">
        <f>'Phased Construction Budget'!G216</f>
        <v>0</v>
      </c>
    </row>
    <row r="60" spans="1:4" ht="15" thickBot="1" x14ac:dyDescent="0.4">
      <c r="A60" s="104" t="s">
        <v>266</v>
      </c>
      <c r="B60" s="138">
        <f>'Phased Construction Budget'!E217</f>
        <v>0</v>
      </c>
      <c r="C60" s="138">
        <f>'Phased Construction Budget'!F217</f>
        <v>0</v>
      </c>
      <c r="D60" s="138">
        <f>'Phased Construction Budget'!G217</f>
        <v>0</v>
      </c>
    </row>
    <row r="61" spans="1:4" ht="15" thickTop="1" x14ac:dyDescent="0.35">
      <c r="A61" s="97" t="s">
        <v>267</v>
      </c>
      <c r="B61" s="142">
        <f>'Phased Construction Budget'!E218</f>
        <v>0</v>
      </c>
      <c r="C61" s="142">
        <f>'Phased Construction Budget'!F218</f>
        <v>0</v>
      </c>
      <c r="D61" s="142">
        <f>'Phased Construction Budget'!G218</f>
        <v>0</v>
      </c>
    </row>
    <row r="62" spans="1:4" x14ac:dyDescent="0.35">
      <c r="A62" s="151"/>
      <c r="B62" s="151"/>
      <c r="C62" s="151"/>
      <c r="D62" s="151"/>
    </row>
    <row r="63" spans="1:4" x14ac:dyDescent="0.35">
      <c r="A63" s="143" t="s">
        <v>268</v>
      </c>
      <c r="B63" s="36">
        <f>'Phased Construction Budget'!E228</f>
        <v>0</v>
      </c>
      <c r="C63" s="36">
        <f>'Phased Construction Budget'!F228</f>
        <v>0</v>
      </c>
      <c r="D63" s="36">
        <f>'Phased Construction Budget'!G228</f>
        <v>0</v>
      </c>
    </row>
    <row r="64" spans="1:4" ht="15" thickBot="1" x14ac:dyDescent="0.4">
      <c r="A64" s="104" t="s">
        <v>269</v>
      </c>
      <c r="B64" s="139">
        <f>'Phased Construction Budget'!E235</f>
        <v>0</v>
      </c>
      <c r="C64" s="139">
        <f>'Phased Construction Budget'!F235</f>
        <v>0</v>
      </c>
      <c r="D64" s="139">
        <f>'Phased Construction Budget'!G235</f>
        <v>0</v>
      </c>
    </row>
    <row r="65" spans="1:4" ht="15" thickTop="1" x14ac:dyDescent="0.35">
      <c r="A65" s="132" t="s">
        <v>270</v>
      </c>
      <c r="B65" s="142">
        <f>'Phased Construction Budget'!E236</f>
        <v>0</v>
      </c>
      <c r="C65" s="142">
        <f>'Phased Construction Budget'!F236</f>
        <v>0</v>
      </c>
      <c r="D65" s="142">
        <f>'Phased Construction Budget'!G236</f>
        <v>0</v>
      </c>
    </row>
    <row r="66" spans="1:4" ht="15" thickBot="1" x14ac:dyDescent="0.4">
      <c r="A66" s="151"/>
      <c r="B66" s="151"/>
      <c r="C66" s="151"/>
      <c r="D66" s="151"/>
    </row>
    <row r="67" spans="1:4" x14ac:dyDescent="0.35">
      <c r="A67" s="140" t="s">
        <v>271</v>
      </c>
      <c r="B67" s="36">
        <f>'Phased Construction Budget'!E5239</f>
        <v>0</v>
      </c>
      <c r="C67" s="36">
        <f>'Phased Construction Budget'!F5239</f>
        <v>0</v>
      </c>
      <c r="D67" s="36">
        <f>'Phased Construction Budget'!G5239</f>
        <v>0</v>
      </c>
    </row>
    <row r="68" spans="1:4" ht="15" thickBot="1" x14ac:dyDescent="0.4">
      <c r="A68" s="104" t="s">
        <v>272</v>
      </c>
      <c r="B68" s="138">
        <f>'Phased Construction Budget'!E240</f>
        <v>0</v>
      </c>
      <c r="C68" s="138">
        <f>'Phased Construction Budget'!F240</f>
        <v>0</v>
      </c>
      <c r="D68" s="138">
        <f>'Phased Construction Budget'!G240</f>
        <v>0</v>
      </c>
    </row>
    <row r="69" spans="1:4" ht="15" thickTop="1" x14ac:dyDescent="0.35">
      <c r="A69" s="132" t="s">
        <v>273</v>
      </c>
      <c r="B69" s="40">
        <f>'Phased Construction Budget'!E241</f>
        <v>0</v>
      </c>
      <c r="C69" s="40">
        <f>'Phased Construction Budget'!F241</f>
        <v>0</v>
      </c>
      <c r="D69" s="40">
        <f>'Phased Construction Budget'!G241</f>
        <v>0</v>
      </c>
    </row>
    <row r="70" spans="1:4" ht="15" thickBot="1" x14ac:dyDescent="0.4">
      <c r="A70" s="151"/>
      <c r="B70" s="151"/>
      <c r="C70" s="151"/>
      <c r="D70" s="151"/>
    </row>
    <row r="71" spans="1:4" x14ac:dyDescent="0.35">
      <c r="A71" s="140" t="s">
        <v>274</v>
      </c>
      <c r="B71" s="137">
        <f>'Phased Construction Budget'!E5251</f>
        <v>0</v>
      </c>
      <c r="C71" s="137">
        <f>'Phased Construction Budget'!F5251</f>
        <v>0</v>
      </c>
      <c r="D71" s="137">
        <f>'Phased Construction Budget'!G5251</f>
        <v>0</v>
      </c>
    </row>
    <row r="72" spans="1:4" ht="15" thickBot="1" x14ac:dyDescent="0.4">
      <c r="A72" s="104" t="s">
        <v>275</v>
      </c>
      <c r="B72" s="139">
        <f>'Phased Construction Budget'!E5258</f>
        <v>0</v>
      </c>
      <c r="C72" s="139">
        <f>'Phased Construction Budget'!F5258</f>
        <v>0</v>
      </c>
      <c r="D72" s="139">
        <f>'Phased Construction Budget'!G5258</f>
        <v>0</v>
      </c>
    </row>
    <row r="73" spans="1:4" ht="15" thickTop="1" x14ac:dyDescent="0.35">
      <c r="A73" s="144" t="s">
        <v>276</v>
      </c>
      <c r="B73" s="142">
        <f>'Phased Construction Budget'!E259</f>
        <v>0</v>
      </c>
      <c r="C73" s="142">
        <f>'Phased Construction Budget'!F259</f>
        <v>0</v>
      </c>
      <c r="D73" s="142">
        <f>'Phased Construction Budget'!G259</f>
        <v>0</v>
      </c>
    </row>
    <row r="74" spans="1:4" ht="15" thickBot="1" x14ac:dyDescent="0.4">
      <c r="A74" s="151"/>
      <c r="B74" s="151"/>
      <c r="C74" s="151"/>
      <c r="D74" s="151"/>
    </row>
    <row r="75" spans="1:4" x14ac:dyDescent="0.35">
      <c r="A75" s="140" t="s">
        <v>277</v>
      </c>
      <c r="B75" s="137">
        <f>'Phased Construction Budget'!E5262</f>
        <v>0</v>
      </c>
      <c r="C75" s="137">
        <f>'Phased Construction Budget'!F5262</f>
        <v>0</v>
      </c>
      <c r="D75" s="137">
        <f>'Phased Construction Budget'!G5262</f>
        <v>0</v>
      </c>
    </row>
    <row r="76" spans="1:4" ht="15" thickBot="1" x14ac:dyDescent="0.4">
      <c r="A76" s="104" t="s">
        <v>278</v>
      </c>
      <c r="B76" s="139">
        <f>'Phased Construction Budget'!E5263</f>
        <v>0</v>
      </c>
      <c r="C76" s="139">
        <f>'Phased Construction Budget'!F5263</f>
        <v>0</v>
      </c>
      <c r="D76" s="139">
        <f>'Phased Construction Budget'!G5263</f>
        <v>0</v>
      </c>
    </row>
    <row r="77" spans="1:4" ht="15" thickTop="1" x14ac:dyDescent="0.35">
      <c r="A77" s="97" t="s">
        <v>279</v>
      </c>
      <c r="B77" s="40">
        <f>'Phased Construction Budget'!E264</f>
        <v>0</v>
      </c>
      <c r="C77" s="40">
        <f>'Phased Construction Budget'!F264</f>
        <v>0</v>
      </c>
      <c r="D77" s="40">
        <f>'Phased Construction Budget'!G264</f>
        <v>0</v>
      </c>
    </row>
    <row r="78" spans="1:4" x14ac:dyDescent="0.35">
      <c r="A78" s="151"/>
      <c r="B78" s="151"/>
      <c r="C78" s="151"/>
      <c r="D78" s="151"/>
    </row>
    <row r="79" spans="1:4" x14ac:dyDescent="0.35">
      <c r="A79" s="10" t="s">
        <v>53</v>
      </c>
      <c r="B79" s="37">
        <f>'SR Mgmt Costs'!E37</f>
        <v>0</v>
      </c>
      <c r="C79" s="37">
        <f>'SR Mgmt Costs'!E37</f>
        <v>0</v>
      </c>
      <c r="D79" s="37">
        <v>0</v>
      </c>
    </row>
    <row r="80" spans="1:4" x14ac:dyDescent="0.35">
      <c r="A80" s="151"/>
      <c r="B80" s="151"/>
      <c r="C80" s="151"/>
      <c r="D80" s="151"/>
    </row>
    <row r="81" spans="1:4" x14ac:dyDescent="0.35">
      <c r="A81" s="10" t="s">
        <v>121</v>
      </c>
      <c r="B81" s="37">
        <f>B77+B79</f>
        <v>0</v>
      </c>
      <c r="C81" s="41">
        <f>C77+C79</f>
        <v>0</v>
      </c>
      <c r="D81" s="41">
        <f>D77+D79</f>
        <v>0</v>
      </c>
    </row>
    <row r="82" spans="1:4" x14ac:dyDescent="0.35">
      <c r="A82" s="151"/>
      <c r="B82" s="151"/>
      <c r="C82" s="151"/>
      <c r="D82" s="151"/>
    </row>
  </sheetData>
  <sheetProtection selectLockedCells="1"/>
  <mergeCells count="30">
    <mergeCell ref="A62:D62"/>
    <mergeCell ref="A66:D66"/>
    <mergeCell ref="A70:D70"/>
    <mergeCell ref="A74:D74"/>
    <mergeCell ref="A42:D42"/>
    <mergeCell ref="A46:D46"/>
    <mergeCell ref="A50:D50"/>
    <mergeCell ref="A54:D54"/>
    <mergeCell ref="A58:D58"/>
    <mergeCell ref="B1:D1"/>
    <mergeCell ref="B3:D3"/>
    <mergeCell ref="B4:D4"/>
    <mergeCell ref="B5:D5"/>
    <mergeCell ref="B6:D6"/>
    <mergeCell ref="A80:D80"/>
    <mergeCell ref="A82:D82"/>
    <mergeCell ref="A78:D78"/>
    <mergeCell ref="A12:D12"/>
    <mergeCell ref="A2:D2"/>
    <mergeCell ref="B7:D7"/>
    <mergeCell ref="B8:D8"/>
    <mergeCell ref="B9:D9"/>
    <mergeCell ref="B10:D10"/>
    <mergeCell ref="B11:D11"/>
    <mergeCell ref="A18:D18"/>
    <mergeCell ref="A22:D22"/>
    <mergeCell ref="A26:D26"/>
    <mergeCell ref="A30:D30"/>
    <mergeCell ref="A34:D34"/>
    <mergeCell ref="A38:D3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B0CE4772CB2C349A1589404C64E9BE7" ma:contentTypeVersion="19" ma:contentTypeDescription="Create a new document." ma:contentTypeScope="" ma:versionID="3b509834589c2326d28255eb1a344435">
  <xsd:schema xmlns:xsd="http://www.w3.org/2001/XMLSchema" xmlns:xs="http://www.w3.org/2001/XMLSchema" xmlns:p="http://schemas.microsoft.com/office/2006/metadata/properties" xmlns:ns2="9b03fb82-1fe8-44d6-a519-4a31d6ac90c9" xmlns:ns3="b8e9f873-5b5a-43e8-af4b-1b0c64370886" xmlns:ns4="e4daf7a2-960d-460e-aeb9-2d7b80393699" targetNamespace="http://schemas.microsoft.com/office/2006/metadata/properties" ma:root="true" ma:fieldsID="a2072dee4bcfa47ec3b14a6e094b20aa" ns2:_="" ns3:_="" ns4:_="">
    <xsd:import namespace="9b03fb82-1fe8-44d6-a519-4a31d6ac90c9"/>
    <xsd:import namespace="b8e9f873-5b5a-43e8-af4b-1b0c64370886"/>
    <xsd:import namespace="e4daf7a2-960d-460e-aeb9-2d7b8039369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lcf76f155ced4ddcb4097134ff3c332f" minOccurs="0"/>
                <xsd:element ref="ns4:TaxCatchAll" minOccurs="0"/>
                <xsd:element ref="ns2:datetime"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03fb82-1fe8-44d6-a519-4a31d6ac90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d309bf2f-0431-460d-a93a-990d633b9c5f" ma:termSetId="09814cd3-568e-fe90-9814-8d621ff8fb84" ma:anchorId="fba54fb3-c3e1-fe81-a776-ca4b69148c4d" ma:open="true" ma:isKeyword="false">
      <xsd:complexType>
        <xsd:sequence>
          <xsd:element ref="pc:Terms" minOccurs="0" maxOccurs="1"/>
        </xsd:sequence>
      </xsd:complexType>
    </xsd:element>
    <xsd:element name="datetime" ma:index="21" nillable="true" ma:displayName="date &amp; time" ma:format="DateOnly" ma:internalName="datetime">
      <xsd:simpleType>
        <xsd:restriction base="dms:DateTime"/>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8e9f873-5b5a-43e8-af4b-1b0c64370886"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4daf7a2-960d-460e-aeb9-2d7b80393699"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c030ca9b-f1a3-404a-bc22-4d547be4d3ba}" ma:internalName="TaxCatchAll" ma:showField="CatchAllData" ma:web="e4daf7a2-960d-460e-aeb9-2d7b8039369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4daf7a2-960d-460e-aeb9-2d7b80393699" xsi:nil="true"/>
    <lcf76f155ced4ddcb4097134ff3c332f xmlns="9b03fb82-1fe8-44d6-a519-4a31d6ac90c9">
      <Terms xmlns="http://schemas.microsoft.com/office/infopath/2007/PartnerControls"/>
    </lcf76f155ced4ddcb4097134ff3c332f>
    <datetime xmlns="9b03fb82-1fe8-44d6-a519-4a31d6ac90c9" xsi:nil="true"/>
  </documentManagement>
</p:properties>
</file>

<file path=customXml/itemProps1.xml><?xml version="1.0" encoding="utf-8"?>
<ds:datastoreItem xmlns:ds="http://schemas.openxmlformats.org/officeDocument/2006/customXml" ds:itemID="{E32E0D0B-D4F1-4FC1-B481-0D4FFDE7F5B8}">
  <ds:schemaRefs>
    <ds:schemaRef ds:uri="http://schemas.microsoft.com/sharepoint/v3/contenttype/forms"/>
  </ds:schemaRefs>
</ds:datastoreItem>
</file>

<file path=customXml/itemProps2.xml><?xml version="1.0" encoding="utf-8"?>
<ds:datastoreItem xmlns:ds="http://schemas.openxmlformats.org/officeDocument/2006/customXml" ds:itemID="{12666EA3-477E-4595-9E98-ED2B52E9A8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03fb82-1fe8-44d6-a519-4a31d6ac90c9"/>
    <ds:schemaRef ds:uri="b8e9f873-5b5a-43e8-af4b-1b0c64370886"/>
    <ds:schemaRef ds:uri="e4daf7a2-960d-460e-aeb9-2d7b803936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B0500CD-BD05-459A-93C7-5F20C76901C2}">
  <ds:schemaRefs>
    <ds:schemaRef ds:uri="http://schemas.microsoft.com/office/2006/documentManagement/types"/>
    <ds:schemaRef ds:uri="http://purl.org/dc/elements/1.1/"/>
    <ds:schemaRef ds:uri="http://schemas.openxmlformats.org/package/2006/metadata/core-properties"/>
    <ds:schemaRef ds:uri="http://schemas.microsoft.com/office/2006/metadata/properties"/>
    <ds:schemaRef ds:uri="http://www.w3.org/XML/1998/namespace"/>
    <ds:schemaRef ds:uri="http://purl.org/dc/dcmitype/"/>
    <ds:schemaRef ds:uri="http://schemas.microsoft.com/office/infopath/2007/PartnerControls"/>
    <ds:schemaRef ds:uri="e4daf7a2-960d-460e-aeb9-2d7b80393699"/>
    <ds:schemaRef ds:uri="b8e9f873-5b5a-43e8-af4b-1b0c64370886"/>
    <ds:schemaRef ds:uri="9b03fb82-1fe8-44d6-a519-4a31d6ac90c9"/>
    <ds:schemaRef ds:uri="http://purl.org/dc/terms/"/>
  </ds:schemaRefs>
</ds:datastoreItem>
</file>

<file path=docMetadata/LabelInfo.xml><?xml version="1.0" encoding="utf-8"?>
<clbl:labelList xmlns:clbl="http://schemas.microsoft.com/office/2020/mipLabelMetadata">
  <clbl:label id="{cf90b97b-be46-4a00-9700-81ce4ff1b7f6}" enabled="0" method="" siteId="{cf90b97b-be46-4a00-9700-81ce4ff1b7f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Workbook Guidance</vt:lpstr>
      <vt:lpstr>SR Mgmt Costs</vt:lpstr>
      <vt:lpstr>Non-Construction Budget</vt:lpstr>
      <vt:lpstr>Non-Construction Summary</vt:lpstr>
      <vt:lpstr>Non-Phased Construction Budget</vt:lpstr>
      <vt:lpstr>Non-Phased Construction Summary</vt:lpstr>
      <vt:lpstr>Phased Construction Budget</vt:lpstr>
      <vt:lpstr>Phased Construction Summary</vt:lpstr>
    </vt:vector>
  </TitlesOfParts>
  <Manager/>
  <Company>ICF</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OEM 2025 Budget Workbook Template_FEMA HMA</dc:title>
  <dc:subject/>
  <dc:creator>Scudella, Jessica</dc:creator>
  <cp:keywords/>
  <dc:description/>
  <cp:lastModifiedBy>Germ, Aubrey</cp:lastModifiedBy>
  <cp:revision/>
  <dcterms:created xsi:type="dcterms:W3CDTF">2025-03-21T14:22:28Z</dcterms:created>
  <dcterms:modified xsi:type="dcterms:W3CDTF">2025-05-09T00:12:22Z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0x010100CB0CE4772CB2C349A1589404C64E9BE7</vt:lpwstr>
  </property>
  <property fmtid="{D5CDD505-2E9C-101B-9397-08002B2CF9AE}" pid="3" name="MediaServiceImageTags">
    <vt:lpwstr/>
  </property>
</Properties>
</file>